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11,24 ПОКОМ КИ филиалы\"/>
    </mc:Choice>
  </mc:AlternateContent>
  <xr:revisionPtr revIDLastSave="0" documentId="13_ncr:1_{E801E75A-7D62-4E51-BAB1-4D5428A0B94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90" i="1" l="1"/>
  <c r="AB88" i="1"/>
  <c r="AB84" i="1"/>
  <c r="AB82" i="1"/>
  <c r="AB72" i="1"/>
  <c r="AB50" i="1"/>
  <c r="AB10" i="1"/>
  <c r="AB11" i="1"/>
  <c r="AB12" i="1"/>
  <c r="AB15" i="1"/>
  <c r="AB20" i="1"/>
  <c r="AB21" i="1"/>
  <c r="AB22" i="1"/>
  <c r="AB26" i="1"/>
  <c r="AB30" i="1"/>
  <c r="AB35" i="1"/>
  <c r="AB38" i="1"/>
  <c r="AB40" i="1"/>
  <c r="AB41" i="1"/>
  <c r="AB42" i="1"/>
  <c r="AB46" i="1"/>
  <c r="AB47" i="1"/>
  <c r="AB52" i="1"/>
  <c r="AB56" i="1"/>
  <c r="AB59" i="1"/>
  <c r="AB64" i="1"/>
  <c r="AB66" i="1"/>
  <c r="AB67" i="1"/>
  <c r="AB68" i="1"/>
  <c r="AB69" i="1"/>
  <c r="AB70" i="1"/>
  <c r="AB71" i="1"/>
  <c r="AB73" i="1"/>
  <c r="AB80" i="1"/>
  <c r="AB91" i="1"/>
  <c r="L7" i="1"/>
  <c r="O7" i="1" s="1"/>
  <c r="P7" i="1" s="1"/>
  <c r="AB7" i="1" s="1"/>
  <c r="L8" i="1"/>
  <c r="O8" i="1" s="1"/>
  <c r="T8" i="1" s="1"/>
  <c r="L9" i="1"/>
  <c r="O9" i="1" s="1"/>
  <c r="P9" i="1" s="1"/>
  <c r="AB9" i="1" s="1"/>
  <c r="L10" i="1"/>
  <c r="O10" i="1" s="1"/>
  <c r="S10" i="1" s="1"/>
  <c r="L11" i="1"/>
  <c r="O11" i="1" s="1"/>
  <c r="L12" i="1"/>
  <c r="O12" i="1" s="1"/>
  <c r="T12" i="1" s="1"/>
  <c r="L13" i="1"/>
  <c r="O13" i="1" s="1"/>
  <c r="AB13" i="1" s="1"/>
  <c r="L14" i="1"/>
  <c r="O14" i="1" s="1"/>
  <c r="P14" i="1" s="1"/>
  <c r="AB14" i="1" s="1"/>
  <c r="L15" i="1"/>
  <c r="O15" i="1" s="1"/>
  <c r="L16" i="1"/>
  <c r="O16" i="1" s="1"/>
  <c r="T16" i="1" s="1"/>
  <c r="L17" i="1"/>
  <c r="O17" i="1" s="1"/>
  <c r="P17" i="1" s="1"/>
  <c r="L18" i="1"/>
  <c r="O18" i="1" s="1"/>
  <c r="L19" i="1"/>
  <c r="O19" i="1" s="1"/>
  <c r="P19" i="1" s="1"/>
  <c r="AB19" i="1" s="1"/>
  <c r="L20" i="1"/>
  <c r="O20" i="1" s="1"/>
  <c r="T20" i="1" s="1"/>
  <c r="L21" i="1"/>
  <c r="O21" i="1" s="1"/>
  <c r="L22" i="1"/>
  <c r="O22" i="1" s="1"/>
  <c r="S22" i="1" s="1"/>
  <c r="L23" i="1"/>
  <c r="O23" i="1" s="1"/>
  <c r="L24" i="1"/>
  <c r="O24" i="1" s="1"/>
  <c r="L25" i="1"/>
  <c r="O25" i="1" s="1"/>
  <c r="L26" i="1"/>
  <c r="O26" i="1" s="1"/>
  <c r="S26" i="1" s="1"/>
  <c r="L27" i="1"/>
  <c r="O27" i="1" s="1"/>
  <c r="L28" i="1"/>
  <c r="O28" i="1" s="1"/>
  <c r="L29" i="1"/>
  <c r="O29" i="1" s="1"/>
  <c r="L30" i="1"/>
  <c r="O30" i="1" s="1"/>
  <c r="S30" i="1" s="1"/>
  <c r="L31" i="1"/>
  <c r="O31" i="1" s="1"/>
  <c r="L32" i="1"/>
  <c r="O32" i="1" s="1"/>
  <c r="T32" i="1" s="1"/>
  <c r="L33" i="1"/>
  <c r="O33" i="1" s="1"/>
  <c r="P33" i="1" s="1"/>
  <c r="AB33" i="1" s="1"/>
  <c r="L34" i="1"/>
  <c r="O34" i="1" s="1"/>
  <c r="P34" i="1" s="1"/>
  <c r="L35" i="1"/>
  <c r="O35" i="1" s="1"/>
  <c r="L36" i="1"/>
  <c r="O36" i="1" s="1"/>
  <c r="L37" i="1"/>
  <c r="O37" i="1" s="1"/>
  <c r="L38" i="1"/>
  <c r="O38" i="1" s="1"/>
  <c r="S38" i="1" s="1"/>
  <c r="L39" i="1"/>
  <c r="O39" i="1" s="1"/>
  <c r="P39" i="1" s="1"/>
  <c r="AB39" i="1" s="1"/>
  <c r="L40" i="1"/>
  <c r="O40" i="1" s="1"/>
  <c r="T40" i="1" s="1"/>
  <c r="L41" i="1"/>
  <c r="O41" i="1" s="1"/>
  <c r="L42" i="1"/>
  <c r="O42" i="1" s="1"/>
  <c r="S42" i="1" s="1"/>
  <c r="L43" i="1"/>
  <c r="O43" i="1" s="1"/>
  <c r="P43" i="1" s="1"/>
  <c r="AB43" i="1" s="1"/>
  <c r="L44" i="1"/>
  <c r="O44" i="1" s="1"/>
  <c r="T44" i="1" s="1"/>
  <c r="L45" i="1"/>
  <c r="O45" i="1" s="1"/>
  <c r="L46" i="1"/>
  <c r="O46" i="1" s="1"/>
  <c r="S46" i="1" s="1"/>
  <c r="L47" i="1"/>
  <c r="O47" i="1" s="1"/>
  <c r="L48" i="1"/>
  <c r="O48" i="1" s="1"/>
  <c r="T48" i="1" s="1"/>
  <c r="L49" i="1"/>
  <c r="O49" i="1" s="1"/>
  <c r="P49" i="1" s="1"/>
  <c r="L50" i="1"/>
  <c r="O50" i="1" s="1"/>
  <c r="L51" i="1"/>
  <c r="O51" i="1" s="1"/>
  <c r="AB51" i="1" s="1"/>
  <c r="L52" i="1"/>
  <c r="O52" i="1" s="1"/>
  <c r="T52" i="1" s="1"/>
  <c r="L53" i="1"/>
  <c r="O53" i="1" s="1"/>
  <c r="P53" i="1" s="1"/>
  <c r="AB53" i="1" s="1"/>
  <c r="L54" i="1"/>
  <c r="O54" i="1" s="1"/>
  <c r="L55" i="1"/>
  <c r="O55" i="1" s="1"/>
  <c r="AB55" i="1" s="1"/>
  <c r="L56" i="1"/>
  <c r="O56" i="1" s="1"/>
  <c r="T56" i="1" s="1"/>
  <c r="L57" i="1"/>
  <c r="O57" i="1" s="1"/>
  <c r="AB57" i="1" s="1"/>
  <c r="L58" i="1"/>
  <c r="O58" i="1" s="1"/>
  <c r="P58" i="1" s="1"/>
  <c r="AB58" i="1" s="1"/>
  <c r="L59" i="1"/>
  <c r="O59" i="1" s="1"/>
  <c r="L60" i="1"/>
  <c r="O60" i="1" s="1"/>
  <c r="T60" i="1" s="1"/>
  <c r="L61" i="1"/>
  <c r="O61" i="1" s="1"/>
  <c r="P61" i="1" s="1"/>
  <c r="AB61" i="1" s="1"/>
  <c r="L62" i="1"/>
  <c r="O62" i="1" s="1"/>
  <c r="P62" i="1" s="1"/>
  <c r="L63" i="1"/>
  <c r="O63" i="1" s="1"/>
  <c r="L64" i="1"/>
  <c r="O64" i="1" s="1"/>
  <c r="T64" i="1" s="1"/>
  <c r="L65" i="1"/>
  <c r="O65" i="1" s="1"/>
  <c r="P65" i="1" s="1"/>
  <c r="AB65" i="1" s="1"/>
  <c r="L66" i="1"/>
  <c r="O66" i="1" s="1"/>
  <c r="S66" i="1" s="1"/>
  <c r="L67" i="1"/>
  <c r="O67" i="1" s="1"/>
  <c r="L68" i="1"/>
  <c r="O68" i="1" s="1"/>
  <c r="T68" i="1" s="1"/>
  <c r="L69" i="1"/>
  <c r="O69" i="1" s="1"/>
  <c r="L70" i="1"/>
  <c r="O70" i="1" s="1"/>
  <c r="S70" i="1" s="1"/>
  <c r="L71" i="1"/>
  <c r="O71" i="1" s="1"/>
  <c r="L72" i="1"/>
  <c r="O72" i="1" s="1"/>
  <c r="T72" i="1" s="1"/>
  <c r="L73" i="1"/>
  <c r="O73" i="1" s="1"/>
  <c r="L74" i="1"/>
  <c r="O74" i="1" s="1"/>
  <c r="L75" i="1"/>
  <c r="O75" i="1" s="1"/>
  <c r="L76" i="1"/>
  <c r="O76" i="1" s="1"/>
  <c r="T76" i="1" s="1"/>
  <c r="L77" i="1"/>
  <c r="O77" i="1" s="1"/>
  <c r="AB77" i="1" s="1"/>
  <c r="L78" i="1"/>
  <c r="O78" i="1" s="1"/>
  <c r="L79" i="1"/>
  <c r="O79" i="1" s="1"/>
  <c r="L80" i="1"/>
  <c r="O80" i="1" s="1"/>
  <c r="T80" i="1" s="1"/>
  <c r="L81" i="1"/>
  <c r="O81" i="1" s="1"/>
  <c r="AB81" i="1" s="1"/>
  <c r="L82" i="1"/>
  <c r="O82" i="1" s="1"/>
  <c r="L83" i="1"/>
  <c r="O83" i="1" s="1"/>
  <c r="AB83" i="1" s="1"/>
  <c r="L84" i="1"/>
  <c r="O84" i="1" s="1"/>
  <c r="T84" i="1" s="1"/>
  <c r="L85" i="1"/>
  <c r="O85" i="1" s="1"/>
  <c r="P85" i="1" s="1"/>
  <c r="L86" i="1"/>
  <c r="O86" i="1" s="1"/>
  <c r="P86" i="1" s="1"/>
  <c r="L87" i="1"/>
  <c r="O87" i="1" s="1"/>
  <c r="P87" i="1" s="1"/>
  <c r="L88" i="1"/>
  <c r="O88" i="1" s="1"/>
  <c r="T88" i="1" s="1"/>
  <c r="L89" i="1"/>
  <c r="O89" i="1" s="1"/>
  <c r="L90" i="1"/>
  <c r="O90" i="1" s="1"/>
  <c r="L91" i="1"/>
  <c r="O91" i="1" s="1"/>
  <c r="T91" i="1" s="1"/>
  <c r="L92" i="1"/>
  <c r="O92" i="1" s="1"/>
  <c r="T92" i="1" s="1"/>
  <c r="L93" i="1"/>
  <c r="O93" i="1" s="1"/>
  <c r="L94" i="1"/>
  <c r="O94" i="1" s="1"/>
  <c r="L95" i="1"/>
  <c r="O95" i="1" s="1"/>
  <c r="L96" i="1"/>
  <c r="O96" i="1" s="1"/>
  <c r="L6" i="1"/>
  <c r="O6" i="1" s="1"/>
  <c r="P6" i="1" s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J5" i="1"/>
  <c r="F5" i="1"/>
  <c r="E5" i="1"/>
  <c r="P79" i="1" l="1"/>
  <c r="AB79" i="1" s="1"/>
  <c r="P75" i="1"/>
  <c r="AB75" i="1" s="1"/>
  <c r="T96" i="1"/>
  <c r="P96" i="1"/>
  <c r="T36" i="1"/>
  <c r="P36" i="1"/>
  <c r="AB36" i="1" s="1"/>
  <c r="AB85" i="1"/>
  <c r="P63" i="1"/>
  <c r="AB63" i="1" s="1"/>
  <c r="AB49" i="1"/>
  <c r="P31" i="1"/>
  <c r="AB31" i="1" s="1"/>
  <c r="P29" i="1"/>
  <c r="AB29" i="1" s="1"/>
  <c r="P27" i="1"/>
  <c r="AB27" i="1" s="1"/>
  <c r="P25" i="1"/>
  <c r="AB25" i="1" s="1"/>
  <c r="P23" i="1"/>
  <c r="AB23" i="1" s="1"/>
  <c r="AB17" i="1"/>
  <c r="AB86" i="1"/>
  <c r="T28" i="1"/>
  <c r="P28" i="1"/>
  <c r="AB28" i="1" s="1"/>
  <c r="T24" i="1"/>
  <c r="P24" i="1"/>
  <c r="AB24" i="1" s="1"/>
  <c r="P37" i="1"/>
  <c r="AB37" i="1" s="1"/>
  <c r="P45" i="1"/>
  <c r="AB45" i="1" s="1"/>
  <c r="P16" i="1"/>
  <c r="AB16" i="1" s="1"/>
  <c r="P44" i="1"/>
  <c r="S44" i="1" s="1"/>
  <c r="P48" i="1"/>
  <c r="AB48" i="1" s="1"/>
  <c r="AB6" i="1"/>
  <c r="T95" i="1"/>
  <c r="AB95" i="1"/>
  <c r="T93" i="1"/>
  <c r="P93" i="1"/>
  <c r="AB93" i="1" s="1"/>
  <c r="T89" i="1"/>
  <c r="AB89" i="1"/>
  <c r="T87" i="1"/>
  <c r="AB87" i="1"/>
  <c r="S18" i="1"/>
  <c r="AB8" i="1"/>
  <c r="AB18" i="1"/>
  <c r="P32" i="1"/>
  <c r="AB32" i="1" s="1"/>
  <c r="AB34" i="1"/>
  <c r="P54" i="1"/>
  <c r="AB54" i="1" s="1"/>
  <c r="P60" i="1"/>
  <c r="AB60" i="1" s="1"/>
  <c r="AB62" i="1"/>
  <c r="AB74" i="1"/>
  <c r="AB76" i="1"/>
  <c r="AB78" i="1"/>
  <c r="AB92" i="1"/>
  <c r="AB94" i="1"/>
  <c r="AB96" i="1"/>
  <c r="S90" i="1"/>
  <c r="S86" i="1"/>
  <c r="S82" i="1"/>
  <c r="S58" i="1"/>
  <c r="S50" i="1"/>
  <c r="S14" i="1"/>
  <c r="T6" i="1"/>
  <c r="S89" i="1"/>
  <c r="S95" i="1"/>
  <c r="S91" i="1"/>
  <c r="S84" i="1"/>
  <c r="S80" i="1"/>
  <c r="S76" i="1"/>
  <c r="S72" i="1"/>
  <c r="S68" i="1"/>
  <c r="S64" i="1"/>
  <c r="S56" i="1"/>
  <c r="S52" i="1"/>
  <c r="S40" i="1"/>
  <c r="S20" i="1"/>
  <c r="S12" i="1"/>
  <c r="S8" i="1"/>
  <c r="T94" i="1"/>
  <c r="T90" i="1"/>
  <c r="T86" i="1"/>
  <c r="T82" i="1"/>
  <c r="T78" i="1"/>
  <c r="T74" i="1"/>
  <c r="T70" i="1"/>
  <c r="T66" i="1"/>
  <c r="T62" i="1"/>
  <c r="T58" i="1"/>
  <c r="T54" i="1"/>
  <c r="T50" i="1"/>
  <c r="T46" i="1"/>
  <c r="T42" i="1"/>
  <c r="T38" i="1"/>
  <c r="T34" i="1"/>
  <c r="T30" i="1"/>
  <c r="T26" i="1"/>
  <c r="T22" i="1"/>
  <c r="T18" i="1"/>
  <c r="T14" i="1"/>
  <c r="T10" i="1"/>
  <c r="T85" i="1"/>
  <c r="S85" i="1"/>
  <c r="T83" i="1"/>
  <c r="S83" i="1"/>
  <c r="T81" i="1"/>
  <c r="S81" i="1"/>
  <c r="T79" i="1"/>
  <c r="S79" i="1"/>
  <c r="T77" i="1"/>
  <c r="S77" i="1"/>
  <c r="T75" i="1"/>
  <c r="S75" i="1"/>
  <c r="T73" i="1"/>
  <c r="S73" i="1"/>
  <c r="T71" i="1"/>
  <c r="S71" i="1"/>
  <c r="T69" i="1"/>
  <c r="S69" i="1"/>
  <c r="T67" i="1"/>
  <c r="S67" i="1"/>
  <c r="T65" i="1"/>
  <c r="S65" i="1"/>
  <c r="T63" i="1"/>
  <c r="S63" i="1"/>
  <c r="T61" i="1"/>
  <c r="S61" i="1"/>
  <c r="T59" i="1"/>
  <c r="S59" i="1"/>
  <c r="T57" i="1"/>
  <c r="S57" i="1"/>
  <c r="T55" i="1"/>
  <c r="S55" i="1"/>
  <c r="T53" i="1"/>
  <c r="S53" i="1"/>
  <c r="T51" i="1"/>
  <c r="S51" i="1"/>
  <c r="T49" i="1"/>
  <c r="S49" i="1"/>
  <c r="T47" i="1"/>
  <c r="S47" i="1"/>
  <c r="T45" i="1"/>
  <c r="T43" i="1"/>
  <c r="S43" i="1"/>
  <c r="T41" i="1"/>
  <c r="S41" i="1"/>
  <c r="T39" i="1"/>
  <c r="S39" i="1"/>
  <c r="T37" i="1"/>
  <c r="S37" i="1"/>
  <c r="T35" i="1"/>
  <c r="S35" i="1"/>
  <c r="T33" i="1"/>
  <c r="S33" i="1"/>
  <c r="T31" i="1"/>
  <c r="T29" i="1"/>
  <c r="T27" i="1"/>
  <c r="T25" i="1"/>
  <c r="T23" i="1"/>
  <c r="T21" i="1"/>
  <c r="S21" i="1"/>
  <c r="T19" i="1"/>
  <c r="S19" i="1"/>
  <c r="T17" i="1"/>
  <c r="T15" i="1"/>
  <c r="S15" i="1"/>
  <c r="T13" i="1"/>
  <c r="S13" i="1"/>
  <c r="T11" i="1"/>
  <c r="S11" i="1"/>
  <c r="T9" i="1"/>
  <c r="S9" i="1"/>
  <c r="T7" i="1"/>
  <c r="S7" i="1"/>
  <c r="S92" i="1"/>
  <c r="S88" i="1"/>
  <c r="K5" i="1"/>
  <c r="O5" i="1"/>
  <c r="L5" i="1"/>
  <c r="AB44" i="1" l="1"/>
  <c r="S17" i="1"/>
  <c r="S23" i="1"/>
  <c r="S25" i="1"/>
  <c r="S27" i="1"/>
  <c r="S29" i="1"/>
  <c r="S31" i="1"/>
  <c r="S16" i="1"/>
  <c r="S24" i="1"/>
  <c r="S87" i="1"/>
  <c r="S93" i="1"/>
  <c r="S45" i="1"/>
  <c r="S32" i="1"/>
  <c r="S48" i="1"/>
  <c r="S6" i="1"/>
  <c r="S54" i="1"/>
  <c r="S96" i="1"/>
  <c r="S28" i="1"/>
  <c r="S36" i="1"/>
  <c r="P5" i="1"/>
  <c r="AB5" i="1"/>
  <c r="S74" i="1"/>
  <c r="S94" i="1"/>
  <c r="S60" i="1"/>
  <c r="S34" i="1"/>
  <c r="S62" i="1"/>
  <c r="S78" i="1"/>
</calcChain>
</file>

<file path=xl/sharedStrings.xml><?xml version="1.0" encoding="utf-8"?>
<sst xmlns="http://schemas.openxmlformats.org/spreadsheetml/2006/main" count="363" uniqueCount="137">
  <si>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</si>
  <si>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</si>
  <si>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</si>
  <si>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</si>
  <si>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</si>
  <si>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</si>
  <si>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</si>
  <si>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</si>
  <si>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</si>
  <si>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</si>
  <si>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</si>
  <si>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</si>
  <si>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</si>
  <si>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</si>
  <si>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</si>
  <si>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</si>
  <si>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</si>
  <si>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</si>
  <si>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</si>
  <si>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</si>
  <si>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</si>
  <si>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</si>
  <si>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11,11,</t>
  </si>
  <si>
    <t>13,11,</t>
  </si>
  <si>
    <t>07,11,</t>
  </si>
  <si>
    <t>06,11,</t>
  </si>
  <si>
    <t>31,10,</t>
  </si>
  <si>
    <t>30,10,</t>
  </si>
  <si>
    <t>24,10,</t>
  </si>
  <si>
    <t>23,10,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</si>
  <si>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</si>
  <si>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</si>
  <si>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</si>
  <si>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</si>
  <si>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</si>
  <si>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</si>
  <si>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</si>
  <si>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</si>
  <si>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>нет потребности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</si>
  <si>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</si>
  <si>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</si>
  <si>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</si>
  <si>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</t>
  </si>
  <si>
    <t xml:space="preserve"> 083  Колбаса Швейцарская 0,17 кг., ШТ., сырокопченая   ПОКОМ</t>
  </si>
  <si>
    <t>нужно увеличить продажи!!!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</si>
  <si>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</si>
  <si>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</si>
  <si>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</si>
  <si>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ноябрь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</si>
  <si>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</si>
  <si>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</si>
  <si>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</si>
  <si>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</si>
  <si>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</si>
  <si>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</t>
  </si>
  <si>
    <t>дубль на 457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</si>
  <si>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</si>
  <si>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</si>
  <si>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</si>
  <si>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</si>
  <si>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>вывод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</si>
  <si>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</si>
  <si>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</si>
  <si>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</si>
  <si>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</si>
  <si>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</si>
  <si>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</si>
  <si>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</si>
  <si>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</si>
  <si>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</si>
  <si>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</si>
  <si>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</si>
  <si>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</si>
  <si>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</si>
  <si>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</si>
  <si>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</si>
  <si>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</si>
  <si>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</si>
  <si>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</si>
  <si>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</si>
  <si>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</si>
  <si>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</si>
  <si>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</si>
  <si>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</si>
  <si>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</si>
  <si>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</si>
  <si>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</si>
  <si>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</si>
  <si>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</si>
  <si>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</si>
  <si>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</si>
  <si>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</si>
  <si>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</si>
  <si>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</si>
  <si>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</si>
  <si>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</si>
  <si>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</si>
  <si>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</si>
  <si>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</si>
  <si>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</si>
  <si>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</si>
  <si>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</si>
  <si>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</si>
  <si>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</si>
  <si>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</si>
  <si>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</si>
  <si>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</si>
  <si>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</si>
  <si>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</si>
  <si>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>11,10,24 появилась в бланке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</si>
  <si>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</si>
  <si>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</si>
  <si>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>21,10,24 перемещение в уценку 64кг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</si>
  <si>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</si>
  <si>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</si>
  <si>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</si>
  <si>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</si>
  <si>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</si>
  <si>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>новинка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</si>
  <si>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</si>
  <si>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</si>
  <si>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</si>
  <si>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</si>
  <si>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</si>
  <si>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</si>
  <si>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</si>
  <si>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</si>
  <si>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</si>
  <si>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</si>
  <si>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</si>
  <si>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</si>
  <si>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</si>
  <si>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</si>
  <si>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</si>
  <si>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есть дубль</t>
  </si>
  <si>
    <t>заказ</t>
  </si>
  <si>
    <t>16,11,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</si>
</sst>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0" borderId="1" xfId="1" applyNumberFormat="1" applyFon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2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1" sqref="R1"/>
    </sheetView>
  </sheetViews>
  <sheetFormatPr defaultRowHeight="15" x14ac:dyDescent="0.25"/>
  <cols>
    <col min="1" max="1" width="60" customWidth="1"/>
    <col min="2" max="2" width="3.42578125" customWidth="1"/>
    <col min="3" max="6" width="6.42578125" customWidth="1"/>
    <col min="7" max="7" width="4.5703125" style="8" customWidth="1"/>
    <col min="8" max="8" width="4.5703125" customWidth="1"/>
    <col min="9" max="9" width="13" customWidth="1"/>
    <col min="10" max="10" width="6.42578125" customWidth="1"/>
    <col min="11" max="11" width="7.28515625" customWidth="1"/>
    <col min="12" max="17" width="6.42578125" customWidth="1"/>
    <col min="18" max="18" width="21.7109375" customWidth="1"/>
    <col min="19" max="20" width="5.140625" customWidth="1"/>
    <col min="21" max="26" width="6.140625" customWidth="1"/>
    <col min="27" max="27" width="40.4257812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135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136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SUM(E6:E492)</f>
        <v>15165.907000000001</v>
      </c>
      <c r="F5" s="4">
        <f>SUM(F6:F492)</f>
        <v>9296.6299999999992</v>
      </c>
      <c r="G5" s="6"/>
      <c r="H5" s="1"/>
      <c r="I5" s="1"/>
      <c r="J5" s="4">
        <f t="shared" ref="J5:Q5" si="0">SUM(J6:J492)</f>
        <v>29819.667000000001</v>
      </c>
      <c r="K5" s="4">
        <f t="shared" si="0"/>
        <v>-14653.760000000004</v>
      </c>
      <c r="L5" s="4">
        <f t="shared" si="0"/>
        <v>14281.899000000001</v>
      </c>
      <c r="M5" s="4">
        <f t="shared" si="0"/>
        <v>884.00800000000004</v>
      </c>
      <c r="N5" s="4">
        <f t="shared" si="0"/>
        <v>7712.5294799999983</v>
      </c>
      <c r="O5" s="4">
        <f t="shared" si="0"/>
        <v>2856.3797999999992</v>
      </c>
      <c r="P5" s="4">
        <f t="shared" si="0"/>
        <v>17529.54952</v>
      </c>
      <c r="Q5" s="4">
        <f t="shared" si="0"/>
        <v>0</v>
      </c>
      <c r="R5" s="1"/>
      <c r="S5" s="1"/>
      <c r="T5" s="1"/>
      <c r="U5" s="4">
        <f t="shared" ref="U5:Z5" si="1">SUM(U6:U492)</f>
        <v>2491.0970000000002</v>
      </c>
      <c r="V5" s="4">
        <f t="shared" si="1"/>
        <v>2358.5382</v>
      </c>
      <c r="W5" s="4">
        <f t="shared" si="1"/>
        <v>2253.1586000000007</v>
      </c>
      <c r="X5" s="4">
        <f t="shared" si="1"/>
        <v>2389.1437999999998</v>
      </c>
      <c r="Y5" s="4">
        <f t="shared" si="1"/>
        <v>2563.9396000000002</v>
      </c>
      <c r="Z5" s="4">
        <f t="shared" si="1"/>
        <v>2697.1182000000003</v>
      </c>
      <c r="AA5" s="1"/>
      <c r="AB5" s="4">
        <f>SUM(AB6:AB492)</f>
        <v>14743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30</v>
      </c>
      <c r="B6" s="1" t="s">
        <v>31</v>
      </c>
      <c r="C6" s="1">
        <v>82.703999999999994</v>
      </c>
      <c r="D6" s="1">
        <v>121.803</v>
      </c>
      <c r="E6" s="1">
        <v>89.603999999999999</v>
      </c>
      <c r="F6" s="1">
        <v>88.373000000000005</v>
      </c>
      <c r="G6" s="6">
        <v>1</v>
      </c>
      <c r="H6" s="1">
        <v>50</v>
      </c>
      <c r="I6" s="1" t="s">
        <v>32</v>
      </c>
      <c r="J6" s="1">
        <v>90.6</v>
      </c>
      <c r="K6" s="1">
        <f t="shared" ref="K6:K37" si="2">E6-J6</f>
        <v>-0.99599999999999511</v>
      </c>
      <c r="L6" s="1">
        <f>E6-M6</f>
        <v>86.938000000000002</v>
      </c>
      <c r="M6" s="1">
        <v>2.6659999999999999</v>
      </c>
      <c r="N6" s="1">
        <v>74.803400000000011</v>
      </c>
      <c r="O6" s="1">
        <f t="shared" ref="O6:O37" si="3">L6/5</f>
        <v>17.387599999999999</v>
      </c>
      <c r="P6" s="5">
        <f t="shared" ref="P6" si="4">11*O6-N6-F6</f>
        <v>28.087199999999982</v>
      </c>
      <c r="Q6" s="5"/>
      <c r="R6" s="1"/>
      <c r="S6" s="1">
        <f>(F6+N6+P6)/O6</f>
        <v>11</v>
      </c>
      <c r="T6" s="1">
        <f>(F6+N6)/O6</f>
        <v>9.3846419287308205</v>
      </c>
      <c r="U6" s="1">
        <v>16.664200000000001</v>
      </c>
      <c r="V6" s="1">
        <v>15.448399999999999</v>
      </c>
      <c r="W6" s="1">
        <v>12.964</v>
      </c>
      <c r="X6" s="1">
        <v>12.619199999999999</v>
      </c>
      <c r="Y6" s="1">
        <v>13.8832</v>
      </c>
      <c r="Z6" s="1">
        <v>17.335599999999999</v>
      </c>
      <c r="AA6" s="1"/>
      <c r="AB6" s="1">
        <f t="shared" ref="AB6:AB37" si="5">ROUND(P6*G6,0)</f>
        <v>28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33</v>
      </c>
      <c r="B7" s="1" t="s">
        <v>31</v>
      </c>
      <c r="C7" s="1">
        <v>244.31200000000001</v>
      </c>
      <c r="D7" s="1">
        <v>2.4710000000000001</v>
      </c>
      <c r="E7" s="1">
        <v>182.22</v>
      </c>
      <c r="F7" s="1"/>
      <c r="G7" s="6">
        <v>1</v>
      </c>
      <c r="H7" s="1">
        <v>45</v>
      </c>
      <c r="I7" s="1" t="s">
        <v>32</v>
      </c>
      <c r="J7" s="1">
        <v>220.3</v>
      </c>
      <c r="K7" s="1">
        <f t="shared" si="2"/>
        <v>-38.080000000000013</v>
      </c>
      <c r="L7" s="1">
        <f t="shared" ref="L7:L64" si="6">E7-M7</f>
        <v>182.22</v>
      </c>
      <c r="M7" s="1"/>
      <c r="N7" s="1">
        <v>273.45800000000003</v>
      </c>
      <c r="O7" s="1">
        <f t="shared" si="3"/>
        <v>36.444000000000003</v>
      </c>
      <c r="P7" s="5">
        <f t="shared" ref="P7:P9" si="7">10*O7-N7-F7</f>
        <v>90.982000000000028</v>
      </c>
      <c r="Q7" s="5"/>
      <c r="R7" s="1"/>
      <c r="S7" s="1">
        <f t="shared" ref="S7:S70" si="8">(F7+N7+P7)/O7</f>
        <v>10</v>
      </c>
      <c r="T7" s="1">
        <f t="shared" ref="T7:T70" si="9">(F7+N7)/O7</f>
        <v>7.5035122379541219</v>
      </c>
      <c r="U7" s="1">
        <v>36.744</v>
      </c>
      <c r="V7" s="1">
        <v>12.2416</v>
      </c>
      <c r="W7" s="1">
        <v>14.68359999999999</v>
      </c>
      <c r="X7" s="1">
        <v>23.7196</v>
      </c>
      <c r="Y7" s="1">
        <v>14.231199999999999</v>
      </c>
      <c r="Z7" s="1">
        <v>11.554</v>
      </c>
      <c r="AA7" s="1"/>
      <c r="AB7" s="1">
        <f t="shared" si="5"/>
        <v>91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34</v>
      </c>
      <c r="B8" s="1" t="s">
        <v>31</v>
      </c>
      <c r="C8" s="1">
        <v>57.576000000000001</v>
      </c>
      <c r="D8" s="1">
        <v>420.94</v>
      </c>
      <c r="E8" s="1">
        <v>41.89</v>
      </c>
      <c r="F8" s="1">
        <v>375.67</v>
      </c>
      <c r="G8" s="6">
        <v>1</v>
      </c>
      <c r="H8" s="1">
        <v>45</v>
      </c>
      <c r="I8" s="1" t="s">
        <v>32</v>
      </c>
      <c r="J8" s="1">
        <v>66.3</v>
      </c>
      <c r="K8" s="1">
        <f t="shared" si="2"/>
        <v>-24.409999999999997</v>
      </c>
      <c r="L8" s="1">
        <f t="shared" si="6"/>
        <v>41.89</v>
      </c>
      <c r="M8" s="1"/>
      <c r="N8" s="1">
        <v>173.49180000000001</v>
      </c>
      <c r="O8" s="1">
        <f t="shared" si="3"/>
        <v>8.3780000000000001</v>
      </c>
      <c r="P8" s="5"/>
      <c r="Q8" s="5"/>
      <c r="R8" s="1"/>
      <c r="S8" s="1">
        <f t="shared" si="8"/>
        <v>65.548078300310351</v>
      </c>
      <c r="T8" s="1">
        <f t="shared" si="9"/>
        <v>65.548078300310351</v>
      </c>
      <c r="U8" s="1">
        <v>72.132599999999996</v>
      </c>
      <c r="V8" s="1">
        <v>80.713799999999992</v>
      </c>
      <c r="W8" s="1">
        <v>34.576000000000001</v>
      </c>
      <c r="X8" s="1">
        <v>26.0764</v>
      </c>
      <c r="Y8" s="1">
        <v>70.556400000000011</v>
      </c>
      <c r="Z8" s="1">
        <v>69.551199999999994</v>
      </c>
      <c r="AA8" s="18" t="s">
        <v>42</v>
      </c>
      <c r="AB8" s="1">
        <f t="shared" si="5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35</v>
      </c>
      <c r="B9" s="1" t="s">
        <v>31</v>
      </c>
      <c r="C9" s="1">
        <v>74.025000000000006</v>
      </c>
      <c r="D9" s="1">
        <v>155.77799999999999</v>
      </c>
      <c r="E9" s="1">
        <v>89.938000000000002</v>
      </c>
      <c r="F9" s="1">
        <v>116.334</v>
      </c>
      <c r="G9" s="6">
        <v>1</v>
      </c>
      <c r="H9" s="1">
        <v>40</v>
      </c>
      <c r="I9" s="1" t="s">
        <v>32</v>
      </c>
      <c r="J9" s="1">
        <v>101.4</v>
      </c>
      <c r="K9" s="1">
        <f t="shared" si="2"/>
        <v>-11.462000000000003</v>
      </c>
      <c r="L9" s="1">
        <f t="shared" si="6"/>
        <v>89.938000000000002</v>
      </c>
      <c r="M9" s="1"/>
      <c r="N9" s="1">
        <v>51.872799999999977</v>
      </c>
      <c r="O9" s="1">
        <f t="shared" si="3"/>
        <v>17.9876</v>
      </c>
      <c r="P9" s="5">
        <f t="shared" si="7"/>
        <v>11.669200000000018</v>
      </c>
      <c r="Q9" s="5"/>
      <c r="R9" s="1"/>
      <c r="S9" s="1">
        <f t="shared" si="8"/>
        <v>10</v>
      </c>
      <c r="T9" s="1">
        <f t="shared" si="9"/>
        <v>9.3512642042295795</v>
      </c>
      <c r="U9" s="1">
        <v>18.7454</v>
      </c>
      <c r="V9" s="1">
        <v>19.416599999999999</v>
      </c>
      <c r="W9" s="1">
        <v>15.2416</v>
      </c>
      <c r="X9" s="1">
        <v>13.740399999999999</v>
      </c>
      <c r="Y9" s="1">
        <v>16.188800000000001</v>
      </c>
      <c r="Z9" s="1">
        <v>19.6782</v>
      </c>
      <c r="AA9" s="1"/>
      <c r="AB9" s="1">
        <f t="shared" si="5"/>
        <v>12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5" t="s">
        <v>36</v>
      </c>
      <c r="B10" s="15" t="s">
        <v>37</v>
      </c>
      <c r="C10" s="15"/>
      <c r="D10" s="15"/>
      <c r="E10" s="15"/>
      <c r="F10" s="15"/>
      <c r="G10" s="16">
        <v>0</v>
      </c>
      <c r="H10" s="15">
        <v>45</v>
      </c>
      <c r="I10" s="15" t="s">
        <v>32</v>
      </c>
      <c r="J10" s="15"/>
      <c r="K10" s="15">
        <f t="shared" si="2"/>
        <v>0</v>
      </c>
      <c r="L10" s="15">
        <f t="shared" si="6"/>
        <v>0</v>
      </c>
      <c r="M10" s="15"/>
      <c r="N10" s="15"/>
      <c r="O10" s="15">
        <f t="shared" si="3"/>
        <v>0</v>
      </c>
      <c r="P10" s="17"/>
      <c r="Q10" s="17"/>
      <c r="R10" s="15"/>
      <c r="S10" s="15" t="e">
        <f t="shared" si="8"/>
        <v>#DIV/0!</v>
      </c>
      <c r="T10" s="15" t="e">
        <f t="shared" si="9"/>
        <v>#DIV/0!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 t="s">
        <v>38</v>
      </c>
      <c r="AB10" s="15">
        <f t="shared" si="5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5" t="s">
        <v>39</v>
      </c>
      <c r="B11" s="15" t="s">
        <v>37</v>
      </c>
      <c r="C11" s="15"/>
      <c r="D11" s="15"/>
      <c r="E11" s="15"/>
      <c r="F11" s="15"/>
      <c r="G11" s="16">
        <v>0</v>
      </c>
      <c r="H11" s="15">
        <v>45</v>
      </c>
      <c r="I11" s="15" t="s">
        <v>32</v>
      </c>
      <c r="J11" s="15"/>
      <c r="K11" s="15">
        <f t="shared" si="2"/>
        <v>0</v>
      </c>
      <c r="L11" s="15">
        <f t="shared" si="6"/>
        <v>0</v>
      </c>
      <c r="M11" s="15"/>
      <c r="N11" s="15"/>
      <c r="O11" s="15">
        <f t="shared" si="3"/>
        <v>0</v>
      </c>
      <c r="P11" s="17"/>
      <c r="Q11" s="17"/>
      <c r="R11" s="15"/>
      <c r="S11" s="15" t="e">
        <f t="shared" si="8"/>
        <v>#DIV/0!</v>
      </c>
      <c r="T11" s="15" t="e">
        <f t="shared" si="9"/>
        <v>#DIV/0!</v>
      </c>
      <c r="U11" s="15">
        <v>0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 t="s">
        <v>38</v>
      </c>
      <c r="AB11" s="15">
        <f t="shared" si="5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5" t="s">
        <v>40</v>
      </c>
      <c r="B12" s="15" t="s">
        <v>37</v>
      </c>
      <c r="C12" s="15"/>
      <c r="D12" s="15"/>
      <c r="E12" s="15"/>
      <c r="F12" s="15"/>
      <c r="G12" s="16">
        <v>0</v>
      </c>
      <c r="H12" s="15">
        <v>180</v>
      </c>
      <c r="I12" s="15" t="s">
        <v>32</v>
      </c>
      <c r="J12" s="15"/>
      <c r="K12" s="15">
        <f t="shared" si="2"/>
        <v>0</v>
      </c>
      <c r="L12" s="15">
        <f t="shared" si="6"/>
        <v>0</v>
      </c>
      <c r="M12" s="15"/>
      <c r="N12" s="15"/>
      <c r="O12" s="15">
        <f t="shared" si="3"/>
        <v>0</v>
      </c>
      <c r="P12" s="17"/>
      <c r="Q12" s="17"/>
      <c r="R12" s="15"/>
      <c r="S12" s="15" t="e">
        <f t="shared" si="8"/>
        <v>#DIV/0!</v>
      </c>
      <c r="T12" s="15" t="e">
        <f t="shared" si="9"/>
        <v>#DIV/0!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 t="s">
        <v>38</v>
      </c>
      <c r="AB12" s="15">
        <f t="shared" si="5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41</v>
      </c>
      <c r="B13" s="1" t="s">
        <v>37</v>
      </c>
      <c r="C13" s="1">
        <v>169</v>
      </c>
      <c r="D13" s="1">
        <v>42</v>
      </c>
      <c r="E13" s="1">
        <v>52</v>
      </c>
      <c r="F13" s="1">
        <v>150</v>
      </c>
      <c r="G13" s="6">
        <v>0.3</v>
      </c>
      <c r="H13" s="1">
        <v>40</v>
      </c>
      <c r="I13" s="1" t="s">
        <v>32</v>
      </c>
      <c r="J13" s="1">
        <v>57</v>
      </c>
      <c r="K13" s="1">
        <f t="shared" si="2"/>
        <v>-5</v>
      </c>
      <c r="L13" s="1">
        <f t="shared" si="6"/>
        <v>52</v>
      </c>
      <c r="M13" s="1"/>
      <c r="N13" s="1"/>
      <c r="O13" s="1">
        <f t="shared" si="3"/>
        <v>10.4</v>
      </c>
      <c r="P13" s="5"/>
      <c r="Q13" s="5"/>
      <c r="R13" s="1"/>
      <c r="S13" s="1">
        <f t="shared" si="8"/>
        <v>14.423076923076923</v>
      </c>
      <c r="T13" s="1">
        <f t="shared" si="9"/>
        <v>14.423076923076923</v>
      </c>
      <c r="U13" s="1">
        <v>7</v>
      </c>
      <c r="V13" s="1">
        <v>11.4</v>
      </c>
      <c r="W13" s="1">
        <v>20.6</v>
      </c>
      <c r="X13" s="1">
        <v>19.8</v>
      </c>
      <c r="Y13" s="1">
        <v>20.8</v>
      </c>
      <c r="Z13" s="1">
        <v>18.399999999999999</v>
      </c>
      <c r="AA13" s="18" t="s">
        <v>42</v>
      </c>
      <c r="AB13" s="1">
        <f t="shared" si="5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43</v>
      </c>
      <c r="B14" s="1" t="s">
        <v>37</v>
      </c>
      <c r="C14" s="1">
        <v>191</v>
      </c>
      <c r="D14" s="1"/>
      <c r="E14" s="1">
        <v>69</v>
      </c>
      <c r="F14" s="1">
        <v>122</v>
      </c>
      <c r="G14" s="6">
        <v>0.17</v>
      </c>
      <c r="H14" s="1">
        <v>180</v>
      </c>
      <c r="I14" s="1" t="s">
        <v>32</v>
      </c>
      <c r="J14" s="1">
        <v>69</v>
      </c>
      <c r="K14" s="1">
        <f t="shared" si="2"/>
        <v>0</v>
      </c>
      <c r="L14" s="1">
        <f t="shared" si="6"/>
        <v>69</v>
      </c>
      <c r="M14" s="1"/>
      <c r="N14" s="1"/>
      <c r="O14" s="1">
        <f t="shared" si="3"/>
        <v>13.8</v>
      </c>
      <c r="P14" s="5">
        <f t="shared" ref="P14" si="10">10*O14-N14-F14</f>
        <v>16</v>
      </c>
      <c r="Q14" s="5"/>
      <c r="R14" s="1"/>
      <c r="S14" s="1">
        <f t="shared" si="8"/>
        <v>10</v>
      </c>
      <c r="T14" s="1">
        <f t="shared" si="9"/>
        <v>8.8405797101449277</v>
      </c>
      <c r="U14" s="1">
        <v>3.4</v>
      </c>
      <c r="V14" s="1">
        <v>3.4</v>
      </c>
      <c r="W14" s="1">
        <v>8.6</v>
      </c>
      <c r="X14" s="1">
        <v>8.1999999999999993</v>
      </c>
      <c r="Y14" s="1">
        <v>9.1999999999999993</v>
      </c>
      <c r="Z14" s="1">
        <v>11.8</v>
      </c>
      <c r="AA14" s="1"/>
      <c r="AB14" s="1">
        <f t="shared" si="5"/>
        <v>3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5" t="s">
        <v>45</v>
      </c>
      <c r="B15" s="15" t="s">
        <v>37</v>
      </c>
      <c r="C15" s="15"/>
      <c r="D15" s="15"/>
      <c r="E15" s="15"/>
      <c r="F15" s="15"/>
      <c r="G15" s="16">
        <v>0</v>
      </c>
      <c r="H15" s="15">
        <v>50</v>
      </c>
      <c r="I15" s="15" t="s">
        <v>32</v>
      </c>
      <c r="J15" s="15"/>
      <c r="K15" s="15">
        <f t="shared" si="2"/>
        <v>0</v>
      </c>
      <c r="L15" s="15">
        <f t="shared" si="6"/>
        <v>0</v>
      </c>
      <c r="M15" s="15"/>
      <c r="N15" s="15"/>
      <c r="O15" s="15">
        <f t="shared" si="3"/>
        <v>0</v>
      </c>
      <c r="P15" s="17"/>
      <c r="Q15" s="17"/>
      <c r="R15" s="15"/>
      <c r="S15" s="15" t="e">
        <f t="shared" si="8"/>
        <v>#DIV/0!</v>
      </c>
      <c r="T15" s="15" t="e">
        <f t="shared" si="9"/>
        <v>#DIV/0!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 t="s">
        <v>38</v>
      </c>
      <c r="AB15" s="15">
        <f t="shared" si="5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46</v>
      </c>
      <c r="B16" s="1" t="s">
        <v>37</v>
      </c>
      <c r="C16" s="1">
        <v>130</v>
      </c>
      <c r="D16" s="1"/>
      <c r="E16" s="1">
        <v>111</v>
      </c>
      <c r="F16" s="1"/>
      <c r="G16" s="6">
        <v>0.35</v>
      </c>
      <c r="H16" s="1">
        <v>50</v>
      </c>
      <c r="I16" s="1" t="s">
        <v>32</v>
      </c>
      <c r="J16" s="1">
        <v>156</v>
      </c>
      <c r="K16" s="1">
        <f t="shared" si="2"/>
        <v>-45</v>
      </c>
      <c r="L16" s="1">
        <f t="shared" si="6"/>
        <v>111</v>
      </c>
      <c r="M16" s="1"/>
      <c r="N16" s="1"/>
      <c r="O16" s="1">
        <f t="shared" si="3"/>
        <v>22.2</v>
      </c>
      <c r="P16" s="5">
        <f>7*O16-N16-F16</f>
        <v>155.4</v>
      </c>
      <c r="Q16" s="5"/>
      <c r="R16" s="1"/>
      <c r="S16" s="1">
        <f t="shared" si="8"/>
        <v>7.0000000000000009</v>
      </c>
      <c r="T16" s="1">
        <f t="shared" si="9"/>
        <v>0</v>
      </c>
      <c r="U16" s="1">
        <v>6.8</v>
      </c>
      <c r="V16" s="1">
        <v>5.8</v>
      </c>
      <c r="W16" s="1">
        <v>8.4</v>
      </c>
      <c r="X16" s="1">
        <v>9.1999999999999993</v>
      </c>
      <c r="Y16" s="1">
        <v>12.8</v>
      </c>
      <c r="Z16" s="1">
        <v>15.2</v>
      </c>
      <c r="AA16" s="1"/>
      <c r="AB16" s="1">
        <f t="shared" si="5"/>
        <v>54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47</v>
      </c>
      <c r="B17" s="1" t="s">
        <v>31</v>
      </c>
      <c r="C17" s="1">
        <v>391.166</v>
      </c>
      <c r="D17" s="1"/>
      <c r="E17" s="1">
        <v>348.76600000000002</v>
      </c>
      <c r="F17" s="1"/>
      <c r="G17" s="6">
        <v>1</v>
      </c>
      <c r="H17" s="1">
        <v>55</v>
      </c>
      <c r="I17" s="1" t="s">
        <v>32</v>
      </c>
      <c r="J17" s="1">
        <v>611.51800000000003</v>
      </c>
      <c r="K17" s="1">
        <f t="shared" si="2"/>
        <v>-262.75200000000001</v>
      </c>
      <c r="L17" s="1">
        <f t="shared" si="6"/>
        <v>348.76600000000002</v>
      </c>
      <c r="M17" s="1"/>
      <c r="N17" s="1">
        <v>275.56220000000002</v>
      </c>
      <c r="O17" s="1">
        <f t="shared" si="3"/>
        <v>69.753200000000007</v>
      </c>
      <c r="P17" s="5">
        <f>13*O17-N17-F17</f>
        <v>631.22940000000017</v>
      </c>
      <c r="Q17" s="5"/>
      <c r="R17" s="1"/>
      <c r="S17" s="1">
        <f t="shared" si="8"/>
        <v>13.000000000000002</v>
      </c>
      <c r="T17" s="1">
        <f t="shared" si="9"/>
        <v>3.9505313017897388</v>
      </c>
      <c r="U17" s="1">
        <v>39.069800000000001</v>
      </c>
      <c r="V17" s="1">
        <v>26.025400000000001</v>
      </c>
      <c r="W17" s="1">
        <v>30.763999999999999</v>
      </c>
      <c r="X17" s="1">
        <v>34.8292</v>
      </c>
      <c r="Y17" s="1">
        <v>22.488399999999999</v>
      </c>
      <c r="Z17" s="1">
        <v>11.241199999999999</v>
      </c>
      <c r="AA17" s="1" t="s">
        <v>48</v>
      </c>
      <c r="AB17" s="1">
        <f t="shared" si="5"/>
        <v>631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49</v>
      </c>
      <c r="B18" s="1" t="s">
        <v>31</v>
      </c>
      <c r="C18" s="1">
        <v>1170.1289999999999</v>
      </c>
      <c r="D18" s="1">
        <v>1380.78</v>
      </c>
      <c r="E18" s="1">
        <v>751.01099999999997</v>
      </c>
      <c r="F18" s="1">
        <v>1280.652</v>
      </c>
      <c r="G18" s="6">
        <v>1</v>
      </c>
      <c r="H18" s="1">
        <v>50</v>
      </c>
      <c r="I18" s="1" t="s">
        <v>32</v>
      </c>
      <c r="J18" s="1">
        <v>5819.6819999999998</v>
      </c>
      <c r="K18" s="1">
        <f t="shared" si="2"/>
        <v>-5068.6710000000003</v>
      </c>
      <c r="L18" s="1">
        <f t="shared" si="6"/>
        <v>751.01099999999997</v>
      </c>
      <c r="M18" s="1"/>
      <c r="N18" s="1">
        <v>944.09100000000012</v>
      </c>
      <c r="O18" s="1">
        <f t="shared" si="3"/>
        <v>150.2022</v>
      </c>
      <c r="P18" s="5"/>
      <c r="Q18" s="5"/>
      <c r="R18" s="1"/>
      <c r="S18" s="1">
        <f t="shared" si="8"/>
        <v>14.811653890555533</v>
      </c>
      <c r="T18" s="1">
        <f t="shared" si="9"/>
        <v>14.811653890555533</v>
      </c>
      <c r="U18" s="1">
        <v>301.83080000000001</v>
      </c>
      <c r="V18" s="1">
        <v>289.86959999999999</v>
      </c>
      <c r="W18" s="1">
        <v>218.87020000000001</v>
      </c>
      <c r="X18" s="1">
        <v>213.78360000000001</v>
      </c>
      <c r="Y18" s="1">
        <v>296.5412</v>
      </c>
      <c r="Z18" s="1">
        <v>325.91219999999998</v>
      </c>
      <c r="AA18" s="18" t="s">
        <v>42</v>
      </c>
      <c r="AB18" s="1">
        <f t="shared" si="5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50</v>
      </c>
      <c r="B19" s="1" t="s">
        <v>31</v>
      </c>
      <c r="C19" s="1">
        <v>354.30900000000003</v>
      </c>
      <c r="D19" s="1"/>
      <c r="E19" s="1">
        <v>190.85900000000001</v>
      </c>
      <c r="F19" s="1">
        <v>121.991</v>
      </c>
      <c r="G19" s="6">
        <v>1</v>
      </c>
      <c r="H19" s="1">
        <v>60</v>
      </c>
      <c r="I19" s="1" t="s">
        <v>32</v>
      </c>
      <c r="J19" s="1">
        <v>180.11</v>
      </c>
      <c r="K19" s="1">
        <f t="shared" si="2"/>
        <v>10.748999999999995</v>
      </c>
      <c r="L19" s="1">
        <f t="shared" si="6"/>
        <v>190.85900000000001</v>
      </c>
      <c r="M19" s="1"/>
      <c r="N19" s="1"/>
      <c r="O19" s="1">
        <f t="shared" si="3"/>
        <v>38.171800000000005</v>
      </c>
      <c r="P19" s="5">
        <f t="shared" ref="P19" si="11">10*O19-N19-F19</f>
        <v>259.72700000000009</v>
      </c>
      <c r="Q19" s="5"/>
      <c r="R19" s="1"/>
      <c r="S19" s="1">
        <f t="shared" si="8"/>
        <v>10</v>
      </c>
      <c r="T19" s="1">
        <f t="shared" si="9"/>
        <v>3.1958409087336723</v>
      </c>
      <c r="U19" s="1">
        <v>32.056399999999996</v>
      </c>
      <c r="V19" s="1">
        <v>28.734400000000001</v>
      </c>
      <c r="W19" s="1">
        <v>17.938400000000001</v>
      </c>
      <c r="X19" s="1">
        <v>21.467199999999998</v>
      </c>
      <c r="Y19" s="1">
        <v>65.686000000000007</v>
      </c>
      <c r="Z19" s="1">
        <v>66.638800000000003</v>
      </c>
      <c r="AA19" s="1"/>
      <c r="AB19" s="1">
        <f t="shared" si="5"/>
        <v>260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5" t="s">
        <v>51</v>
      </c>
      <c r="B20" s="15" t="s">
        <v>31</v>
      </c>
      <c r="C20" s="15"/>
      <c r="D20" s="15"/>
      <c r="E20" s="15"/>
      <c r="F20" s="15"/>
      <c r="G20" s="16">
        <v>0</v>
      </c>
      <c r="H20" s="15">
        <v>60</v>
      </c>
      <c r="I20" s="15" t="s">
        <v>32</v>
      </c>
      <c r="J20" s="15"/>
      <c r="K20" s="15">
        <f t="shared" si="2"/>
        <v>0</v>
      </c>
      <c r="L20" s="15">
        <f t="shared" si="6"/>
        <v>0</v>
      </c>
      <c r="M20" s="15"/>
      <c r="N20" s="15"/>
      <c r="O20" s="15">
        <f t="shared" si="3"/>
        <v>0</v>
      </c>
      <c r="P20" s="17"/>
      <c r="Q20" s="17"/>
      <c r="R20" s="15"/>
      <c r="S20" s="15" t="e">
        <f t="shared" si="8"/>
        <v>#DIV/0!</v>
      </c>
      <c r="T20" s="15" t="e">
        <f t="shared" si="9"/>
        <v>#DIV/0!</v>
      </c>
      <c r="U20" s="15">
        <v>0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 t="s">
        <v>38</v>
      </c>
      <c r="AB20" s="15">
        <f t="shared" si="5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52</v>
      </c>
      <c r="B21" s="1" t="s">
        <v>31</v>
      </c>
      <c r="C21" s="1">
        <v>117.47</v>
      </c>
      <c r="D21" s="1">
        <v>787.53</v>
      </c>
      <c r="E21" s="1">
        <v>168.13399999999999</v>
      </c>
      <c r="F21" s="1">
        <v>619.40599999999995</v>
      </c>
      <c r="G21" s="6">
        <v>1</v>
      </c>
      <c r="H21" s="1">
        <v>60</v>
      </c>
      <c r="I21" s="1" t="s">
        <v>32</v>
      </c>
      <c r="J21" s="1">
        <v>621.11</v>
      </c>
      <c r="K21" s="1">
        <f t="shared" si="2"/>
        <v>-452.976</v>
      </c>
      <c r="L21" s="1">
        <f t="shared" si="6"/>
        <v>168.13399999999999</v>
      </c>
      <c r="M21" s="1"/>
      <c r="N21" s="1">
        <v>59.44880000000002</v>
      </c>
      <c r="O21" s="1">
        <f t="shared" si="3"/>
        <v>33.626799999999996</v>
      </c>
      <c r="P21" s="5"/>
      <c r="Q21" s="5"/>
      <c r="R21" s="1"/>
      <c r="S21" s="1">
        <f t="shared" si="8"/>
        <v>20.187909643498639</v>
      </c>
      <c r="T21" s="1">
        <f t="shared" si="9"/>
        <v>20.187909643498639</v>
      </c>
      <c r="U21" s="1">
        <v>59.564399999999999</v>
      </c>
      <c r="V21" s="1">
        <v>64.672399999999996</v>
      </c>
      <c r="W21" s="1">
        <v>25.88</v>
      </c>
      <c r="X21" s="1">
        <v>25.4724</v>
      </c>
      <c r="Y21" s="1">
        <v>35.555599999999998</v>
      </c>
      <c r="Z21" s="1">
        <v>29.197199999999999</v>
      </c>
      <c r="AA21" s="1" t="s">
        <v>48</v>
      </c>
      <c r="AB21" s="1">
        <f t="shared" si="5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1" t="s">
        <v>53</v>
      </c>
      <c r="B22" s="11" t="s">
        <v>31</v>
      </c>
      <c r="C22" s="11"/>
      <c r="D22" s="11">
        <v>2.57</v>
      </c>
      <c r="E22" s="11"/>
      <c r="F22" s="11"/>
      <c r="G22" s="12">
        <v>0</v>
      </c>
      <c r="H22" s="11" t="e">
        <v>#N/A</v>
      </c>
      <c r="I22" s="11" t="s">
        <v>54</v>
      </c>
      <c r="J22" s="11"/>
      <c r="K22" s="11">
        <f t="shared" si="2"/>
        <v>0</v>
      </c>
      <c r="L22" s="11">
        <f t="shared" si="6"/>
        <v>0</v>
      </c>
      <c r="M22" s="11"/>
      <c r="N22" s="11"/>
      <c r="O22" s="11">
        <f t="shared" si="3"/>
        <v>0</v>
      </c>
      <c r="P22" s="13"/>
      <c r="Q22" s="13"/>
      <c r="R22" s="11"/>
      <c r="S22" s="11" t="e">
        <f t="shared" si="8"/>
        <v>#DIV/0!</v>
      </c>
      <c r="T22" s="11" t="e">
        <f t="shared" si="9"/>
        <v>#DIV/0!</v>
      </c>
      <c r="U22" s="11">
        <v>0.51400000000000001</v>
      </c>
      <c r="V22" s="11">
        <v>0.51400000000000001</v>
      </c>
      <c r="W22" s="11">
        <v>0</v>
      </c>
      <c r="X22" s="11">
        <v>0</v>
      </c>
      <c r="Y22" s="11">
        <v>0</v>
      </c>
      <c r="Z22" s="11">
        <v>0</v>
      </c>
      <c r="AA22" s="11" t="s">
        <v>55</v>
      </c>
      <c r="AB22" s="11">
        <f t="shared" si="5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56</v>
      </c>
      <c r="B23" s="1" t="s">
        <v>31</v>
      </c>
      <c r="C23" s="1">
        <v>181.172</v>
      </c>
      <c r="D23" s="1">
        <v>167.785</v>
      </c>
      <c r="E23" s="1">
        <v>175.65799999999999</v>
      </c>
      <c r="F23" s="1">
        <v>122.58499999999999</v>
      </c>
      <c r="G23" s="6">
        <v>1</v>
      </c>
      <c r="H23" s="1">
        <v>60</v>
      </c>
      <c r="I23" s="1" t="s">
        <v>32</v>
      </c>
      <c r="J23" s="1">
        <v>297.73</v>
      </c>
      <c r="K23" s="1">
        <f t="shared" si="2"/>
        <v>-122.07200000000003</v>
      </c>
      <c r="L23" s="1">
        <f t="shared" si="6"/>
        <v>175.65799999999999</v>
      </c>
      <c r="M23" s="1"/>
      <c r="N23" s="1"/>
      <c r="O23" s="1">
        <f t="shared" si="3"/>
        <v>35.131599999999999</v>
      </c>
      <c r="P23" s="5">
        <f t="shared" ref="P23:P24" si="12">11*O23-N23-F23</f>
        <v>263.86259999999999</v>
      </c>
      <c r="Q23" s="5"/>
      <c r="R23" s="1"/>
      <c r="S23" s="1">
        <f t="shared" si="8"/>
        <v>11</v>
      </c>
      <c r="T23" s="1">
        <f t="shared" si="9"/>
        <v>3.489308770451673</v>
      </c>
      <c r="U23" s="1">
        <v>32.625399999999999</v>
      </c>
      <c r="V23" s="1">
        <v>35.029800000000002</v>
      </c>
      <c r="W23" s="1">
        <v>35.983199999999997</v>
      </c>
      <c r="X23" s="1">
        <v>39.318399999999997</v>
      </c>
      <c r="Y23" s="1">
        <v>37.712599999999988</v>
      </c>
      <c r="Z23" s="1">
        <v>39.973799999999997</v>
      </c>
      <c r="AA23" s="1"/>
      <c r="AB23" s="1">
        <f t="shared" si="5"/>
        <v>264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57</v>
      </c>
      <c r="B24" s="1" t="s">
        <v>31</v>
      </c>
      <c r="C24" s="1">
        <v>158.85900000000001</v>
      </c>
      <c r="D24" s="1">
        <v>35.500999999999998</v>
      </c>
      <c r="E24" s="1">
        <v>147.97499999999999</v>
      </c>
      <c r="F24" s="1">
        <v>28.988</v>
      </c>
      <c r="G24" s="6">
        <v>1</v>
      </c>
      <c r="H24" s="1">
        <v>60</v>
      </c>
      <c r="I24" s="1" t="s">
        <v>32</v>
      </c>
      <c r="J24" s="1">
        <v>341.89699999999999</v>
      </c>
      <c r="K24" s="1">
        <f t="shared" si="2"/>
        <v>-193.922</v>
      </c>
      <c r="L24" s="1">
        <f t="shared" si="6"/>
        <v>140.06399999999999</v>
      </c>
      <c r="M24" s="1">
        <v>7.9109999999999996</v>
      </c>
      <c r="N24" s="1">
        <v>13.81259999999997</v>
      </c>
      <c r="O24" s="1">
        <f t="shared" si="3"/>
        <v>28.012799999999999</v>
      </c>
      <c r="P24" s="5">
        <f t="shared" si="12"/>
        <v>265.34020000000004</v>
      </c>
      <c r="Q24" s="5"/>
      <c r="R24" s="1"/>
      <c r="S24" s="1">
        <f t="shared" si="8"/>
        <v>11.000000000000002</v>
      </c>
      <c r="T24" s="1">
        <f t="shared" si="9"/>
        <v>1.5278943911354799</v>
      </c>
      <c r="U24" s="1">
        <v>14.2508</v>
      </c>
      <c r="V24" s="1">
        <v>17.220400000000001</v>
      </c>
      <c r="W24" s="1">
        <v>20.388000000000002</v>
      </c>
      <c r="X24" s="1">
        <v>20.567</v>
      </c>
      <c r="Y24" s="1">
        <v>11.070399999999999</v>
      </c>
      <c r="Z24" s="1">
        <v>13.35</v>
      </c>
      <c r="AA24" s="1"/>
      <c r="AB24" s="1">
        <f t="shared" si="5"/>
        <v>265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58</v>
      </c>
      <c r="B25" s="1" t="s">
        <v>31</v>
      </c>
      <c r="C25" s="1">
        <v>387.20100000000002</v>
      </c>
      <c r="D25" s="1">
        <v>274.67899999999997</v>
      </c>
      <c r="E25" s="1">
        <v>320.57299999999998</v>
      </c>
      <c r="F25" s="1">
        <v>233.95099999999999</v>
      </c>
      <c r="G25" s="6">
        <v>1</v>
      </c>
      <c r="H25" s="1">
        <v>60</v>
      </c>
      <c r="I25" s="1" t="s">
        <v>32</v>
      </c>
      <c r="J25" s="1">
        <v>670.25900000000001</v>
      </c>
      <c r="K25" s="1">
        <f t="shared" si="2"/>
        <v>-349.68600000000004</v>
      </c>
      <c r="L25" s="1">
        <f t="shared" si="6"/>
        <v>320.57299999999998</v>
      </c>
      <c r="M25" s="1"/>
      <c r="N25" s="1">
        <v>199.4841999999999</v>
      </c>
      <c r="O25" s="1">
        <f t="shared" si="3"/>
        <v>64.114599999999996</v>
      </c>
      <c r="P25" s="5">
        <f>11*O25-N25-F25</f>
        <v>271.82540000000006</v>
      </c>
      <c r="Q25" s="5"/>
      <c r="R25" s="1"/>
      <c r="S25" s="1">
        <f t="shared" si="8"/>
        <v>11</v>
      </c>
      <c r="T25" s="1">
        <f t="shared" si="9"/>
        <v>6.7603198023539086</v>
      </c>
      <c r="U25" s="1">
        <v>52.282200000000003</v>
      </c>
      <c r="V25" s="1">
        <v>47.285800000000002</v>
      </c>
      <c r="W25" s="1">
        <v>9.3666</v>
      </c>
      <c r="X25" s="1">
        <v>10.176</v>
      </c>
      <c r="Y25" s="1">
        <v>40.013599999999997</v>
      </c>
      <c r="Z25" s="1">
        <v>39.663200000000003</v>
      </c>
      <c r="AA25" s="1" t="s">
        <v>48</v>
      </c>
      <c r="AB25" s="1">
        <f t="shared" si="5"/>
        <v>272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1" t="s">
        <v>59</v>
      </c>
      <c r="B26" s="11" t="s">
        <v>31</v>
      </c>
      <c r="C26" s="11">
        <v>150.114</v>
      </c>
      <c r="D26" s="11"/>
      <c r="E26" s="11">
        <v>62.481999999999999</v>
      </c>
      <c r="F26" s="11">
        <v>56.328000000000003</v>
      </c>
      <c r="G26" s="12">
        <v>0</v>
      </c>
      <c r="H26" s="11">
        <v>35</v>
      </c>
      <c r="I26" s="11" t="s">
        <v>54</v>
      </c>
      <c r="J26" s="11">
        <v>156.43899999999999</v>
      </c>
      <c r="K26" s="11">
        <f t="shared" si="2"/>
        <v>-93.956999999999994</v>
      </c>
      <c r="L26" s="11">
        <f t="shared" si="6"/>
        <v>62.481999999999999</v>
      </c>
      <c r="M26" s="11"/>
      <c r="N26" s="11"/>
      <c r="O26" s="11">
        <f t="shared" si="3"/>
        <v>12.4964</v>
      </c>
      <c r="P26" s="13"/>
      <c r="Q26" s="13"/>
      <c r="R26" s="11"/>
      <c r="S26" s="11">
        <f t="shared" si="8"/>
        <v>4.5075381709932465</v>
      </c>
      <c r="T26" s="11">
        <f t="shared" si="9"/>
        <v>4.5075381709932465</v>
      </c>
      <c r="U26" s="11">
        <v>9.3525999999999989</v>
      </c>
      <c r="V26" s="11">
        <v>9.0668000000000006</v>
      </c>
      <c r="W26" s="11">
        <v>18.9802</v>
      </c>
      <c r="X26" s="11">
        <v>21.317599999999999</v>
      </c>
      <c r="Y26" s="11">
        <v>4.0787999999999993</v>
      </c>
      <c r="Z26" s="11">
        <v>-0.41880000000000001</v>
      </c>
      <c r="AA26" s="11" t="s">
        <v>60</v>
      </c>
      <c r="AB26" s="11">
        <f t="shared" si="5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61</v>
      </c>
      <c r="B27" s="1" t="s">
        <v>31</v>
      </c>
      <c r="C27" s="1">
        <v>164.27500000000001</v>
      </c>
      <c r="D27" s="1">
        <v>39.793999999999997</v>
      </c>
      <c r="E27" s="1">
        <v>120.386</v>
      </c>
      <c r="F27" s="1">
        <v>59.695</v>
      </c>
      <c r="G27" s="6">
        <v>1</v>
      </c>
      <c r="H27" s="1">
        <v>30</v>
      </c>
      <c r="I27" s="1" t="s">
        <v>32</v>
      </c>
      <c r="J27" s="1">
        <v>259.39499999999998</v>
      </c>
      <c r="K27" s="1">
        <f t="shared" si="2"/>
        <v>-139.00899999999999</v>
      </c>
      <c r="L27" s="1">
        <f t="shared" si="6"/>
        <v>120.386</v>
      </c>
      <c r="M27" s="1"/>
      <c r="N27" s="1">
        <v>71.713999999999999</v>
      </c>
      <c r="O27" s="1">
        <f t="shared" si="3"/>
        <v>24.077199999999998</v>
      </c>
      <c r="P27" s="5">
        <f t="shared" ref="P27:P29" si="13">11*O27-N27-F27</f>
        <v>133.4402</v>
      </c>
      <c r="Q27" s="5"/>
      <c r="R27" s="1"/>
      <c r="S27" s="1">
        <f t="shared" si="8"/>
        <v>11</v>
      </c>
      <c r="T27" s="1">
        <f t="shared" si="9"/>
        <v>5.4578190155001414</v>
      </c>
      <c r="U27" s="1">
        <v>19.175999999999998</v>
      </c>
      <c r="V27" s="1">
        <v>17.6782</v>
      </c>
      <c r="W27" s="1">
        <v>15.497400000000001</v>
      </c>
      <c r="X27" s="1">
        <v>16.646000000000001</v>
      </c>
      <c r="Y27" s="1">
        <v>16.010200000000001</v>
      </c>
      <c r="Z27" s="1">
        <v>20.081800000000001</v>
      </c>
      <c r="AA27" s="1"/>
      <c r="AB27" s="1">
        <f t="shared" si="5"/>
        <v>133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62</v>
      </c>
      <c r="B28" s="1" t="s">
        <v>31</v>
      </c>
      <c r="C28" s="1">
        <v>199.59399999999999</v>
      </c>
      <c r="D28" s="1">
        <v>46.997999999999998</v>
      </c>
      <c r="E28" s="1">
        <v>173.066</v>
      </c>
      <c r="F28" s="1">
        <v>36.006</v>
      </c>
      <c r="G28" s="6">
        <v>1</v>
      </c>
      <c r="H28" s="1">
        <v>30</v>
      </c>
      <c r="I28" s="1" t="s">
        <v>32</v>
      </c>
      <c r="J28" s="1">
        <v>583.61099999999999</v>
      </c>
      <c r="K28" s="1">
        <f t="shared" si="2"/>
        <v>-410.54499999999996</v>
      </c>
      <c r="L28" s="1">
        <f t="shared" si="6"/>
        <v>173.066</v>
      </c>
      <c r="M28" s="1"/>
      <c r="N28" s="1">
        <v>92.054800000000029</v>
      </c>
      <c r="O28" s="1">
        <f t="shared" si="3"/>
        <v>34.613199999999999</v>
      </c>
      <c r="P28" s="5">
        <f t="shared" si="13"/>
        <v>252.68439999999995</v>
      </c>
      <c r="Q28" s="5"/>
      <c r="R28" s="1"/>
      <c r="S28" s="1">
        <f t="shared" si="8"/>
        <v>10.999999999999998</v>
      </c>
      <c r="T28" s="1">
        <f t="shared" si="9"/>
        <v>3.6997677186738018</v>
      </c>
      <c r="U28" s="1">
        <v>22.492400000000011</v>
      </c>
      <c r="V28" s="1">
        <v>20.44520000000001</v>
      </c>
      <c r="W28" s="1">
        <v>23.054400000000001</v>
      </c>
      <c r="X28" s="1">
        <v>25.047599999999999</v>
      </c>
      <c r="Y28" s="1">
        <v>30.4192</v>
      </c>
      <c r="Z28" s="1">
        <v>31.713999999999999</v>
      </c>
      <c r="AA28" s="1"/>
      <c r="AB28" s="1">
        <f t="shared" si="5"/>
        <v>253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63</v>
      </c>
      <c r="B29" s="1" t="s">
        <v>31</v>
      </c>
      <c r="C29" s="1">
        <v>279.24700000000001</v>
      </c>
      <c r="D29" s="1">
        <v>189.501</v>
      </c>
      <c r="E29" s="1">
        <v>312.92</v>
      </c>
      <c r="F29" s="1">
        <v>101.599</v>
      </c>
      <c r="G29" s="6">
        <v>1</v>
      </c>
      <c r="H29" s="1">
        <v>30</v>
      </c>
      <c r="I29" s="1" t="s">
        <v>32</v>
      </c>
      <c r="J29" s="1">
        <v>383.89400000000001</v>
      </c>
      <c r="K29" s="1">
        <f t="shared" si="2"/>
        <v>-70.97399999999999</v>
      </c>
      <c r="L29" s="1">
        <f t="shared" si="6"/>
        <v>158.54300000000001</v>
      </c>
      <c r="M29" s="1">
        <v>154.37700000000001</v>
      </c>
      <c r="N29" s="1"/>
      <c r="O29" s="1">
        <f t="shared" si="3"/>
        <v>31.708600000000001</v>
      </c>
      <c r="P29" s="5">
        <f t="shared" si="13"/>
        <v>247.19560000000001</v>
      </c>
      <c r="Q29" s="5"/>
      <c r="R29" s="1"/>
      <c r="S29" s="1">
        <f t="shared" si="8"/>
        <v>11</v>
      </c>
      <c r="T29" s="1">
        <f t="shared" si="9"/>
        <v>3.2041465091489374</v>
      </c>
      <c r="U29" s="1">
        <v>25.061599999999999</v>
      </c>
      <c r="V29" s="1">
        <v>35.653799999999997</v>
      </c>
      <c r="W29" s="1">
        <v>77.900400000000005</v>
      </c>
      <c r="X29" s="1">
        <v>74.093599999999995</v>
      </c>
      <c r="Y29" s="1">
        <v>76.382199999999997</v>
      </c>
      <c r="Z29" s="1">
        <v>75.159000000000006</v>
      </c>
      <c r="AA29" s="14"/>
      <c r="AB29" s="1">
        <f t="shared" si="5"/>
        <v>247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5" t="s">
        <v>64</v>
      </c>
      <c r="B30" s="15" t="s">
        <v>31</v>
      </c>
      <c r="C30" s="15"/>
      <c r="D30" s="15"/>
      <c r="E30" s="15"/>
      <c r="F30" s="15"/>
      <c r="G30" s="16">
        <v>0</v>
      </c>
      <c r="H30" s="15">
        <v>45</v>
      </c>
      <c r="I30" s="15" t="s">
        <v>32</v>
      </c>
      <c r="J30" s="15"/>
      <c r="K30" s="15">
        <f t="shared" si="2"/>
        <v>0</v>
      </c>
      <c r="L30" s="15">
        <f t="shared" si="6"/>
        <v>0</v>
      </c>
      <c r="M30" s="15"/>
      <c r="N30" s="15"/>
      <c r="O30" s="15">
        <f t="shared" si="3"/>
        <v>0</v>
      </c>
      <c r="P30" s="17"/>
      <c r="Q30" s="17"/>
      <c r="R30" s="15"/>
      <c r="S30" s="15" t="e">
        <f t="shared" si="8"/>
        <v>#DIV/0!</v>
      </c>
      <c r="T30" s="15" t="e">
        <f t="shared" si="9"/>
        <v>#DIV/0!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 t="s">
        <v>38</v>
      </c>
      <c r="AB30" s="15">
        <f t="shared" si="5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65</v>
      </c>
      <c r="B31" s="1" t="s">
        <v>31</v>
      </c>
      <c r="C31" s="1">
        <v>613.65800000000002</v>
      </c>
      <c r="D31" s="1">
        <v>111.158</v>
      </c>
      <c r="E31" s="1">
        <v>622.048</v>
      </c>
      <c r="F31" s="1">
        <v>45.476999999999997</v>
      </c>
      <c r="G31" s="6">
        <v>1</v>
      </c>
      <c r="H31" s="1">
        <v>40</v>
      </c>
      <c r="I31" s="1" t="s">
        <v>32</v>
      </c>
      <c r="J31" s="1">
        <v>755.27200000000005</v>
      </c>
      <c r="K31" s="1">
        <f t="shared" si="2"/>
        <v>-133.22400000000005</v>
      </c>
      <c r="L31" s="1">
        <f t="shared" si="6"/>
        <v>622.048</v>
      </c>
      <c r="M31" s="1"/>
      <c r="N31" s="1">
        <v>258.69047999999981</v>
      </c>
      <c r="O31" s="1">
        <f t="shared" si="3"/>
        <v>124.4096</v>
      </c>
      <c r="P31" s="5">
        <f t="shared" ref="P31:P33" si="14">10*O31-N31-F31</f>
        <v>939.92852000000028</v>
      </c>
      <c r="Q31" s="5"/>
      <c r="R31" s="1"/>
      <c r="S31" s="1">
        <f t="shared" si="8"/>
        <v>10</v>
      </c>
      <c r="T31" s="1">
        <f t="shared" si="9"/>
        <v>2.4448875327948953</v>
      </c>
      <c r="U31" s="1">
        <v>62.858800000000002</v>
      </c>
      <c r="V31" s="1">
        <v>53.364999999999988</v>
      </c>
      <c r="W31" s="1">
        <v>64.547799999999995</v>
      </c>
      <c r="X31" s="1">
        <v>64.836199999999991</v>
      </c>
      <c r="Y31" s="1">
        <v>31.756799999999998</v>
      </c>
      <c r="Z31" s="1">
        <v>24.749600000000001</v>
      </c>
      <c r="AA31" s="1" t="s">
        <v>48</v>
      </c>
      <c r="AB31" s="1">
        <f t="shared" si="5"/>
        <v>940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66</v>
      </c>
      <c r="B32" s="1" t="s">
        <v>31</v>
      </c>
      <c r="C32" s="1">
        <v>279.25700000000001</v>
      </c>
      <c r="D32" s="1">
        <v>32.552999999999997</v>
      </c>
      <c r="E32" s="1">
        <v>144.41200000000001</v>
      </c>
      <c r="F32" s="1">
        <v>120.726</v>
      </c>
      <c r="G32" s="6">
        <v>1</v>
      </c>
      <c r="H32" s="1">
        <v>40</v>
      </c>
      <c r="I32" s="1" t="s">
        <v>32</v>
      </c>
      <c r="J32" s="1">
        <v>136.9</v>
      </c>
      <c r="K32" s="1">
        <f t="shared" si="2"/>
        <v>7.5120000000000005</v>
      </c>
      <c r="L32" s="1">
        <f t="shared" si="6"/>
        <v>144.41200000000001</v>
      </c>
      <c r="M32" s="1"/>
      <c r="N32" s="1">
        <v>77.987999999999971</v>
      </c>
      <c r="O32" s="1">
        <f t="shared" si="3"/>
        <v>28.882400000000001</v>
      </c>
      <c r="P32" s="5">
        <f t="shared" si="14"/>
        <v>90.110000000000042</v>
      </c>
      <c r="Q32" s="5"/>
      <c r="R32" s="1"/>
      <c r="S32" s="1">
        <f t="shared" si="8"/>
        <v>10</v>
      </c>
      <c r="T32" s="1">
        <f t="shared" si="9"/>
        <v>6.8801069163227417</v>
      </c>
      <c r="U32" s="1">
        <v>26.878</v>
      </c>
      <c r="V32" s="1">
        <v>25.9892</v>
      </c>
      <c r="W32" s="1">
        <v>27.172799999999999</v>
      </c>
      <c r="X32" s="1">
        <v>31.383600000000001</v>
      </c>
      <c r="Y32" s="1">
        <v>26.748200000000001</v>
      </c>
      <c r="Z32" s="1">
        <v>23.280999999999999</v>
      </c>
      <c r="AA32" s="1"/>
      <c r="AB32" s="1">
        <f t="shared" si="5"/>
        <v>90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67</v>
      </c>
      <c r="B33" s="1" t="s">
        <v>31</v>
      </c>
      <c r="C33" s="1">
        <v>78.966999999999999</v>
      </c>
      <c r="D33" s="1">
        <v>30.526</v>
      </c>
      <c r="E33" s="1">
        <v>49.595999999999997</v>
      </c>
      <c r="F33" s="1">
        <v>47.680999999999997</v>
      </c>
      <c r="G33" s="6">
        <v>1</v>
      </c>
      <c r="H33" s="1">
        <v>30</v>
      </c>
      <c r="I33" s="1" t="s">
        <v>32</v>
      </c>
      <c r="J33" s="1">
        <v>73.373000000000005</v>
      </c>
      <c r="K33" s="1">
        <f t="shared" si="2"/>
        <v>-23.777000000000008</v>
      </c>
      <c r="L33" s="1">
        <f t="shared" si="6"/>
        <v>48.315999999999995</v>
      </c>
      <c r="M33" s="1">
        <v>1.28</v>
      </c>
      <c r="N33" s="1"/>
      <c r="O33" s="1">
        <f t="shared" si="3"/>
        <v>9.6631999999999998</v>
      </c>
      <c r="P33" s="5">
        <f t="shared" si="14"/>
        <v>48.951000000000008</v>
      </c>
      <c r="Q33" s="5"/>
      <c r="R33" s="1"/>
      <c r="S33" s="1">
        <f t="shared" si="8"/>
        <v>10</v>
      </c>
      <c r="T33" s="1">
        <f t="shared" si="9"/>
        <v>4.9342867787068467</v>
      </c>
      <c r="U33" s="1">
        <v>6.5424000000000007</v>
      </c>
      <c r="V33" s="1">
        <v>6.9930000000000003</v>
      </c>
      <c r="W33" s="1">
        <v>9.5432000000000006</v>
      </c>
      <c r="X33" s="1">
        <v>9.7538000000000018</v>
      </c>
      <c r="Y33" s="1">
        <v>5.7422000000000004</v>
      </c>
      <c r="Z33" s="1">
        <v>4.8616000000000001</v>
      </c>
      <c r="AA33" s="1"/>
      <c r="AB33" s="1">
        <f t="shared" si="5"/>
        <v>49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68</v>
      </c>
      <c r="B34" s="1" t="s">
        <v>31</v>
      </c>
      <c r="C34" s="1">
        <v>160.517</v>
      </c>
      <c r="D34" s="1">
        <v>119.312</v>
      </c>
      <c r="E34" s="1">
        <v>142.92599999999999</v>
      </c>
      <c r="F34" s="1">
        <v>91.096999999999994</v>
      </c>
      <c r="G34" s="6">
        <v>1</v>
      </c>
      <c r="H34" s="1">
        <v>50</v>
      </c>
      <c r="I34" s="1" t="s">
        <v>32</v>
      </c>
      <c r="J34" s="1">
        <v>144.80000000000001</v>
      </c>
      <c r="K34" s="1">
        <f t="shared" si="2"/>
        <v>-1.8740000000000236</v>
      </c>
      <c r="L34" s="1">
        <f t="shared" si="6"/>
        <v>142.92599999999999</v>
      </c>
      <c r="M34" s="1"/>
      <c r="N34" s="1">
        <v>109.961</v>
      </c>
      <c r="O34" s="1">
        <f t="shared" si="3"/>
        <v>28.585199999999997</v>
      </c>
      <c r="P34" s="5">
        <f>11*O34-N34-F34</f>
        <v>113.37919999999995</v>
      </c>
      <c r="Q34" s="5"/>
      <c r="R34" s="1"/>
      <c r="S34" s="1">
        <f t="shared" si="8"/>
        <v>11</v>
      </c>
      <c r="T34" s="1">
        <f t="shared" si="9"/>
        <v>7.0336397856233299</v>
      </c>
      <c r="U34" s="1">
        <v>25.792000000000002</v>
      </c>
      <c r="V34" s="1">
        <v>22.9132</v>
      </c>
      <c r="W34" s="1">
        <v>17.783799999999999</v>
      </c>
      <c r="X34" s="1">
        <v>18.6554</v>
      </c>
      <c r="Y34" s="1">
        <v>21.816400000000002</v>
      </c>
      <c r="Z34" s="1">
        <v>23.344999999999999</v>
      </c>
      <c r="AA34" s="1"/>
      <c r="AB34" s="1">
        <f t="shared" si="5"/>
        <v>113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1" t="s">
        <v>69</v>
      </c>
      <c r="B35" s="11" t="s">
        <v>31</v>
      </c>
      <c r="C35" s="11">
        <v>121.217</v>
      </c>
      <c r="D35" s="11">
        <v>0.32900000000000001</v>
      </c>
      <c r="E35" s="11">
        <v>90.460999999999999</v>
      </c>
      <c r="F35" s="11"/>
      <c r="G35" s="12">
        <v>0</v>
      </c>
      <c r="H35" s="11">
        <v>50</v>
      </c>
      <c r="I35" s="11" t="s">
        <v>54</v>
      </c>
      <c r="J35" s="11">
        <v>100.5</v>
      </c>
      <c r="K35" s="11">
        <f t="shared" si="2"/>
        <v>-10.039000000000001</v>
      </c>
      <c r="L35" s="11">
        <f t="shared" si="6"/>
        <v>90.460999999999999</v>
      </c>
      <c r="M35" s="11"/>
      <c r="N35" s="11"/>
      <c r="O35" s="11">
        <f t="shared" si="3"/>
        <v>18.092199999999998</v>
      </c>
      <c r="P35" s="13"/>
      <c r="Q35" s="13"/>
      <c r="R35" s="11"/>
      <c r="S35" s="11">
        <f t="shared" si="8"/>
        <v>0</v>
      </c>
      <c r="T35" s="11">
        <f t="shared" si="9"/>
        <v>0</v>
      </c>
      <c r="U35" s="11">
        <v>20.6692</v>
      </c>
      <c r="V35" s="11">
        <v>19.6678</v>
      </c>
      <c r="W35" s="11">
        <v>12.073399999999999</v>
      </c>
      <c r="X35" s="11">
        <v>13.4268</v>
      </c>
      <c r="Y35" s="11">
        <v>18.5076</v>
      </c>
      <c r="Z35" s="11">
        <v>15.9794</v>
      </c>
      <c r="AA35" s="11" t="s">
        <v>60</v>
      </c>
      <c r="AB35" s="11">
        <f t="shared" si="5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70</v>
      </c>
      <c r="B36" s="1" t="s">
        <v>31</v>
      </c>
      <c r="C36" s="1">
        <v>109.866</v>
      </c>
      <c r="D36" s="1">
        <v>21.71</v>
      </c>
      <c r="E36" s="1">
        <v>87.54</v>
      </c>
      <c r="F36" s="1">
        <v>28.792999999999999</v>
      </c>
      <c r="G36" s="6">
        <v>1</v>
      </c>
      <c r="H36" s="1">
        <v>50</v>
      </c>
      <c r="I36" s="1" t="s">
        <v>32</v>
      </c>
      <c r="J36" s="1">
        <v>87.3</v>
      </c>
      <c r="K36" s="1">
        <f t="shared" si="2"/>
        <v>0.24000000000000909</v>
      </c>
      <c r="L36" s="1">
        <f t="shared" si="6"/>
        <v>87.54</v>
      </c>
      <c r="M36" s="1"/>
      <c r="N36" s="1">
        <v>38.397200000000012</v>
      </c>
      <c r="O36" s="1">
        <f t="shared" si="3"/>
        <v>17.508000000000003</v>
      </c>
      <c r="P36" s="5">
        <f t="shared" ref="P36" si="15">11*O36-N36-F36</f>
        <v>125.39780000000002</v>
      </c>
      <c r="Q36" s="5"/>
      <c r="R36" s="1"/>
      <c r="S36" s="1">
        <f t="shared" si="8"/>
        <v>11</v>
      </c>
      <c r="T36" s="1">
        <f t="shared" si="9"/>
        <v>3.8376856294265473</v>
      </c>
      <c r="U36" s="1">
        <v>11.307600000000001</v>
      </c>
      <c r="V36" s="1">
        <v>11.0312</v>
      </c>
      <c r="W36" s="1">
        <v>11.734999999999999</v>
      </c>
      <c r="X36" s="1">
        <v>12.4374</v>
      </c>
      <c r="Y36" s="1">
        <v>14.119</v>
      </c>
      <c r="Z36" s="1">
        <v>11.9598</v>
      </c>
      <c r="AA36" s="1"/>
      <c r="AB36" s="1">
        <f t="shared" si="5"/>
        <v>125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71</v>
      </c>
      <c r="B37" s="1" t="s">
        <v>37</v>
      </c>
      <c r="C37" s="1">
        <v>602</v>
      </c>
      <c r="D37" s="1"/>
      <c r="E37" s="1">
        <v>472</v>
      </c>
      <c r="F37" s="1">
        <v>77</v>
      </c>
      <c r="G37" s="6">
        <v>0.4</v>
      </c>
      <c r="H37" s="1">
        <v>45</v>
      </c>
      <c r="I37" s="1" t="s">
        <v>32</v>
      </c>
      <c r="J37" s="1">
        <v>656</v>
      </c>
      <c r="K37" s="1">
        <f t="shared" si="2"/>
        <v>-184</v>
      </c>
      <c r="L37" s="1">
        <f t="shared" si="6"/>
        <v>472</v>
      </c>
      <c r="M37" s="1"/>
      <c r="N37" s="1">
        <v>126.2</v>
      </c>
      <c r="O37" s="1">
        <f t="shared" si="3"/>
        <v>94.4</v>
      </c>
      <c r="P37" s="5">
        <f>9*O37-N37-F37</f>
        <v>646.4</v>
      </c>
      <c r="Q37" s="5"/>
      <c r="R37" s="1"/>
      <c r="S37" s="1">
        <f t="shared" si="8"/>
        <v>8.9999999999999982</v>
      </c>
      <c r="T37" s="1">
        <f t="shared" si="9"/>
        <v>2.1525423728813555</v>
      </c>
      <c r="U37" s="1">
        <v>49.6</v>
      </c>
      <c r="V37" s="1">
        <v>44.2</v>
      </c>
      <c r="W37" s="1">
        <v>52.2</v>
      </c>
      <c r="X37" s="1">
        <v>64.2</v>
      </c>
      <c r="Y37" s="1">
        <v>61.2</v>
      </c>
      <c r="Z37" s="1">
        <v>79.8</v>
      </c>
      <c r="AA37" s="1"/>
      <c r="AB37" s="1">
        <f t="shared" si="5"/>
        <v>259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5" t="s">
        <v>72</v>
      </c>
      <c r="B38" s="15" t="s">
        <v>37</v>
      </c>
      <c r="C38" s="15"/>
      <c r="D38" s="15"/>
      <c r="E38" s="15"/>
      <c r="F38" s="15"/>
      <c r="G38" s="16">
        <v>0</v>
      </c>
      <c r="H38" s="15">
        <v>50</v>
      </c>
      <c r="I38" s="15" t="s">
        <v>32</v>
      </c>
      <c r="J38" s="15"/>
      <c r="K38" s="15">
        <f t="shared" ref="K38:K64" si="16">E38-J38</f>
        <v>0</v>
      </c>
      <c r="L38" s="15">
        <f t="shared" si="6"/>
        <v>0</v>
      </c>
      <c r="M38" s="15"/>
      <c r="N38" s="15"/>
      <c r="O38" s="15">
        <f t="shared" ref="O38:O69" si="17">L38/5</f>
        <v>0</v>
      </c>
      <c r="P38" s="17"/>
      <c r="Q38" s="17"/>
      <c r="R38" s="15"/>
      <c r="S38" s="15" t="e">
        <f t="shared" si="8"/>
        <v>#DIV/0!</v>
      </c>
      <c r="T38" s="15" t="e">
        <f t="shared" si="9"/>
        <v>#DIV/0!</v>
      </c>
      <c r="U38" s="15">
        <v>0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 t="s">
        <v>38</v>
      </c>
      <c r="AB38" s="15">
        <f t="shared" ref="AB38:AB69" si="18">ROUND(P38*G38,0)</f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73</v>
      </c>
      <c r="B39" s="1" t="s">
        <v>37</v>
      </c>
      <c r="C39" s="1">
        <v>506</v>
      </c>
      <c r="D39" s="1">
        <v>72</v>
      </c>
      <c r="E39" s="1">
        <v>458</v>
      </c>
      <c r="F39" s="1">
        <v>70</v>
      </c>
      <c r="G39" s="6">
        <v>0.4</v>
      </c>
      <c r="H39" s="1">
        <v>45</v>
      </c>
      <c r="I39" s="1" t="s">
        <v>32</v>
      </c>
      <c r="J39" s="1">
        <v>821</v>
      </c>
      <c r="K39" s="1">
        <f t="shared" si="16"/>
        <v>-363</v>
      </c>
      <c r="L39" s="1">
        <f t="shared" si="6"/>
        <v>445</v>
      </c>
      <c r="M39" s="1">
        <v>13</v>
      </c>
      <c r="N39" s="1">
        <v>201.40000000000009</v>
      </c>
      <c r="O39" s="1">
        <f t="shared" si="17"/>
        <v>89</v>
      </c>
      <c r="P39" s="5">
        <f>10*O39-N39-F39</f>
        <v>618.59999999999991</v>
      </c>
      <c r="Q39" s="5"/>
      <c r="R39" s="1"/>
      <c r="S39" s="1">
        <f t="shared" si="8"/>
        <v>10</v>
      </c>
      <c r="T39" s="1">
        <f t="shared" si="9"/>
        <v>3.0494382022471922</v>
      </c>
      <c r="U39" s="1">
        <v>55.2</v>
      </c>
      <c r="V39" s="1">
        <v>53.4</v>
      </c>
      <c r="W39" s="1">
        <v>54</v>
      </c>
      <c r="X39" s="1">
        <v>61.6</v>
      </c>
      <c r="Y39" s="1">
        <v>60</v>
      </c>
      <c r="Z39" s="1">
        <v>52.4</v>
      </c>
      <c r="AA39" s="1"/>
      <c r="AB39" s="1">
        <f t="shared" si="18"/>
        <v>247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5" t="s">
        <v>74</v>
      </c>
      <c r="B40" s="15" t="s">
        <v>31</v>
      </c>
      <c r="C40" s="15"/>
      <c r="D40" s="15"/>
      <c r="E40" s="15"/>
      <c r="F40" s="15"/>
      <c r="G40" s="16">
        <v>0</v>
      </c>
      <c r="H40" s="15">
        <v>45</v>
      </c>
      <c r="I40" s="15" t="s">
        <v>32</v>
      </c>
      <c r="J40" s="15">
        <v>58.65</v>
      </c>
      <c r="K40" s="15">
        <f t="shared" si="16"/>
        <v>-58.65</v>
      </c>
      <c r="L40" s="15">
        <f t="shared" si="6"/>
        <v>0</v>
      </c>
      <c r="M40" s="15"/>
      <c r="N40" s="15"/>
      <c r="O40" s="15">
        <f t="shared" si="17"/>
        <v>0</v>
      </c>
      <c r="P40" s="17"/>
      <c r="Q40" s="17"/>
      <c r="R40" s="15"/>
      <c r="S40" s="15" t="e">
        <f t="shared" si="8"/>
        <v>#DIV/0!</v>
      </c>
      <c r="T40" s="15" t="e">
        <f t="shared" si="9"/>
        <v>#DIV/0!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 t="s">
        <v>38</v>
      </c>
      <c r="AB40" s="15">
        <f t="shared" si="18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5" t="s">
        <v>75</v>
      </c>
      <c r="B41" s="15" t="s">
        <v>37</v>
      </c>
      <c r="C41" s="15"/>
      <c r="D41" s="15"/>
      <c r="E41" s="15"/>
      <c r="F41" s="15"/>
      <c r="G41" s="16">
        <v>0</v>
      </c>
      <c r="H41" s="15">
        <v>45</v>
      </c>
      <c r="I41" s="15" t="s">
        <v>32</v>
      </c>
      <c r="J41" s="15"/>
      <c r="K41" s="15">
        <f t="shared" si="16"/>
        <v>0</v>
      </c>
      <c r="L41" s="15">
        <f t="shared" si="6"/>
        <v>0</v>
      </c>
      <c r="M41" s="15"/>
      <c r="N41" s="15"/>
      <c r="O41" s="15">
        <f t="shared" si="17"/>
        <v>0</v>
      </c>
      <c r="P41" s="17"/>
      <c r="Q41" s="17"/>
      <c r="R41" s="15"/>
      <c r="S41" s="15" t="e">
        <f t="shared" si="8"/>
        <v>#DIV/0!</v>
      </c>
      <c r="T41" s="15" t="e">
        <f t="shared" si="9"/>
        <v>#DIV/0!</v>
      </c>
      <c r="U41" s="15">
        <v>0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  <c r="AA41" s="15" t="s">
        <v>38</v>
      </c>
      <c r="AB41" s="15">
        <f t="shared" si="18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5" t="s">
        <v>76</v>
      </c>
      <c r="B42" s="15" t="s">
        <v>37</v>
      </c>
      <c r="C42" s="15"/>
      <c r="D42" s="15"/>
      <c r="E42" s="15"/>
      <c r="F42" s="15"/>
      <c r="G42" s="16">
        <v>0</v>
      </c>
      <c r="H42" s="15">
        <v>40</v>
      </c>
      <c r="I42" s="15" t="s">
        <v>32</v>
      </c>
      <c r="J42" s="15"/>
      <c r="K42" s="15">
        <f t="shared" si="16"/>
        <v>0</v>
      </c>
      <c r="L42" s="15">
        <f t="shared" si="6"/>
        <v>0</v>
      </c>
      <c r="M42" s="15"/>
      <c r="N42" s="15"/>
      <c r="O42" s="15">
        <f t="shared" si="17"/>
        <v>0</v>
      </c>
      <c r="P42" s="17"/>
      <c r="Q42" s="17"/>
      <c r="R42" s="15"/>
      <c r="S42" s="15" t="e">
        <f t="shared" si="8"/>
        <v>#DIV/0!</v>
      </c>
      <c r="T42" s="15" t="e">
        <f t="shared" si="9"/>
        <v>#DIV/0!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 t="s">
        <v>38</v>
      </c>
      <c r="AB42" s="15">
        <f t="shared" si="18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77</v>
      </c>
      <c r="B43" s="1" t="s">
        <v>31</v>
      </c>
      <c r="C43" s="1">
        <v>192.86799999999999</v>
      </c>
      <c r="D43" s="1">
        <v>72.881</v>
      </c>
      <c r="E43" s="1">
        <v>224.08699999999999</v>
      </c>
      <c r="F43" s="1">
        <v>11.714</v>
      </c>
      <c r="G43" s="6">
        <v>1</v>
      </c>
      <c r="H43" s="1">
        <v>40</v>
      </c>
      <c r="I43" s="1" t="s">
        <v>32</v>
      </c>
      <c r="J43" s="1">
        <v>229.9</v>
      </c>
      <c r="K43" s="1">
        <f t="shared" si="16"/>
        <v>-5.8130000000000166</v>
      </c>
      <c r="L43" s="1">
        <f t="shared" si="6"/>
        <v>224.08699999999999</v>
      </c>
      <c r="M43" s="1"/>
      <c r="N43" s="1">
        <v>101.68259999999999</v>
      </c>
      <c r="O43" s="1">
        <f t="shared" si="17"/>
        <v>44.817399999999999</v>
      </c>
      <c r="P43" s="5">
        <f t="shared" ref="P43" si="19">10*O43-N43-F43</f>
        <v>334.7774</v>
      </c>
      <c r="Q43" s="5"/>
      <c r="R43" s="1"/>
      <c r="S43" s="1">
        <f t="shared" si="8"/>
        <v>10</v>
      </c>
      <c r="T43" s="1">
        <f t="shared" si="9"/>
        <v>2.5301913988763292</v>
      </c>
      <c r="U43" s="1">
        <v>25.197800000000001</v>
      </c>
      <c r="V43" s="1">
        <v>23.335599999999999</v>
      </c>
      <c r="W43" s="1">
        <v>26.0152</v>
      </c>
      <c r="X43" s="1">
        <v>24.7286</v>
      </c>
      <c r="Y43" s="1">
        <v>27.4236</v>
      </c>
      <c r="Z43" s="1">
        <v>31.5886</v>
      </c>
      <c r="AA43" s="1"/>
      <c r="AB43" s="1">
        <f t="shared" si="18"/>
        <v>335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78</v>
      </c>
      <c r="B44" s="1" t="s">
        <v>37</v>
      </c>
      <c r="C44" s="1">
        <v>299</v>
      </c>
      <c r="D44" s="1"/>
      <c r="E44" s="1">
        <v>265</v>
      </c>
      <c r="F44" s="1">
        <v>12</v>
      </c>
      <c r="G44" s="6">
        <v>0.4</v>
      </c>
      <c r="H44" s="1">
        <v>40</v>
      </c>
      <c r="I44" s="1" t="s">
        <v>32</v>
      </c>
      <c r="J44" s="1">
        <v>301</v>
      </c>
      <c r="K44" s="1">
        <f t="shared" si="16"/>
        <v>-36</v>
      </c>
      <c r="L44" s="1">
        <f t="shared" si="6"/>
        <v>265</v>
      </c>
      <c r="M44" s="1"/>
      <c r="N44" s="1"/>
      <c r="O44" s="1">
        <f t="shared" si="17"/>
        <v>53</v>
      </c>
      <c r="P44" s="5">
        <f>6*O44-N44-F44</f>
        <v>306</v>
      </c>
      <c r="Q44" s="5"/>
      <c r="R44" s="1"/>
      <c r="S44" s="1">
        <f t="shared" si="8"/>
        <v>6</v>
      </c>
      <c r="T44" s="1">
        <f t="shared" si="9"/>
        <v>0.22641509433962265</v>
      </c>
      <c r="U44" s="1">
        <v>15.2</v>
      </c>
      <c r="V44" s="1">
        <v>16</v>
      </c>
      <c r="W44" s="1">
        <v>24</v>
      </c>
      <c r="X44" s="1">
        <v>31.4</v>
      </c>
      <c r="Y44" s="1">
        <v>26.2</v>
      </c>
      <c r="Z44" s="1">
        <v>18.600000000000001</v>
      </c>
      <c r="AA44" s="1"/>
      <c r="AB44" s="1">
        <f t="shared" si="18"/>
        <v>122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79</v>
      </c>
      <c r="B45" s="1" t="s">
        <v>37</v>
      </c>
      <c r="C45" s="1">
        <v>317</v>
      </c>
      <c r="D45" s="1"/>
      <c r="E45" s="1">
        <v>293</v>
      </c>
      <c r="F45" s="1"/>
      <c r="G45" s="6">
        <v>0.4</v>
      </c>
      <c r="H45" s="1">
        <v>45</v>
      </c>
      <c r="I45" s="1" t="s">
        <v>32</v>
      </c>
      <c r="J45" s="1">
        <v>328</v>
      </c>
      <c r="K45" s="1">
        <f t="shared" si="16"/>
        <v>-35</v>
      </c>
      <c r="L45" s="1">
        <f t="shared" si="6"/>
        <v>293</v>
      </c>
      <c r="M45" s="1"/>
      <c r="N45" s="1"/>
      <c r="O45" s="1">
        <f t="shared" si="17"/>
        <v>58.6</v>
      </c>
      <c r="P45" s="5">
        <f t="shared" ref="P45" si="20">7*O45-N45-F45</f>
        <v>410.2</v>
      </c>
      <c r="Q45" s="5"/>
      <c r="R45" s="1"/>
      <c r="S45" s="1">
        <f t="shared" si="8"/>
        <v>7</v>
      </c>
      <c r="T45" s="1">
        <f t="shared" si="9"/>
        <v>0</v>
      </c>
      <c r="U45" s="1">
        <v>22.6</v>
      </c>
      <c r="V45" s="1">
        <v>20.8</v>
      </c>
      <c r="W45" s="1">
        <v>28.4</v>
      </c>
      <c r="X45" s="1">
        <v>34</v>
      </c>
      <c r="Y45" s="1">
        <v>32.200000000000003</v>
      </c>
      <c r="Z45" s="1">
        <v>27.6</v>
      </c>
      <c r="AA45" s="1"/>
      <c r="AB45" s="1">
        <f t="shared" si="18"/>
        <v>164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5" t="s">
        <v>80</v>
      </c>
      <c r="B46" s="15" t="s">
        <v>31</v>
      </c>
      <c r="C46" s="15"/>
      <c r="D46" s="15"/>
      <c r="E46" s="15"/>
      <c r="F46" s="15"/>
      <c r="G46" s="16">
        <v>0</v>
      </c>
      <c r="H46" s="15">
        <v>40</v>
      </c>
      <c r="I46" s="15" t="s">
        <v>32</v>
      </c>
      <c r="J46" s="15">
        <v>21.617999999999999</v>
      </c>
      <c r="K46" s="15">
        <f t="shared" si="16"/>
        <v>-21.617999999999999</v>
      </c>
      <c r="L46" s="15">
        <f t="shared" si="6"/>
        <v>0</v>
      </c>
      <c r="M46" s="15"/>
      <c r="N46" s="15"/>
      <c r="O46" s="15">
        <f t="shared" si="17"/>
        <v>0</v>
      </c>
      <c r="P46" s="17"/>
      <c r="Q46" s="17"/>
      <c r="R46" s="15"/>
      <c r="S46" s="15" t="e">
        <f t="shared" si="8"/>
        <v>#DIV/0!</v>
      </c>
      <c r="T46" s="15" t="e">
        <f t="shared" si="9"/>
        <v>#DIV/0!</v>
      </c>
      <c r="U46" s="15">
        <v>0.14400000000000121</v>
      </c>
      <c r="V46" s="15">
        <v>0.14400000000000121</v>
      </c>
      <c r="W46" s="15">
        <v>0</v>
      </c>
      <c r="X46" s="15">
        <v>0</v>
      </c>
      <c r="Y46" s="15">
        <v>0</v>
      </c>
      <c r="Z46" s="15">
        <v>0</v>
      </c>
      <c r="AA46" s="15" t="s">
        <v>38</v>
      </c>
      <c r="AB46" s="15">
        <f t="shared" si="18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5" t="s">
        <v>81</v>
      </c>
      <c r="B47" s="15" t="s">
        <v>37</v>
      </c>
      <c r="C47" s="15"/>
      <c r="D47" s="15"/>
      <c r="E47" s="15"/>
      <c r="F47" s="15"/>
      <c r="G47" s="16">
        <v>0</v>
      </c>
      <c r="H47" s="15">
        <v>40</v>
      </c>
      <c r="I47" s="15" t="s">
        <v>32</v>
      </c>
      <c r="J47" s="15">
        <v>24</v>
      </c>
      <c r="K47" s="15">
        <f t="shared" si="16"/>
        <v>-24</v>
      </c>
      <c r="L47" s="15">
        <f t="shared" si="6"/>
        <v>0</v>
      </c>
      <c r="M47" s="15"/>
      <c r="N47" s="15"/>
      <c r="O47" s="15">
        <f t="shared" si="17"/>
        <v>0</v>
      </c>
      <c r="P47" s="17"/>
      <c r="Q47" s="17"/>
      <c r="R47" s="15"/>
      <c r="S47" s="15" t="e">
        <f t="shared" si="8"/>
        <v>#DIV/0!</v>
      </c>
      <c r="T47" s="15" t="e">
        <f t="shared" si="9"/>
        <v>#DIV/0!</v>
      </c>
      <c r="U47" s="15">
        <v>0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  <c r="AA47" s="15" t="s">
        <v>38</v>
      </c>
      <c r="AB47" s="15">
        <f t="shared" si="18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82</v>
      </c>
      <c r="B48" s="1" t="s">
        <v>37</v>
      </c>
      <c r="C48" s="1">
        <v>555</v>
      </c>
      <c r="D48" s="1">
        <v>150</v>
      </c>
      <c r="E48" s="1">
        <v>587</v>
      </c>
      <c r="F48" s="1">
        <v>31</v>
      </c>
      <c r="G48" s="6">
        <v>0.4</v>
      </c>
      <c r="H48" s="1">
        <v>40</v>
      </c>
      <c r="I48" s="1" t="s">
        <v>32</v>
      </c>
      <c r="J48" s="1">
        <v>1067</v>
      </c>
      <c r="K48" s="1">
        <f t="shared" si="16"/>
        <v>-480</v>
      </c>
      <c r="L48" s="1">
        <f t="shared" si="6"/>
        <v>587</v>
      </c>
      <c r="M48" s="1"/>
      <c r="N48" s="1">
        <v>276.80000000000013</v>
      </c>
      <c r="O48" s="1">
        <f t="shared" si="17"/>
        <v>117.4</v>
      </c>
      <c r="P48" s="5">
        <f t="shared" ref="P48" si="21">10*O48-N48-F48</f>
        <v>866.19999999999982</v>
      </c>
      <c r="Q48" s="5"/>
      <c r="R48" s="1"/>
      <c r="S48" s="1">
        <f t="shared" si="8"/>
        <v>10</v>
      </c>
      <c r="T48" s="1">
        <f t="shared" si="9"/>
        <v>2.6218057921635443</v>
      </c>
      <c r="U48" s="1">
        <v>65.400000000000006</v>
      </c>
      <c r="V48" s="1">
        <v>62</v>
      </c>
      <c r="W48" s="1">
        <v>62.8</v>
      </c>
      <c r="X48" s="1">
        <v>70.8</v>
      </c>
      <c r="Y48" s="1">
        <v>65.2</v>
      </c>
      <c r="Z48" s="1">
        <v>64.400000000000006</v>
      </c>
      <c r="AA48" s="1"/>
      <c r="AB48" s="1">
        <f t="shared" si="18"/>
        <v>346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83</v>
      </c>
      <c r="B49" s="1" t="s">
        <v>31</v>
      </c>
      <c r="C49" s="1">
        <v>110.42</v>
      </c>
      <c r="D49" s="1">
        <v>64.572999999999993</v>
      </c>
      <c r="E49" s="1">
        <v>95.885999999999996</v>
      </c>
      <c r="F49" s="1">
        <v>54.939</v>
      </c>
      <c r="G49" s="6">
        <v>1</v>
      </c>
      <c r="H49" s="1">
        <v>50</v>
      </c>
      <c r="I49" s="1" t="s">
        <v>32</v>
      </c>
      <c r="J49" s="1">
        <v>100.3</v>
      </c>
      <c r="K49" s="1">
        <f t="shared" si="16"/>
        <v>-4.4140000000000015</v>
      </c>
      <c r="L49" s="1">
        <f t="shared" si="6"/>
        <v>93.188000000000002</v>
      </c>
      <c r="M49" s="1">
        <v>2.698</v>
      </c>
      <c r="N49" s="1">
        <v>49.607599999999991</v>
      </c>
      <c r="O49" s="1">
        <f t="shared" si="17"/>
        <v>18.637599999999999</v>
      </c>
      <c r="P49" s="5">
        <f t="shared" ref="P49" si="22">11*O49-N49-F49</f>
        <v>100.46700000000001</v>
      </c>
      <c r="Q49" s="5"/>
      <c r="R49" s="1"/>
      <c r="S49" s="1">
        <f t="shared" si="8"/>
        <v>11</v>
      </c>
      <c r="T49" s="1">
        <f t="shared" si="9"/>
        <v>5.6094454221573589</v>
      </c>
      <c r="U49" s="1">
        <v>13.120799999999999</v>
      </c>
      <c r="V49" s="1">
        <v>13.215199999999999</v>
      </c>
      <c r="W49" s="1">
        <v>12.1204</v>
      </c>
      <c r="X49" s="1">
        <v>12.4552</v>
      </c>
      <c r="Y49" s="1">
        <v>15.5708</v>
      </c>
      <c r="Z49" s="1">
        <v>19.309999999999999</v>
      </c>
      <c r="AA49" s="1"/>
      <c r="AB49" s="1">
        <f t="shared" si="18"/>
        <v>100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84</v>
      </c>
      <c r="B50" s="1" t="s">
        <v>31</v>
      </c>
      <c r="C50" s="1">
        <v>150.99199999999999</v>
      </c>
      <c r="D50" s="1">
        <v>290.66399999999999</v>
      </c>
      <c r="E50" s="1">
        <v>117.834</v>
      </c>
      <c r="F50" s="1">
        <v>259.47000000000003</v>
      </c>
      <c r="G50" s="6">
        <v>1</v>
      </c>
      <c r="H50" s="1">
        <v>50</v>
      </c>
      <c r="I50" s="1" t="s">
        <v>32</v>
      </c>
      <c r="J50" s="1">
        <v>138.80000000000001</v>
      </c>
      <c r="K50" s="1">
        <f t="shared" si="16"/>
        <v>-20.966000000000008</v>
      </c>
      <c r="L50" s="1">
        <f t="shared" si="6"/>
        <v>117.834</v>
      </c>
      <c r="M50" s="1"/>
      <c r="N50" s="1">
        <v>148.80799999999999</v>
      </c>
      <c r="O50" s="1">
        <f t="shared" si="17"/>
        <v>23.566800000000001</v>
      </c>
      <c r="P50" s="5"/>
      <c r="Q50" s="5"/>
      <c r="R50" s="1"/>
      <c r="S50" s="1">
        <f t="shared" si="8"/>
        <v>17.32428670842032</v>
      </c>
      <c r="T50" s="1">
        <f t="shared" si="9"/>
        <v>17.32428670842032</v>
      </c>
      <c r="U50" s="1">
        <v>33.746000000000002</v>
      </c>
      <c r="V50" s="1">
        <v>30.46</v>
      </c>
      <c r="W50" s="1">
        <v>16.507000000000001</v>
      </c>
      <c r="X50" s="1">
        <v>17.921399999999998</v>
      </c>
      <c r="Y50" s="1">
        <v>21.919599999999999</v>
      </c>
      <c r="Z50" s="1">
        <v>21.942</v>
      </c>
      <c r="AA50" s="1" t="s">
        <v>48</v>
      </c>
      <c r="AB50" s="1">
        <f t="shared" si="18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85</v>
      </c>
      <c r="B51" s="1" t="s">
        <v>31</v>
      </c>
      <c r="C51" s="1">
        <v>174.73400000000001</v>
      </c>
      <c r="D51" s="1">
        <v>675.06399999999996</v>
      </c>
      <c r="E51" s="1">
        <v>121.271</v>
      </c>
      <c r="F51" s="1">
        <v>658.53</v>
      </c>
      <c r="G51" s="6">
        <v>1</v>
      </c>
      <c r="H51" s="1">
        <v>40</v>
      </c>
      <c r="I51" s="1" t="s">
        <v>32</v>
      </c>
      <c r="J51" s="1">
        <v>551.23099999999999</v>
      </c>
      <c r="K51" s="1">
        <f t="shared" si="16"/>
        <v>-429.96</v>
      </c>
      <c r="L51" s="1">
        <f t="shared" si="6"/>
        <v>121.271</v>
      </c>
      <c r="M51" s="1"/>
      <c r="N51" s="1">
        <v>277.03300000000007</v>
      </c>
      <c r="O51" s="1">
        <f t="shared" si="17"/>
        <v>24.254200000000001</v>
      </c>
      <c r="P51" s="5"/>
      <c r="Q51" s="5"/>
      <c r="R51" s="1"/>
      <c r="S51" s="1">
        <f t="shared" si="8"/>
        <v>38.573236800224294</v>
      </c>
      <c r="T51" s="1">
        <f t="shared" si="9"/>
        <v>38.573236800224294</v>
      </c>
      <c r="U51" s="1">
        <v>83.344999999999999</v>
      </c>
      <c r="V51" s="1">
        <v>77.287199999999984</v>
      </c>
      <c r="W51" s="1">
        <v>36.219399999999993</v>
      </c>
      <c r="X51" s="1">
        <v>46.210799999999992</v>
      </c>
      <c r="Y51" s="1">
        <v>30.462</v>
      </c>
      <c r="Z51" s="1">
        <v>86.117999999999995</v>
      </c>
      <c r="AA51" s="18" t="s">
        <v>42</v>
      </c>
      <c r="AB51" s="1">
        <f t="shared" si="18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5" t="s">
        <v>86</v>
      </c>
      <c r="B52" s="15" t="s">
        <v>37</v>
      </c>
      <c r="C52" s="15"/>
      <c r="D52" s="15"/>
      <c r="E52" s="15"/>
      <c r="F52" s="15"/>
      <c r="G52" s="16">
        <v>0</v>
      </c>
      <c r="H52" s="15">
        <v>50</v>
      </c>
      <c r="I52" s="15" t="s">
        <v>32</v>
      </c>
      <c r="J52" s="15"/>
      <c r="K52" s="15">
        <f t="shared" si="16"/>
        <v>0</v>
      </c>
      <c r="L52" s="15">
        <f t="shared" si="6"/>
        <v>0</v>
      </c>
      <c r="M52" s="15"/>
      <c r="N52" s="15"/>
      <c r="O52" s="15">
        <f t="shared" si="17"/>
        <v>0</v>
      </c>
      <c r="P52" s="17"/>
      <c r="Q52" s="17"/>
      <c r="R52" s="15"/>
      <c r="S52" s="15" t="e">
        <f t="shared" si="8"/>
        <v>#DIV/0!</v>
      </c>
      <c r="T52" s="15" t="e">
        <f t="shared" si="9"/>
        <v>#DIV/0!</v>
      </c>
      <c r="U52" s="15">
        <v>0</v>
      </c>
      <c r="V52" s="15">
        <v>0</v>
      </c>
      <c r="W52" s="15">
        <v>0</v>
      </c>
      <c r="X52" s="15">
        <v>0</v>
      </c>
      <c r="Y52" s="15">
        <v>0</v>
      </c>
      <c r="Z52" s="15">
        <v>0</v>
      </c>
      <c r="AA52" s="15" t="s">
        <v>38</v>
      </c>
      <c r="AB52" s="15">
        <f t="shared" si="18"/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87</v>
      </c>
      <c r="B53" s="1" t="s">
        <v>31</v>
      </c>
      <c r="C53" s="1">
        <v>249.756</v>
      </c>
      <c r="D53" s="1">
        <v>109.218</v>
      </c>
      <c r="E53" s="1">
        <v>183.52699999999999</v>
      </c>
      <c r="F53" s="1">
        <v>147.369</v>
      </c>
      <c r="G53" s="6">
        <v>1</v>
      </c>
      <c r="H53" s="1">
        <v>40</v>
      </c>
      <c r="I53" s="1" t="s">
        <v>32</v>
      </c>
      <c r="J53" s="1">
        <v>388.017</v>
      </c>
      <c r="K53" s="1">
        <f t="shared" si="16"/>
        <v>-204.49</v>
      </c>
      <c r="L53" s="1">
        <f t="shared" si="6"/>
        <v>97.142999999999986</v>
      </c>
      <c r="M53" s="1">
        <v>86.384</v>
      </c>
      <c r="N53" s="1"/>
      <c r="O53" s="1">
        <f t="shared" si="17"/>
        <v>19.428599999999996</v>
      </c>
      <c r="P53" s="5">
        <f t="shared" ref="P53:P54" si="23">10*O53-N53-F53</f>
        <v>46.916999999999945</v>
      </c>
      <c r="Q53" s="5"/>
      <c r="R53" s="1"/>
      <c r="S53" s="1">
        <f t="shared" si="8"/>
        <v>10</v>
      </c>
      <c r="T53" s="1">
        <f t="shared" si="9"/>
        <v>7.5851579630029971</v>
      </c>
      <c r="U53" s="1">
        <v>10.45780000000001</v>
      </c>
      <c r="V53" s="1">
        <v>18.46179999999999</v>
      </c>
      <c r="W53" s="1">
        <v>37.305999999999997</v>
      </c>
      <c r="X53" s="1">
        <v>34.712400000000002</v>
      </c>
      <c r="Y53" s="1">
        <v>33.991</v>
      </c>
      <c r="Z53" s="1">
        <v>33.501199999999997</v>
      </c>
      <c r="AA53" s="1"/>
      <c r="AB53" s="1">
        <f t="shared" si="18"/>
        <v>47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88</v>
      </c>
      <c r="B54" s="1" t="s">
        <v>37</v>
      </c>
      <c r="C54" s="1">
        <v>258</v>
      </c>
      <c r="D54" s="1">
        <v>89</v>
      </c>
      <c r="E54" s="1">
        <v>197</v>
      </c>
      <c r="F54" s="1">
        <v>122</v>
      </c>
      <c r="G54" s="6">
        <v>0.4</v>
      </c>
      <c r="H54" s="1">
        <v>40</v>
      </c>
      <c r="I54" s="1" t="s">
        <v>32</v>
      </c>
      <c r="J54" s="1">
        <v>222</v>
      </c>
      <c r="K54" s="1">
        <f t="shared" si="16"/>
        <v>-25</v>
      </c>
      <c r="L54" s="1">
        <f t="shared" si="6"/>
        <v>197</v>
      </c>
      <c r="M54" s="1"/>
      <c r="N54" s="1">
        <v>89.200000000000045</v>
      </c>
      <c r="O54" s="1">
        <f t="shared" si="17"/>
        <v>39.4</v>
      </c>
      <c r="P54" s="5">
        <f t="shared" si="23"/>
        <v>182.79999999999995</v>
      </c>
      <c r="Q54" s="5"/>
      <c r="R54" s="1"/>
      <c r="S54" s="1">
        <f t="shared" si="8"/>
        <v>10</v>
      </c>
      <c r="T54" s="1">
        <f t="shared" si="9"/>
        <v>5.3604060913705593</v>
      </c>
      <c r="U54" s="1">
        <v>30.6</v>
      </c>
      <c r="V54" s="1">
        <v>31.2</v>
      </c>
      <c r="W54" s="1">
        <v>28.2</v>
      </c>
      <c r="X54" s="1">
        <v>35.200000000000003</v>
      </c>
      <c r="Y54" s="1">
        <v>30</v>
      </c>
      <c r="Z54" s="1">
        <v>28</v>
      </c>
      <c r="AA54" s="1"/>
      <c r="AB54" s="1">
        <f t="shared" si="18"/>
        <v>73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89</v>
      </c>
      <c r="B55" s="1" t="s">
        <v>37</v>
      </c>
      <c r="C55" s="1">
        <v>155</v>
      </c>
      <c r="D55" s="1">
        <v>180</v>
      </c>
      <c r="E55" s="1">
        <v>128</v>
      </c>
      <c r="F55" s="1">
        <v>150</v>
      </c>
      <c r="G55" s="6">
        <v>0.4</v>
      </c>
      <c r="H55" s="1">
        <v>40</v>
      </c>
      <c r="I55" s="1" t="s">
        <v>32</v>
      </c>
      <c r="J55" s="1">
        <v>303</v>
      </c>
      <c r="K55" s="1">
        <f t="shared" si="16"/>
        <v>-175</v>
      </c>
      <c r="L55" s="1">
        <f t="shared" si="6"/>
        <v>128</v>
      </c>
      <c r="M55" s="1"/>
      <c r="N55" s="1">
        <v>104</v>
      </c>
      <c r="O55" s="1">
        <f t="shared" si="17"/>
        <v>25.6</v>
      </c>
      <c r="P55" s="5">
        <v>10</v>
      </c>
      <c r="Q55" s="5"/>
      <c r="R55" s="1"/>
      <c r="S55" s="1">
        <f t="shared" si="8"/>
        <v>10.3125</v>
      </c>
      <c r="T55" s="1">
        <f t="shared" si="9"/>
        <v>9.921875</v>
      </c>
      <c r="U55" s="1">
        <v>31</v>
      </c>
      <c r="V55" s="1">
        <v>30.4</v>
      </c>
      <c r="W55" s="1">
        <v>21</v>
      </c>
      <c r="X55" s="1">
        <v>26.8</v>
      </c>
      <c r="Y55" s="1">
        <v>27.8</v>
      </c>
      <c r="Z55" s="1">
        <v>29.6</v>
      </c>
      <c r="AA55" s="1"/>
      <c r="AB55" s="1">
        <f t="shared" si="18"/>
        <v>4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5" t="s">
        <v>90</v>
      </c>
      <c r="B56" s="15" t="s">
        <v>31</v>
      </c>
      <c r="C56" s="15"/>
      <c r="D56" s="15"/>
      <c r="E56" s="15"/>
      <c r="F56" s="15"/>
      <c r="G56" s="16">
        <v>0</v>
      </c>
      <c r="H56" s="15">
        <v>50</v>
      </c>
      <c r="I56" s="15" t="s">
        <v>32</v>
      </c>
      <c r="J56" s="15"/>
      <c r="K56" s="15">
        <f t="shared" si="16"/>
        <v>0</v>
      </c>
      <c r="L56" s="15">
        <f t="shared" si="6"/>
        <v>0</v>
      </c>
      <c r="M56" s="15"/>
      <c r="N56" s="15"/>
      <c r="O56" s="15">
        <f t="shared" si="17"/>
        <v>0</v>
      </c>
      <c r="P56" s="17"/>
      <c r="Q56" s="17"/>
      <c r="R56" s="15"/>
      <c r="S56" s="15" t="e">
        <f t="shared" si="8"/>
        <v>#DIV/0!</v>
      </c>
      <c r="T56" s="15" t="e">
        <f t="shared" si="9"/>
        <v>#DIV/0!</v>
      </c>
      <c r="U56" s="15">
        <v>0</v>
      </c>
      <c r="V56" s="15">
        <v>0</v>
      </c>
      <c r="W56" s="15">
        <v>0</v>
      </c>
      <c r="X56" s="15">
        <v>0</v>
      </c>
      <c r="Y56" s="15">
        <v>0</v>
      </c>
      <c r="Z56" s="15">
        <v>0</v>
      </c>
      <c r="AA56" s="15" t="s">
        <v>38</v>
      </c>
      <c r="AB56" s="15">
        <f t="shared" si="18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91</v>
      </c>
      <c r="B57" s="1" t="s">
        <v>31</v>
      </c>
      <c r="C57" s="1">
        <v>125.041</v>
      </c>
      <c r="D57" s="1">
        <v>331.82900000000001</v>
      </c>
      <c r="E57" s="1">
        <v>130.631</v>
      </c>
      <c r="F57" s="1">
        <v>265.34399999999999</v>
      </c>
      <c r="G57" s="6">
        <v>1</v>
      </c>
      <c r="H57" s="1">
        <v>50</v>
      </c>
      <c r="I57" s="1" t="s">
        <v>32</v>
      </c>
      <c r="J57" s="1">
        <v>152.5</v>
      </c>
      <c r="K57" s="1">
        <f t="shared" si="16"/>
        <v>-21.869</v>
      </c>
      <c r="L57" s="1">
        <f t="shared" si="6"/>
        <v>127.795</v>
      </c>
      <c r="M57" s="1">
        <v>2.8359999999999999</v>
      </c>
      <c r="N57" s="1">
        <v>196.0747999999999</v>
      </c>
      <c r="O57" s="1">
        <f t="shared" si="17"/>
        <v>25.559000000000001</v>
      </c>
      <c r="P57" s="5"/>
      <c r="Q57" s="5"/>
      <c r="R57" s="1"/>
      <c r="S57" s="1">
        <f t="shared" si="8"/>
        <v>18.0530850189757</v>
      </c>
      <c r="T57" s="1">
        <f t="shared" si="9"/>
        <v>18.0530850189757</v>
      </c>
      <c r="U57" s="1">
        <v>37.186599999999999</v>
      </c>
      <c r="V57" s="1">
        <v>31.1358</v>
      </c>
      <c r="W57" s="1">
        <v>16.3582</v>
      </c>
      <c r="X57" s="1">
        <v>18.440999999999999</v>
      </c>
      <c r="Y57" s="1">
        <v>19.390799999999999</v>
      </c>
      <c r="Z57" s="1">
        <v>21.095600000000001</v>
      </c>
      <c r="AA57" s="1" t="s">
        <v>48</v>
      </c>
      <c r="AB57" s="1">
        <f t="shared" si="18"/>
        <v>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92</v>
      </c>
      <c r="B58" s="1" t="s">
        <v>31</v>
      </c>
      <c r="C58" s="1">
        <v>75.433999999999997</v>
      </c>
      <c r="D58" s="1">
        <v>21.614000000000001</v>
      </c>
      <c r="E58" s="1">
        <v>74.64</v>
      </c>
      <c r="F58" s="1">
        <v>14.19</v>
      </c>
      <c r="G58" s="6">
        <v>1</v>
      </c>
      <c r="H58" s="1">
        <v>50</v>
      </c>
      <c r="I58" s="1" t="s">
        <v>32</v>
      </c>
      <c r="J58" s="1">
        <v>74.95</v>
      </c>
      <c r="K58" s="1">
        <f t="shared" si="16"/>
        <v>-0.31000000000000227</v>
      </c>
      <c r="L58" s="1">
        <f t="shared" si="6"/>
        <v>73.27</v>
      </c>
      <c r="M58" s="1">
        <v>1.37</v>
      </c>
      <c r="N58" s="1">
        <v>29.087799999999991</v>
      </c>
      <c r="O58" s="1">
        <f t="shared" si="17"/>
        <v>14.654</v>
      </c>
      <c r="P58" s="5">
        <f t="shared" ref="P58" si="24">10*O58-N58-F58</f>
        <v>103.26220000000001</v>
      </c>
      <c r="Q58" s="5"/>
      <c r="R58" s="1"/>
      <c r="S58" s="1">
        <f t="shared" si="8"/>
        <v>10</v>
      </c>
      <c r="T58" s="1">
        <f t="shared" si="9"/>
        <v>2.9533096765388285</v>
      </c>
      <c r="U58" s="1">
        <v>7.423</v>
      </c>
      <c r="V58" s="1">
        <v>7.3714000000000004</v>
      </c>
      <c r="W58" s="1">
        <v>8.1316000000000006</v>
      </c>
      <c r="X58" s="1">
        <v>8.1248000000000005</v>
      </c>
      <c r="Y58" s="1">
        <v>9.1471999999999998</v>
      </c>
      <c r="Z58" s="1">
        <v>12.1142</v>
      </c>
      <c r="AA58" s="1"/>
      <c r="AB58" s="1">
        <f t="shared" si="18"/>
        <v>103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5" t="s">
        <v>93</v>
      </c>
      <c r="B59" s="15" t="s">
        <v>37</v>
      </c>
      <c r="C59" s="15"/>
      <c r="D59" s="15"/>
      <c r="E59" s="15"/>
      <c r="F59" s="15"/>
      <c r="G59" s="16">
        <v>0</v>
      </c>
      <c r="H59" s="15">
        <v>50</v>
      </c>
      <c r="I59" s="15" t="s">
        <v>32</v>
      </c>
      <c r="J59" s="15"/>
      <c r="K59" s="15">
        <f t="shared" si="16"/>
        <v>0</v>
      </c>
      <c r="L59" s="15">
        <f t="shared" si="6"/>
        <v>0</v>
      </c>
      <c r="M59" s="15"/>
      <c r="N59" s="15"/>
      <c r="O59" s="15">
        <f t="shared" si="17"/>
        <v>0</v>
      </c>
      <c r="P59" s="17"/>
      <c r="Q59" s="17"/>
      <c r="R59" s="15"/>
      <c r="S59" s="15" t="e">
        <f t="shared" si="8"/>
        <v>#DIV/0!</v>
      </c>
      <c r="T59" s="15" t="e">
        <f t="shared" si="9"/>
        <v>#DIV/0!</v>
      </c>
      <c r="U59" s="15">
        <v>0</v>
      </c>
      <c r="V59" s="15">
        <v>0</v>
      </c>
      <c r="W59" s="15">
        <v>0</v>
      </c>
      <c r="X59" s="15">
        <v>0</v>
      </c>
      <c r="Y59" s="15">
        <v>0</v>
      </c>
      <c r="Z59" s="15">
        <v>0</v>
      </c>
      <c r="AA59" s="15" t="s">
        <v>38</v>
      </c>
      <c r="AB59" s="15">
        <f t="shared" si="18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94</v>
      </c>
      <c r="B60" s="1" t="s">
        <v>37</v>
      </c>
      <c r="C60" s="1">
        <v>889</v>
      </c>
      <c r="D60" s="1">
        <v>72</v>
      </c>
      <c r="E60" s="1">
        <v>657</v>
      </c>
      <c r="F60" s="1">
        <v>190</v>
      </c>
      <c r="G60" s="6">
        <v>0.4</v>
      </c>
      <c r="H60" s="1">
        <v>40</v>
      </c>
      <c r="I60" s="1" t="s">
        <v>32</v>
      </c>
      <c r="J60" s="1">
        <v>1195</v>
      </c>
      <c r="K60" s="1">
        <f t="shared" si="16"/>
        <v>-538</v>
      </c>
      <c r="L60" s="1">
        <f t="shared" si="6"/>
        <v>657</v>
      </c>
      <c r="M60" s="1"/>
      <c r="N60" s="1">
        <v>291.8</v>
      </c>
      <c r="O60" s="1">
        <f t="shared" si="17"/>
        <v>131.4</v>
      </c>
      <c r="P60" s="5">
        <f t="shared" ref="P60:P61" si="25">10*O60-N60-F60</f>
        <v>832.2</v>
      </c>
      <c r="Q60" s="5"/>
      <c r="R60" s="1"/>
      <c r="S60" s="1">
        <f t="shared" si="8"/>
        <v>10</v>
      </c>
      <c r="T60" s="1">
        <f t="shared" si="9"/>
        <v>3.6666666666666665</v>
      </c>
      <c r="U60" s="1">
        <v>86.4</v>
      </c>
      <c r="V60" s="1">
        <v>81.599999999999994</v>
      </c>
      <c r="W60" s="1">
        <v>97.4</v>
      </c>
      <c r="X60" s="1">
        <v>107.8</v>
      </c>
      <c r="Y60" s="1">
        <v>95.8</v>
      </c>
      <c r="Z60" s="1">
        <v>89.2</v>
      </c>
      <c r="AA60" s="1"/>
      <c r="AB60" s="1">
        <f t="shared" si="18"/>
        <v>333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95</v>
      </c>
      <c r="B61" s="1" t="s">
        <v>37</v>
      </c>
      <c r="C61" s="1">
        <v>593</v>
      </c>
      <c r="D61" s="1">
        <v>142</v>
      </c>
      <c r="E61" s="1">
        <v>411</v>
      </c>
      <c r="F61" s="1">
        <v>230</v>
      </c>
      <c r="G61" s="6">
        <v>0.4</v>
      </c>
      <c r="H61" s="1">
        <v>40</v>
      </c>
      <c r="I61" s="1" t="s">
        <v>32</v>
      </c>
      <c r="J61" s="1">
        <v>776</v>
      </c>
      <c r="K61" s="1">
        <f t="shared" si="16"/>
        <v>-365</v>
      </c>
      <c r="L61" s="1">
        <f t="shared" si="6"/>
        <v>407</v>
      </c>
      <c r="M61" s="1">
        <v>4</v>
      </c>
      <c r="N61" s="1">
        <v>117.59999999999989</v>
      </c>
      <c r="O61" s="1">
        <f t="shared" si="17"/>
        <v>81.400000000000006</v>
      </c>
      <c r="P61" s="5">
        <f t="shared" si="25"/>
        <v>466.40000000000009</v>
      </c>
      <c r="Q61" s="5"/>
      <c r="R61" s="1"/>
      <c r="S61" s="1">
        <f t="shared" si="8"/>
        <v>10</v>
      </c>
      <c r="T61" s="1">
        <f t="shared" si="9"/>
        <v>4.2702702702702693</v>
      </c>
      <c r="U61" s="1">
        <v>56.8</v>
      </c>
      <c r="V61" s="1">
        <v>64</v>
      </c>
      <c r="W61" s="1">
        <v>74</v>
      </c>
      <c r="X61" s="1">
        <v>77.8</v>
      </c>
      <c r="Y61" s="1">
        <v>71.8</v>
      </c>
      <c r="Z61" s="1">
        <v>95.4</v>
      </c>
      <c r="AA61" s="1"/>
      <c r="AB61" s="1">
        <f t="shared" si="18"/>
        <v>187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96</v>
      </c>
      <c r="B62" s="1" t="s">
        <v>31</v>
      </c>
      <c r="C62" s="1">
        <v>172.38200000000001</v>
      </c>
      <c r="D62" s="1">
        <v>214.09200000000001</v>
      </c>
      <c r="E62" s="1">
        <v>176.13</v>
      </c>
      <c r="F62" s="1">
        <v>161.255</v>
      </c>
      <c r="G62" s="6">
        <v>1</v>
      </c>
      <c r="H62" s="1">
        <v>40</v>
      </c>
      <c r="I62" s="1" t="s">
        <v>32</v>
      </c>
      <c r="J62" s="1">
        <v>248.93799999999999</v>
      </c>
      <c r="K62" s="1">
        <f t="shared" si="16"/>
        <v>-72.807999999999993</v>
      </c>
      <c r="L62" s="1">
        <f t="shared" si="6"/>
        <v>174.48400000000001</v>
      </c>
      <c r="M62" s="1">
        <v>1.6459999999999999</v>
      </c>
      <c r="N62" s="1">
        <v>127.22580000000001</v>
      </c>
      <c r="O62" s="1">
        <f t="shared" si="17"/>
        <v>34.896799999999999</v>
      </c>
      <c r="P62" s="5">
        <f t="shared" ref="P62:P63" si="26">11*O62-N62-F62</f>
        <v>95.384000000000015</v>
      </c>
      <c r="Q62" s="5"/>
      <c r="R62" s="1"/>
      <c r="S62" s="1">
        <f t="shared" si="8"/>
        <v>11</v>
      </c>
      <c r="T62" s="1">
        <f t="shared" si="9"/>
        <v>8.2666834781412621</v>
      </c>
      <c r="U62" s="1">
        <v>35.168400000000013</v>
      </c>
      <c r="V62" s="1">
        <v>33.331000000000003</v>
      </c>
      <c r="W62" s="1">
        <v>27.624400000000001</v>
      </c>
      <c r="X62" s="1">
        <v>28.455400000000001</v>
      </c>
      <c r="Y62" s="1">
        <v>33.6736</v>
      </c>
      <c r="Z62" s="1">
        <v>35.482399999999998</v>
      </c>
      <c r="AA62" s="1"/>
      <c r="AB62" s="1">
        <f t="shared" si="18"/>
        <v>95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97</v>
      </c>
      <c r="B63" s="1" t="s">
        <v>31</v>
      </c>
      <c r="C63" s="1">
        <v>194.92099999999999</v>
      </c>
      <c r="D63" s="1">
        <v>194.34399999999999</v>
      </c>
      <c r="E63" s="1">
        <v>172.262</v>
      </c>
      <c r="F63" s="1">
        <v>162.815</v>
      </c>
      <c r="G63" s="6">
        <v>1</v>
      </c>
      <c r="H63" s="1">
        <v>40</v>
      </c>
      <c r="I63" s="1" t="s">
        <v>32</v>
      </c>
      <c r="J63" s="1">
        <v>177.3</v>
      </c>
      <c r="K63" s="1">
        <f t="shared" si="16"/>
        <v>-5.0380000000000109</v>
      </c>
      <c r="L63" s="1">
        <f t="shared" si="6"/>
        <v>169.822</v>
      </c>
      <c r="M63" s="1">
        <v>2.44</v>
      </c>
      <c r="N63" s="1">
        <v>123.1362000000002</v>
      </c>
      <c r="O63" s="1">
        <f t="shared" si="17"/>
        <v>33.964399999999998</v>
      </c>
      <c r="P63" s="5">
        <f t="shared" si="26"/>
        <v>87.657199999999762</v>
      </c>
      <c r="Q63" s="5"/>
      <c r="R63" s="1"/>
      <c r="S63" s="1">
        <f t="shared" si="8"/>
        <v>11</v>
      </c>
      <c r="T63" s="1">
        <f t="shared" si="9"/>
        <v>8.4191447515634081</v>
      </c>
      <c r="U63" s="1">
        <v>35.203600000000009</v>
      </c>
      <c r="V63" s="1">
        <v>33.103999999999999</v>
      </c>
      <c r="W63" s="1">
        <v>26.715599999999998</v>
      </c>
      <c r="X63" s="1">
        <v>27.543600000000001</v>
      </c>
      <c r="Y63" s="1">
        <v>32.130200000000002</v>
      </c>
      <c r="Z63" s="1">
        <v>33.748600000000003</v>
      </c>
      <c r="AA63" s="1"/>
      <c r="AB63" s="1">
        <f t="shared" si="18"/>
        <v>88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5" t="s">
        <v>98</v>
      </c>
      <c r="B64" s="15" t="s">
        <v>31</v>
      </c>
      <c r="C64" s="15"/>
      <c r="D64" s="15"/>
      <c r="E64" s="15"/>
      <c r="F64" s="15"/>
      <c r="G64" s="16">
        <v>0</v>
      </c>
      <c r="H64" s="15">
        <v>40</v>
      </c>
      <c r="I64" s="15" t="s">
        <v>32</v>
      </c>
      <c r="J64" s="15">
        <v>38.753</v>
      </c>
      <c r="K64" s="15">
        <f t="shared" si="16"/>
        <v>-38.753</v>
      </c>
      <c r="L64" s="15">
        <f t="shared" si="6"/>
        <v>0</v>
      </c>
      <c r="M64" s="15"/>
      <c r="N64" s="15"/>
      <c r="O64" s="15">
        <f t="shared" si="17"/>
        <v>0</v>
      </c>
      <c r="P64" s="17"/>
      <c r="Q64" s="17"/>
      <c r="R64" s="15"/>
      <c r="S64" s="15" t="e">
        <f t="shared" si="8"/>
        <v>#DIV/0!</v>
      </c>
      <c r="T64" s="15" t="e">
        <f t="shared" si="9"/>
        <v>#DIV/0!</v>
      </c>
      <c r="U64" s="15">
        <v>0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15" t="s">
        <v>38</v>
      </c>
      <c r="AB64" s="15">
        <f t="shared" si="18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99</v>
      </c>
      <c r="B65" s="1" t="s">
        <v>31</v>
      </c>
      <c r="C65" s="1">
        <v>90.149000000000001</v>
      </c>
      <c r="D65" s="1">
        <v>48.478000000000002</v>
      </c>
      <c r="E65" s="1">
        <v>67.52</v>
      </c>
      <c r="F65" s="1">
        <v>58.152000000000001</v>
      </c>
      <c r="G65" s="6">
        <v>1</v>
      </c>
      <c r="H65" s="1">
        <v>30</v>
      </c>
      <c r="I65" s="1" t="s">
        <v>32</v>
      </c>
      <c r="J65" s="1">
        <v>68.2</v>
      </c>
      <c r="K65" s="1">
        <f t="shared" ref="K65:K95" si="27">E65-J65</f>
        <v>-0.68000000000000682</v>
      </c>
      <c r="L65" s="1">
        <f t="shared" ref="L65:L96" si="28">E65-M65</f>
        <v>67.52</v>
      </c>
      <c r="M65" s="1"/>
      <c r="N65" s="1">
        <v>11.3186</v>
      </c>
      <c r="O65" s="1">
        <f t="shared" si="17"/>
        <v>13.504</v>
      </c>
      <c r="P65" s="5">
        <f>10*O65-N65-F65</f>
        <v>65.569399999999987</v>
      </c>
      <c r="Q65" s="5"/>
      <c r="R65" s="1"/>
      <c r="S65" s="1">
        <f t="shared" si="8"/>
        <v>10</v>
      </c>
      <c r="T65" s="1">
        <f t="shared" si="9"/>
        <v>5.1444460900473938</v>
      </c>
      <c r="U65" s="1">
        <v>10.6282</v>
      </c>
      <c r="V65" s="1">
        <v>10.854200000000001</v>
      </c>
      <c r="W65" s="1">
        <v>14.3536</v>
      </c>
      <c r="X65" s="1">
        <v>13.3018</v>
      </c>
      <c r="Y65" s="1">
        <v>10.478999999999999</v>
      </c>
      <c r="Z65" s="1">
        <v>13.378</v>
      </c>
      <c r="AA65" s="1"/>
      <c r="AB65" s="1">
        <f t="shared" si="18"/>
        <v>66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5" t="s">
        <v>100</v>
      </c>
      <c r="B66" s="15" t="s">
        <v>37</v>
      </c>
      <c r="C66" s="15"/>
      <c r="D66" s="15"/>
      <c r="E66" s="15"/>
      <c r="F66" s="15"/>
      <c r="G66" s="16">
        <v>0</v>
      </c>
      <c r="H66" s="15">
        <v>60</v>
      </c>
      <c r="I66" s="15" t="s">
        <v>32</v>
      </c>
      <c r="J66" s="15"/>
      <c r="K66" s="15">
        <f t="shared" si="27"/>
        <v>0</v>
      </c>
      <c r="L66" s="15">
        <f t="shared" si="28"/>
        <v>0</v>
      </c>
      <c r="M66" s="15"/>
      <c r="N66" s="15"/>
      <c r="O66" s="15">
        <f t="shared" si="17"/>
        <v>0</v>
      </c>
      <c r="P66" s="17"/>
      <c r="Q66" s="17"/>
      <c r="R66" s="15"/>
      <c r="S66" s="15" t="e">
        <f t="shared" si="8"/>
        <v>#DIV/0!</v>
      </c>
      <c r="T66" s="15" t="e">
        <f t="shared" si="9"/>
        <v>#DIV/0!</v>
      </c>
      <c r="U66" s="15">
        <v>0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15" t="s">
        <v>38</v>
      </c>
      <c r="AB66" s="15">
        <f t="shared" si="18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5" t="s">
        <v>101</v>
      </c>
      <c r="B67" s="15" t="s">
        <v>37</v>
      </c>
      <c r="C67" s="15"/>
      <c r="D67" s="15"/>
      <c r="E67" s="15"/>
      <c r="F67" s="15"/>
      <c r="G67" s="16">
        <v>0</v>
      </c>
      <c r="H67" s="15">
        <v>50</v>
      </c>
      <c r="I67" s="15" t="s">
        <v>32</v>
      </c>
      <c r="J67" s="15"/>
      <c r="K67" s="15">
        <f t="shared" si="27"/>
        <v>0</v>
      </c>
      <c r="L67" s="15">
        <f t="shared" si="28"/>
        <v>0</v>
      </c>
      <c r="M67" s="15"/>
      <c r="N67" s="15"/>
      <c r="O67" s="15">
        <f t="shared" si="17"/>
        <v>0</v>
      </c>
      <c r="P67" s="17"/>
      <c r="Q67" s="17"/>
      <c r="R67" s="15"/>
      <c r="S67" s="15" t="e">
        <f t="shared" si="8"/>
        <v>#DIV/0!</v>
      </c>
      <c r="T67" s="15" t="e">
        <f t="shared" si="9"/>
        <v>#DIV/0!</v>
      </c>
      <c r="U67" s="15">
        <v>0</v>
      </c>
      <c r="V67" s="15">
        <v>0</v>
      </c>
      <c r="W67" s="15">
        <v>0</v>
      </c>
      <c r="X67" s="15">
        <v>0</v>
      </c>
      <c r="Y67" s="15">
        <v>0</v>
      </c>
      <c r="Z67" s="15">
        <v>0</v>
      </c>
      <c r="AA67" s="15" t="s">
        <v>38</v>
      </c>
      <c r="AB67" s="15">
        <f t="shared" si="18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5" t="s">
        <v>102</v>
      </c>
      <c r="B68" s="15" t="s">
        <v>37</v>
      </c>
      <c r="C68" s="15"/>
      <c r="D68" s="15"/>
      <c r="E68" s="15"/>
      <c r="F68" s="15"/>
      <c r="G68" s="16">
        <v>0</v>
      </c>
      <c r="H68" s="15">
        <v>50</v>
      </c>
      <c r="I68" s="15" t="s">
        <v>32</v>
      </c>
      <c r="J68" s="15"/>
      <c r="K68" s="15">
        <f t="shared" si="27"/>
        <v>0</v>
      </c>
      <c r="L68" s="15">
        <f t="shared" si="28"/>
        <v>0</v>
      </c>
      <c r="M68" s="15"/>
      <c r="N68" s="15"/>
      <c r="O68" s="15">
        <f t="shared" si="17"/>
        <v>0</v>
      </c>
      <c r="P68" s="17"/>
      <c r="Q68" s="17"/>
      <c r="R68" s="15"/>
      <c r="S68" s="15" t="e">
        <f t="shared" si="8"/>
        <v>#DIV/0!</v>
      </c>
      <c r="T68" s="15" t="e">
        <f t="shared" si="9"/>
        <v>#DIV/0!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 t="s">
        <v>38</v>
      </c>
      <c r="AB68" s="15">
        <f t="shared" si="18"/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5" t="s">
        <v>103</v>
      </c>
      <c r="B69" s="15" t="s">
        <v>37</v>
      </c>
      <c r="C69" s="15"/>
      <c r="D69" s="15"/>
      <c r="E69" s="15"/>
      <c r="F69" s="15"/>
      <c r="G69" s="16">
        <v>0</v>
      </c>
      <c r="H69" s="15">
        <v>30</v>
      </c>
      <c r="I69" s="15" t="s">
        <v>32</v>
      </c>
      <c r="J69" s="15"/>
      <c r="K69" s="15">
        <f t="shared" si="27"/>
        <v>0</v>
      </c>
      <c r="L69" s="15">
        <f t="shared" si="28"/>
        <v>0</v>
      </c>
      <c r="M69" s="15"/>
      <c r="N69" s="15"/>
      <c r="O69" s="15">
        <f t="shared" si="17"/>
        <v>0</v>
      </c>
      <c r="P69" s="17"/>
      <c r="Q69" s="17"/>
      <c r="R69" s="15"/>
      <c r="S69" s="15" t="e">
        <f t="shared" si="8"/>
        <v>#DIV/0!</v>
      </c>
      <c r="T69" s="15" t="e">
        <f t="shared" si="9"/>
        <v>#DIV/0!</v>
      </c>
      <c r="U69" s="15">
        <v>0</v>
      </c>
      <c r="V69" s="15">
        <v>0</v>
      </c>
      <c r="W69" s="15">
        <v>0</v>
      </c>
      <c r="X69" s="15">
        <v>0</v>
      </c>
      <c r="Y69" s="15">
        <v>0</v>
      </c>
      <c r="Z69" s="15">
        <v>0</v>
      </c>
      <c r="AA69" s="15" t="s">
        <v>38</v>
      </c>
      <c r="AB69" s="15">
        <f t="shared" si="18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5" t="s">
        <v>104</v>
      </c>
      <c r="B70" s="15" t="s">
        <v>37</v>
      </c>
      <c r="C70" s="15"/>
      <c r="D70" s="15"/>
      <c r="E70" s="15"/>
      <c r="F70" s="15"/>
      <c r="G70" s="16">
        <v>0</v>
      </c>
      <c r="H70" s="15">
        <v>55</v>
      </c>
      <c r="I70" s="15" t="s">
        <v>32</v>
      </c>
      <c r="J70" s="15"/>
      <c r="K70" s="15">
        <f t="shared" si="27"/>
        <v>0</v>
      </c>
      <c r="L70" s="15">
        <f t="shared" si="28"/>
        <v>0</v>
      </c>
      <c r="M70" s="15"/>
      <c r="N70" s="15"/>
      <c r="O70" s="15">
        <f t="shared" ref="O70:O94" si="29">L70/5</f>
        <v>0</v>
      </c>
      <c r="P70" s="17"/>
      <c r="Q70" s="17"/>
      <c r="R70" s="15"/>
      <c r="S70" s="15" t="e">
        <f t="shared" si="8"/>
        <v>#DIV/0!</v>
      </c>
      <c r="T70" s="15" t="e">
        <f t="shared" si="9"/>
        <v>#DIV/0!</v>
      </c>
      <c r="U70" s="15">
        <v>0</v>
      </c>
      <c r="V70" s="15">
        <v>0</v>
      </c>
      <c r="W70" s="15">
        <v>0</v>
      </c>
      <c r="X70" s="15">
        <v>0</v>
      </c>
      <c r="Y70" s="15">
        <v>0</v>
      </c>
      <c r="Z70" s="15">
        <v>0</v>
      </c>
      <c r="AA70" s="15" t="s">
        <v>38</v>
      </c>
      <c r="AB70" s="15">
        <f t="shared" ref="AB70:AB96" si="30">ROUND(P70*G70,0)</f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5" t="s">
        <v>105</v>
      </c>
      <c r="B71" s="15" t="s">
        <v>37</v>
      </c>
      <c r="C71" s="15"/>
      <c r="D71" s="15"/>
      <c r="E71" s="15"/>
      <c r="F71" s="15"/>
      <c r="G71" s="16">
        <v>0</v>
      </c>
      <c r="H71" s="15">
        <v>40</v>
      </c>
      <c r="I71" s="15" t="s">
        <v>32</v>
      </c>
      <c r="J71" s="15"/>
      <c r="K71" s="15">
        <f t="shared" si="27"/>
        <v>0</v>
      </c>
      <c r="L71" s="15">
        <f t="shared" si="28"/>
        <v>0</v>
      </c>
      <c r="M71" s="15"/>
      <c r="N71" s="15"/>
      <c r="O71" s="15">
        <f t="shared" si="29"/>
        <v>0</v>
      </c>
      <c r="P71" s="17"/>
      <c r="Q71" s="17"/>
      <c r="R71" s="15"/>
      <c r="S71" s="15" t="e">
        <f t="shared" ref="S71:S96" si="31">(F71+N71+P71)/O71</f>
        <v>#DIV/0!</v>
      </c>
      <c r="T71" s="15" t="e">
        <f t="shared" ref="T71:T96" si="32">(F71+N71)/O71</f>
        <v>#DIV/0!</v>
      </c>
      <c r="U71" s="15">
        <v>0</v>
      </c>
      <c r="V71" s="15">
        <v>0</v>
      </c>
      <c r="W71" s="15">
        <v>0</v>
      </c>
      <c r="X71" s="15">
        <v>0</v>
      </c>
      <c r="Y71" s="15">
        <v>0</v>
      </c>
      <c r="Z71" s="15">
        <v>0</v>
      </c>
      <c r="AA71" s="15" t="s">
        <v>38</v>
      </c>
      <c r="AB71" s="15">
        <f t="shared" si="30"/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106</v>
      </c>
      <c r="B72" s="1" t="s">
        <v>37</v>
      </c>
      <c r="C72" s="1">
        <v>102</v>
      </c>
      <c r="D72" s="1"/>
      <c r="E72" s="1">
        <v>32</v>
      </c>
      <c r="F72" s="1">
        <v>68</v>
      </c>
      <c r="G72" s="6">
        <v>0.4</v>
      </c>
      <c r="H72" s="1">
        <v>50</v>
      </c>
      <c r="I72" s="1" t="s">
        <v>32</v>
      </c>
      <c r="J72" s="1">
        <v>32</v>
      </c>
      <c r="K72" s="1">
        <f t="shared" si="27"/>
        <v>0</v>
      </c>
      <c r="L72" s="1">
        <f t="shared" si="28"/>
        <v>32</v>
      </c>
      <c r="M72" s="1"/>
      <c r="N72" s="1"/>
      <c r="O72" s="1">
        <f t="shared" si="29"/>
        <v>6.4</v>
      </c>
      <c r="P72" s="5"/>
      <c r="Q72" s="5"/>
      <c r="R72" s="1"/>
      <c r="S72" s="1">
        <f t="shared" si="31"/>
        <v>10.625</v>
      </c>
      <c r="T72" s="1">
        <f t="shared" si="32"/>
        <v>10.625</v>
      </c>
      <c r="U72" s="1">
        <v>4</v>
      </c>
      <c r="V72" s="1">
        <v>0.4</v>
      </c>
      <c r="W72" s="1">
        <v>4.4000000000000004</v>
      </c>
      <c r="X72" s="1">
        <v>8.8000000000000007</v>
      </c>
      <c r="Y72" s="1">
        <v>9.6</v>
      </c>
      <c r="Z72" s="1">
        <v>13.4</v>
      </c>
      <c r="AA72" s="1"/>
      <c r="AB72" s="1">
        <f t="shared" si="30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5" t="s">
        <v>107</v>
      </c>
      <c r="B73" s="15" t="s">
        <v>37</v>
      </c>
      <c r="C73" s="15"/>
      <c r="D73" s="15"/>
      <c r="E73" s="15"/>
      <c r="F73" s="15"/>
      <c r="G73" s="16">
        <v>0</v>
      </c>
      <c r="H73" s="15">
        <v>150</v>
      </c>
      <c r="I73" s="15" t="s">
        <v>32</v>
      </c>
      <c r="J73" s="15"/>
      <c r="K73" s="15">
        <f t="shared" si="27"/>
        <v>0</v>
      </c>
      <c r="L73" s="15">
        <f t="shared" si="28"/>
        <v>0</v>
      </c>
      <c r="M73" s="15"/>
      <c r="N73" s="15"/>
      <c r="O73" s="15">
        <f t="shared" si="29"/>
        <v>0</v>
      </c>
      <c r="P73" s="17"/>
      <c r="Q73" s="17"/>
      <c r="R73" s="15"/>
      <c r="S73" s="15" t="e">
        <f t="shared" si="31"/>
        <v>#DIV/0!</v>
      </c>
      <c r="T73" s="15" t="e">
        <f t="shared" si="32"/>
        <v>#DIV/0!</v>
      </c>
      <c r="U73" s="15">
        <v>0</v>
      </c>
      <c r="V73" s="15">
        <v>0</v>
      </c>
      <c r="W73" s="15">
        <v>0</v>
      </c>
      <c r="X73" s="15">
        <v>0</v>
      </c>
      <c r="Y73" s="15">
        <v>0</v>
      </c>
      <c r="Z73" s="15">
        <v>0</v>
      </c>
      <c r="AA73" s="15" t="s">
        <v>38</v>
      </c>
      <c r="AB73" s="15">
        <f t="shared" si="30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108</v>
      </c>
      <c r="B74" s="1" t="s">
        <v>37</v>
      </c>
      <c r="C74" s="1">
        <v>118</v>
      </c>
      <c r="D74" s="1"/>
      <c r="E74" s="1">
        <v>49</v>
      </c>
      <c r="F74" s="1">
        <v>57</v>
      </c>
      <c r="G74" s="6">
        <v>0.06</v>
      </c>
      <c r="H74" s="1">
        <v>60</v>
      </c>
      <c r="I74" s="1" t="s">
        <v>32</v>
      </c>
      <c r="J74" s="1">
        <v>49</v>
      </c>
      <c r="K74" s="1">
        <f t="shared" si="27"/>
        <v>0</v>
      </c>
      <c r="L74" s="1">
        <f t="shared" si="28"/>
        <v>49</v>
      </c>
      <c r="M74" s="1"/>
      <c r="N74" s="1">
        <v>48.199999999999989</v>
      </c>
      <c r="O74" s="1">
        <f t="shared" si="29"/>
        <v>9.8000000000000007</v>
      </c>
      <c r="P74" s="5"/>
      <c r="Q74" s="5"/>
      <c r="R74" s="1"/>
      <c r="S74" s="1">
        <f t="shared" si="31"/>
        <v>10.734693877551019</v>
      </c>
      <c r="T74" s="1">
        <f t="shared" si="32"/>
        <v>10.734693877551019</v>
      </c>
      <c r="U74" s="1">
        <v>11.6</v>
      </c>
      <c r="V74" s="1">
        <v>11</v>
      </c>
      <c r="W74" s="1">
        <v>6.4</v>
      </c>
      <c r="X74" s="1">
        <v>7.4</v>
      </c>
      <c r="Y74" s="1">
        <v>13</v>
      </c>
      <c r="Z74" s="1">
        <v>16.399999999999999</v>
      </c>
      <c r="AA74" s="1" t="s">
        <v>109</v>
      </c>
      <c r="AB74" s="1">
        <f t="shared" si="30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110</v>
      </c>
      <c r="B75" s="1" t="s">
        <v>37</v>
      </c>
      <c r="C75" s="1">
        <v>20</v>
      </c>
      <c r="D75" s="1">
        <v>20</v>
      </c>
      <c r="E75" s="1">
        <v>27</v>
      </c>
      <c r="F75" s="1">
        <v>3</v>
      </c>
      <c r="G75" s="6">
        <v>0.15</v>
      </c>
      <c r="H75" s="1">
        <v>60</v>
      </c>
      <c r="I75" s="1" t="s">
        <v>32</v>
      </c>
      <c r="J75" s="1">
        <v>35</v>
      </c>
      <c r="K75" s="1">
        <f t="shared" si="27"/>
        <v>-8</v>
      </c>
      <c r="L75" s="1">
        <f t="shared" si="28"/>
        <v>27</v>
      </c>
      <c r="M75" s="1"/>
      <c r="N75" s="1">
        <v>28</v>
      </c>
      <c r="O75" s="1">
        <f t="shared" si="29"/>
        <v>5.4</v>
      </c>
      <c r="P75" s="5">
        <f t="shared" ref="P75" si="33">11*O75-N75-F75</f>
        <v>28.400000000000006</v>
      </c>
      <c r="Q75" s="5"/>
      <c r="R75" s="1"/>
      <c r="S75" s="1">
        <f t="shared" si="31"/>
        <v>11</v>
      </c>
      <c r="T75" s="1">
        <f t="shared" si="32"/>
        <v>5.7407407407407405</v>
      </c>
      <c r="U75" s="1">
        <v>4</v>
      </c>
      <c r="V75" s="1">
        <v>2</v>
      </c>
      <c r="W75" s="1">
        <v>0</v>
      </c>
      <c r="X75" s="1">
        <v>0</v>
      </c>
      <c r="Y75" s="1">
        <v>-0.2</v>
      </c>
      <c r="Z75" s="1">
        <v>-0.2</v>
      </c>
      <c r="AA75" s="1"/>
      <c r="AB75" s="1">
        <f t="shared" si="30"/>
        <v>4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111</v>
      </c>
      <c r="B76" s="1" t="s">
        <v>31</v>
      </c>
      <c r="C76" s="1">
        <v>7.1859999999999999</v>
      </c>
      <c r="D76" s="1">
        <v>21.097000000000001</v>
      </c>
      <c r="E76" s="1">
        <v>8.5210000000000008</v>
      </c>
      <c r="F76" s="1">
        <v>19.762</v>
      </c>
      <c r="G76" s="6">
        <v>1</v>
      </c>
      <c r="H76" s="1">
        <v>55</v>
      </c>
      <c r="I76" s="1" t="s">
        <v>32</v>
      </c>
      <c r="J76" s="1">
        <v>8.5</v>
      </c>
      <c r="K76" s="1">
        <f t="shared" si="27"/>
        <v>2.1000000000000796E-2</v>
      </c>
      <c r="L76" s="1">
        <f t="shared" si="28"/>
        <v>8.5210000000000008</v>
      </c>
      <c r="M76" s="1"/>
      <c r="N76" s="1">
        <v>7.9611999999999981</v>
      </c>
      <c r="O76" s="1">
        <f t="shared" si="29"/>
        <v>1.7042000000000002</v>
      </c>
      <c r="P76" s="5"/>
      <c r="Q76" s="5"/>
      <c r="R76" s="1"/>
      <c r="S76" s="1">
        <f t="shared" si="31"/>
        <v>16.267574228376947</v>
      </c>
      <c r="T76" s="1">
        <f t="shared" si="32"/>
        <v>16.267574228376947</v>
      </c>
      <c r="U76" s="1">
        <v>1.4396</v>
      </c>
      <c r="V76" s="1">
        <v>0.86519999999999997</v>
      </c>
      <c r="W76" s="1">
        <v>-0.55559999999999998</v>
      </c>
      <c r="X76" s="1">
        <v>-0.55559999999999998</v>
      </c>
      <c r="Y76" s="1">
        <v>0.5756</v>
      </c>
      <c r="Z76" s="1">
        <v>0.75119999999999998</v>
      </c>
      <c r="AA76" s="1" t="s">
        <v>112</v>
      </c>
      <c r="AB76" s="1">
        <f t="shared" si="30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113</v>
      </c>
      <c r="B77" s="1" t="s">
        <v>37</v>
      </c>
      <c r="C77" s="1">
        <v>39</v>
      </c>
      <c r="D77" s="1">
        <v>20</v>
      </c>
      <c r="E77" s="1">
        <v>20</v>
      </c>
      <c r="F77" s="1">
        <v>37</v>
      </c>
      <c r="G77" s="6">
        <v>0.4</v>
      </c>
      <c r="H77" s="1">
        <v>55</v>
      </c>
      <c r="I77" s="1" t="s">
        <v>32</v>
      </c>
      <c r="J77" s="1">
        <v>20</v>
      </c>
      <c r="K77" s="1">
        <f t="shared" si="27"/>
        <v>0</v>
      </c>
      <c r="L77" s="1">
        <f t="shared" si="28"/>
        <v>20</v>
      </c>
      <c r="M77" s="1"/>
      <c r="N77" s="1">
        <v>30.199999999999989</v>
      </c>
      <c r="O77" s="1">
        <f t="shared" si="29"/>
        <v>4</v>
      </c>
      <c r="P77" s="5"/>
      <c r="Q77" s="5"/>
      <c r="R77" s="1"/>
      <c r="S77" s="1">
        <f t="shared" si="31"/>
        <v>16.799999999999997</v>
      </c>
      <c r="T77" s="1">
        <f t="shared" si="32"/>
        <v>16.799999999999997</v>
      </c>
      <c r="U77" s="1">
        <v>6.6</v>
      </c>
      <c r="V77" s="1">
        <v>5.6</v>
      </c>
      <c r="W77" s="1">
        <v>5</v>
      </c>
      <c r="X77" s="1">
        <v>5</v>
      </c>
      <c r="Y77" s="1">
        <v>4</v>
      </c>
      <c r="Z77" s="1">
        <v>4.4000000000000004</v>
      </c>
      <c r="AA77" s="18" t="s">
        <v>42</v>
      </c>
      <c r="AB77" s="1">
        <f t="shared" si="30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114</v>
      </c>
      <c r="B78" s="1" t="s">
        <v>31</v>
      </c>
      <c r="C78" s="1">
        <v>59.764000000000003</v>
      </c>
      <c r="D78" s="1">
        <v>32.045000000000002</v>
      </c>
      <c r="E78" s="1">
        <v>17.323</v>
      </c>
      <c r="F78" s="1">
        <v>69.162000000000006</v>
      </c>
      <c r="G78" s="6">
        <v>1</v>
      </c>
      <c r="H78" s="1">
        <v>55</v>
      </c>
      <c r="I78" s="1" t="s">
        <v>32</v>
      </c>
      <c r="J78" s="1">
        <v>18</v>
      </c>
      <c r="K78" s="1">
        <f t="shared" si="27"/>
        <v>-0.6769999999999996</v>
      </c>
      <c r="L78" s="1">
        <f t="shared" si="28"/>
        <v>17.323</v>
      </c>
      <c r="M78" s="1"/>
      <c r="N78" s="1">
        <v>8.0912000000000077</v>
      </c>
      <c r="O78" s="1">
        <f t="shared" si="29"/>
        <v>3.4645999999999999</v>
      </c>
      <c r="P78" s="5"/>
      <c r="Q78" s="5"/>
      <c r="R78" s="1"/>
      <c r="S78" s="1">
        <f t="shared" si="31"/>
        <v>22.297869883969295</v>
      </c>
      <c r="T78" s="1">
        <f t="shared" si="32"/>
        <v>22.297869883969295</v>
      </c>
      <c r="U78" s="1">
        <v>6.7375999999999996</v>
      </c>
      <c r="V78" s="1">
        <v>7.3384</v>
      </c>
      <c r="W78" s="1">
        <v>5.7856000000000014</v>
      </c>
      <c r="X78" s="1">
        <v>4.9192</v>
      </c>
      <c r="Y78" s="1">
        <v>4.8851999999999993</v>
      </c>
      <c r="Z78" s="1">
        <v>4.8852000000000002</v>
      </c>
      <c r="AA78" s="18" t="s">
        <v>42</v>
      </c>
      <c r="AB78" s="1">
        <f t="shared" si="30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115</v>
      </c>
      <c r="B79" s="1" t="s">
        <v>37</v>
      </c>
      <c r="C79" s="1">
        <v>25</v>
      </c>
      <c r="D79" s="1">
        <v>20</v>
      </c>
      <c r="E79" s="1">
        <v>23</v>
      </c>
      <c r="F79" s="1">
        <v>20</v>
      </c>
      <c r="G79" s="6">
        <v>0.4</v>
      </c>
      <c r="H79" s="1">
        <v>55</v>
      </c>
      <c r="I79" s="1" t="s">
        <v>32</v>
      </c>
      <c r="J79" s="1">
        <v>23</v>
      </c>
      <c r="K79" s="1">
        <f t="shared" si="27"/>
        <v>0</v>
      </c>
      <c r="L79" s="1">
        <f t="shared" si="28"/>
        <v>21</v>
      </c>
      <c r="M79" s="1">
        <v>2</v>
      </c>
      <c r="N79" s="1">
        <v>9.3999999999999879</v>
      </c>
      <c r="O79" s="1">
        <f t="shared" si="29"/>
        <v>4.2</v>
      </c>
      <c r="P79" s="5">
        <f t="shared" ref="P79" si="34">11*O79-N79-F79</f>
        <v>16.800000000000011</v>
      </c>
      <c r="Q79" s="5"/>
      <c r="R79" s="1"/>
      <c r="S79" s="1">
        <f t="shared" si="31"/>
        <v>11</v>
      </c>
      <c r="T79" s="1">
        <f t="shared" si="32"/>
        <v>6.9999999999999964</v>
      </c>
      <c r="U79" s="1">
        <v>3.4</v>
      </c>
      <c r="V79" s="1">
        <v>3</v>
      </c>
      <c r="W79" s="1">
        <v>4.2</v>
      </c>
      <c r="X79" s="1">
        <v>3.8</v>
      </c>
      <c r="Y79" s="1">
        <v>3.6</v>
      </c>
      <c r="Z79" s="1">
        <v>4.4000000000000004</v>
      </c>
      <c r="AA79" s="1"/>
      <c r="AB79" s="1">
        <f t="shared" si="30"/>
        <v>7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5" t="s">
        <v>116</v>
      </c>
      <c r="B80" s="15" t="s">
        <v>31</v>
      </c>
      <c r="C80" s="15"/>
      <c r="D80" s="15"/>
      <c r="E80" s="15"/>
      <c r="F80" s="15"/>
      <c r="G80" s="16">
        <v>0</v>
      </c>
      <c r="H80" s="15">
        <v>50</v>
      </c>
      <c r="I80" s="15" t="s">
        <v>32</v>
      </c>
      <c r="J80" s="15"/>
      <c r="K80" s="15">
        <f t="shared" si="27"/>
        <v>0</v>
      </c>
      <c r="L80" s="15">
        <f t="shared" si="28"/>
        <v>0</v>
      </c>
      <c r="M80" s="15"/>
      <c r="N80" s="15"/>
      <c r="O80" s="15">
        <f t="shared" si="29"/>
        <v>0</v>
      </c>
      <c r="P80" s="17"/>
      <c r="Q80" s="17"/>
      <c r="R80" s="15"/>
      <c r="S80" s="15" t="e">
        <f t="shared" si="31"/>
        <v>#DIV/0!</v>
      </c>
      <c r="T80" s="15" t="e">
        <f t="shared" si="32"/>
        <v>#DIV/0!</v>
      </c>
      <c r="U80" s="15">
        <v>0</v>
      </c>
      <c r="V80" s="15">
        <v>0</v>
      </c>
      <c r="W80" s="15">
        <v>0</v>
      </c>
      <c r="X80" s="15">
        <v>0</v>
      </c>
      <c r="Y80" s="15">
        <v>0</v>
      </c>
      <c r="Z80" s="15">
        <v>0</v>
      </c>
      <c r="AA80" s="15" t="s">
        <v>38</v>
      </c>
      <c r="AB80" s="15">
        <f t="shared" si="30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117</v>
      </c>
      <c r="B81" s="1" t="s">
        <v>37</v>
      </c>
      <c r="C81" s="1">
        <v>6</v>
      </c>
      <c r="D81" s="1">
        <v>138</v>
      </c>
      <c r="E81" s="1">
        <v>23</v>
      </c>
      <c r="F81" s="1">
        <v>115</v>
      </c>
      <c r="G81" s="6">
        <v>0.2</v>
      </c>
      <c r="H81" s="1">
        <v>40</v>
      </c>
      <c r="I81" s="1" t="s">
        <v>32</v>
      </c>
      <c r="J81" s="1">
        <v>24</v>
      </c>
      <c r="K81" s="1">
        <f t="shared" si="27"/>
        <v>-1</v>
      </c>
      <c r="L81" s="1">
        <f t="shared" si="28"/>
        <v>23</v>
      </c>
      <c r="M81" s="1"/>
      <c r="N81" s="1"/>
      <c r="O81" s="1">
        <f t="shared" si="29"/>
        <v>4.5999999999999996</v>
      </c>
      <c r="P81" s="5"/>
      <c r="Q81" s="5"/>
      <c r="R81" s="1"/>
      <c r="S81" s="1">
        <f t="shared" si="31"/>
        <v>25.000000000000004</v>
      </c>
      <c r="T81" s="1">
        <f t="shared" si="32"/>
        <v>25.000000000000004</v>
      </c>
      <c r="U81" s="1">
        <v>8.1999999999999993</v>
      </c>
      <c r="V81" s="1">
        <v>12.8</v>
      </c>
      <c r="W81" s="1">
        <v>4.8</v>
      </c>
      <c r="X81" s="1">
        <v>0</v>
      </c>
      <c r="Y81" s="1">
        <v>4.8</v>
      </c>
      <c r="Z81" s="1">
        <v>4.8</v>
      </c>
      <c r="AA81" s="1"/>
      <c r="AB81" s="1">
        <f t="shared" si="30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119</v>
      </c>
      <c r="B82" s="1" t="s">
        <v>37</v>
      </c>
      <c r="C82" s="1"/>
      <c r="D82" s="1">
        <v>132</v>
      </c>
      <c r="E82" s="1">
        <v>35</v>
      </c>
      <c r="F82" s="1">
        <v>97</v>
      </c>
      <c r="G82" s="6">
        <v>0.2</v>
      </c>
      <c r="H82" s="1">
        <v>35</v>
      </c>
      <c r="I82" s="1" t="s">
        <v>32</v>
      </c>
      <c r="J82" s="1">
        <v>35</v>
      </c>
      <c r="K82" s="1">
        <f t="shared" si="27"/>
        <v>0</v>
      </c>
      <c r="L82" s="1">
        <f t="shared" si="28"/>
        <v>35</v>
      </c>
      <c r="M82" s="1"/>
      <c r="N82" s="1"/>
      <c r="O82" s="1">
        <f t="shared" si="29"/>
        <v>7</v>
      </c>
      <c r="P82" s="5"/>
      <c r="Q82" s="5"/>
      <c r="R82" s="1"/>
      <c r="S82" s="1">
        <f t="shared" si="31"/>
        <v>13.857142857142858</v>
      </c>
      <c r="T82" s="1">
        <f t="shared" si="32"/>
        <v>13.857142857142858</v>
      </c>
      <c r="U82" s="1">
        <v>5.8</v>
      </c>
      <c r="V82" s="1">
        <v>13</v>
      </c>
      <c r="W82" s="1">
        <v>7.4</v>
      </c>
      <c r="X82" s="1">
        <v>0</v>
      </c>
      <c r="Y82" s="1">
        <v>4.8</v>
      </c>
      <c r="Z82" s="1">
        <v>4.8</v>
      </c>
      <c r="AA82" s="1"/>
      <c r="AB82" s="1">
        <f t="shared" si="30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120</v>
      </c>
      <c r="B83" s="1" t="s">
        <v>31</v>
      </c>
      <c r="C83" s="1">
        <v>185.762</v>
      </c>
      <c r="D83" s="1">
        <v>461.89299999999997</v>
      </c>
      <c r="E83" s="1">
        <v>205.976</v>
      </c>
      <c r="F83" s="1">
        <v>392.29</v>
      </c>
      <c r="G83" s="6">
        <v>1</v>
      </c>
      <c r="H83" s="1">
        <v>60</v>
      </c>
      <c r="I83" s="1" t="s">
        <v>32</v>
      </c>
      <c r="J83" s="1">
        <v>203.4</v>
      </c>
      <c r="K83" s="1">
        <f t="shared" si="27"/>
        <v>2.5759999999999934</v>
      </c>
      <c r="L83" s="1">
        <f t="shared" si="28"/>
        <v>205.976</v>
      </c>
      <c r="M83" s="1"/>
      <c r="N83" s="1">
        <v>298.5172</v>
      </c>
      <c r="O83" s="1">
        <f t="shared" si="29"/>
        <v>41.1952</v>
      </c>
      <c r="P83" s="5"/>
      <c r="Q83" s="5"/>
      <c r="R83" s="1"/>
      <c r="S83" s="1">
        <f t="shared" si="31"/>
        <v>16.769118732279487</v>
      </c>
      <c r="T83" s="1">
        <f t="shared" si="32"/>
        <v>16.769118732279487</v>
      </c>
      <c r="U83" s="1">
        <v>50.861199999999997</v>
      </c>
      <c r="V83" s="1">
        <v>40.280799999999999</v>
      </c>
      <c r="W83" s="1">
        <v>27.6524</v>
      </c>
      <c r="X83" s="1">
        <v>26.468800000000002</v>
      </c>
      <c r="Y83" s="1">
        <v>7.3897999999999993</v>
      </c>
      <c r="Z83" s="1">
        <v>3.9733999999999998</v>
      </c>
      <c r="AA83" s="1" t="s">
        <v>48</v>
      </c>
      <c r="AB83" s="1">
        <f t="shared" si="30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121</v>
      </c>
      <c r="B84" s="1" t="s">
        <v>37</v>
      </c>
      <c r="C84" s="1">
        <v>32</v>
      </c>
      <c r="D84" s="1">
        <v>12</v>
      </c>
      <c r="E84" s="1">
        <v>6</v>
      </c>
      <c r="F84" s="1">
        <v>37</v>
      </c>
      <c r="G84" s="6">
        <v>0.3</v>
      </c>
      <c r="H84" s="1">
        <v>40</v>
      </c>
      <c r="I84" s="1" t="s">
        <v>32</v>
      </c>
      <c r="J84" s="1">
        <v>7</v>
      </c>
      <c r="K84" s="1">
        <f t="shared" si="27"/>
        <v>-1</v>
      </c>
      <c r="L84" s="1">
        <f t="shared" si="28"/>
        <v>6</v>
      </c>
      <c r="M84" s="1"/>
      <c r="N84" s="1"/>
      <c r="O84" s="1">
        <f t="shared" si="29"/>
        <v>1.2</v>
      </c>
      <c r="P84" s="5"/>
      <c r="Q84" s="5"/>
      <c r="R84" s="1"/>
      <c r="S84" s="1">
        <f t="shared" si="31"/>
        <v>30.833333333333336</v>
      </c>
      <c r="T84" s="1">
        <f t="shared" si="32"/>
        <v>30.833333333333336</v>
      </c>
      <c r="U84" s="1">
        <v>1</v>
      </c>
      <c r="V84" s="1">
        <v>0.4</v>
      </c>
      <c r="W84" s="1">
        <v>3</v>
      </c>
      <c r="X84" s="1">
        <v>2.8</v>
      </c>
      <c r="Y84" s="1">
        <v>0.6</v>
      </c>
      <c r="Z84" s="1">
        <v>1.2</v>
      </c>
      <c r="AA84" s="19" t="s">
        <v>44</v>
      </c>
      <c r="AB84" s="1">
        <f t="shared" si="30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122</v>
      </c>
      <c r="B85" s="1" t="s">
        <v>31</v>
      </c>
      <c r="C85" s="1">
        <v>1470.883</v>
      </c>
      <c r="D85" s="1">
        <v>1162.306</v>
      </c>
      <c r="E85" s="1">
        <v>1269.07</v>
      </c>
      <c r="F85" s="1">
        <v>975.02599999999995</v>
      </c>
      <c r="G85" s="6">
        <v>1</v>
      </c>
      <c r="H85" s="1">
        <v>60</v>
      </c>
      <c r="I85" s="1" t="s">
        <v>32</v>
      </c>
      <c r="J85" s="1">
        <v>2250.3850000000002</v>
      </c>
      <c r="K85" s="1">
        <f t="shared" si="27"/>
        <v>-981.31500000000028</v>
      </c>
      <c r="L85" s="1">
        <f t="shared" si="28"/>
        <v>1269.07</v>
      </c>
      <c r="M85" s="1"/>
      <c r="N85" s="1">
        <v>951.19139999999902</v>
      </c>
      <c r="O85" s="1">
        <f t="shared" si="29"/>
        <v>253.81399999999999</v>
      </c>
      <c r="P85" s="5">
        <f>13*O85-N85-F85</f>
        <v>1373.3646000000008</v>
      </c>
      <c r="Q85" s="5"/>
      <c r="R85" s="1"/>
      <c r="S85" s="1">
        <f t="shared" si="31"/>
        <v>13</v>
      </c>
      <c r="T85" s="1">
        <f t="shared" si="32"/>
        <v>7.5890904363037466</v>
      </c>
      <c r="U85" s="1">
        <v>230.0428</v>
      </c>
      <c r="V85" s="1">
        <v>222.93</v>
      </c>
      <c r="W85" s="1">
        <v>133.05760000000001</v>
      </c>
      <c r="X85" s="1">
        <v>140.02359999999999</v>
      </c>
      <c r="Y85" s="1">
        <v>192.5712</v>
      </c>
      <c r="Z85" s="1">
        <v>184.678</v>
      </c>
      <c r="AA85" s="1"/>
      <c r="AB85" s="1">
        <f t="shared" si="30"/>
        <v>1373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123</v>
      </c>
      <c r="B86" s="1" t="s">
        <v>31</v>
      </c>
      <c r="C86" s="1">
        <v>2493.4549999999999</v>
      </c>
      <c r="D86" s="1">
        <v>1.085</v>
      </c>
      <c r="E86" s="1">
        <v>1917.0160000000001</v>
      </c>
      <c r="F86" s="1">
        <v>157.98599999999999</v>
      </c>
      <c r="G86" s="6">
        <v>1</v>
      </c>
      <c r="H86" s="1">
        <v>60</v>
      </c>
      <c r="I86" s="1" t="s">
        <v>32</v>
      </c>
      <c r="J86" s="1">
        <v>2885.0450000000001</v>
      </c>
      <c r="K86" s="1">
        <f t="shared" si="27"/>
        <v>-968.029</v>
      </c>
      <c r="L86" s="1">
        <f t="shared" si="28"/>
        <v>1315.616</v>
      </c>
      <c r="M86" s="1">
        <v>601.4</v>
      </c>
      <c r="N86" s="1">
        <v>131.59460000000041</v>
      </c>
      <c r="O86" s="1">
        <f t="shared" si="29"/>
        <v>263.1232</v>
      </c>
      <c r="P86" s="5">
        <f t="shared" ref="P86:P87" si="35">13*O86-N86-F86</f>
        <v>3131.0209999999997</v>
      </c>
      <c r="Q86" s="5"/>
      <c r="R86" s="1"/>
      <c r="S86" s="1">
        <f t="shared" si="31"/>
        <v>13</v>
      </c>
      <c r="T86" s="1">
        <f t="shared" si="32"/>
        <v>1.1005513766935049</v>
      </c>
      <c r="U86" s="1">
        <v>194.8314</v>
      </c>
      <c r="V86" s="1">
        <v>182.44040000000001</v>
      </c>
      <c r="W86" s="1">
        <v>289.08120000000002</v>
      </c>
      <c r="X86" s="1">
        <v>316.02480000000003</v>
      </c>
      <c r="Y86" s="1">
        <v>290.72199999999998</v>
      </c>
      <c r="Z86" s="1">
        <v>307.58620000000002</v>
      </c>
      <c r="AA86" s="1"/>
      <c r="AB86" s="1">
        <f t="shared" si="30"/>
        <v>3131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124</v>
      </c>
      <c r="B87" s="1" t="s">
        <v>31</v>
      </c>
      <c r="C87" s="1">
        <v>2138.6849999999999</v>
      </c>
      <c r="D87" s="1">
        <v>155.72999999999999</v>
      </c>
      <c r="E87" s="1">
        <v>1920.396</v>
      </c>
      <c r="F87" s="1"/>
      <c r="G87" s="6">
        <v>1</v>
      </c>
      <c r="H87" s="1">
        <v>60</v>
      </c>
      <c r="I87" s="1" t="s">
        <v>32</v>
      </c>
      <c r="J87" s="1">
        <v>4040.09</v>
      </c>
      <c r="K87" s="1">
        <f t="shared" si="27"/>
        <v>-2119.6940000000004</v>
      </c>
      <c r="L87" s="1">
        <f t="shared" si="28"/>
        <v>1920.396</v>
      </c>
      <c r="M87" s="1"/>
      <c r="N87" s="1">
        <v>1179.3096</v>
      </c>
      <c r="O87" s="1">
        <f t="shared" si="29"/>
        <v>384.07920000000001</v>
      </c>
      <c r="P87" s="5">
        <f t="shared" si="35"/>
        <v>3813.72</v>
      </c>
      <c r="Q87" s="5"/>
      <c r="R87" s="1"/>
      <c r="S87" s="1">
        <f t="shared" si="31"/>
        <v>13</v>
      </c>
      <c r="T87" s="1">
        <f t="shared" si="32"/>
        <v>3.0704854623733855</v>
      </c>
      <c r="U87" s="1">
        <v>286.19139999999999</v>
      </c>
      <c r="V87" s="1">
        <v>238.78899999999999</v>
      </c>
      <c r="W87" s="1">
        <v>279.93540000000002</v>
      </c>
      <c r="X87" s="1">
        <v>299.88339999999999</v>
      </c>
      <c r="Y87" s="1">
        <v>320.35140000000001</v>
      </c>
      <c r="Z87" s="1">
        <v>346.21199999999999</v>
      </c>
      <c r="AA87" s="14" t="s">
        <v>134</v>
      </c>
      <c r="AB87" s="1">
        <f t="shared" si="30"/>
        <v>3814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125</v>
      </c>
      <c r="B88" s="1" t="s">
        <v>31</v>
      </c>
      <c r="C88" s="1">
        <v>117.726</v>
      </c>
      <c r="D88" s="1"/>
      <c r="E88" s="1">
        <v>22.103000000000002</v>
      </c>
      <c r="F88" s="1">
        <v>88.638999999999996</v>
      </c>
      <c r="G88" s="6">
        <v>1</v>
      </c>
      <c r="H88" s="1">
        <v>55</v>
      </c>
      <c r="I88" s="1" t="s">
        <v>32</v>
      </c>
      <c r="J88" s="1">
        <v>27.5</v>
      </c>
      <c r="K88" s="1">
        <f t="shared" si="27"/>
        <v>-5.3969999999999985</v>
      </c>
      <c r="L88" s="1">
        <f t="shared" si="28"/>
        <v>22.103000000000002</v>
      </c>
      <c r="M88" s="1"/>
      <c r="N88" s="1"/>
      <c r="O88" s="1">
        <f t="shared" si="29"/>
        <v>4.4206000000000003</v>
      </c>
      <c r="P88" s="5"/>
      <c r="Q88" s="5"/>
      <c r="R88" s="1"/>
      <c r="S88" s="1">
        <f t="shared" si="31"/>
        <v>20.05135049540786</v>
      </c>
      <c r="T88" s="1">
        <f t="shared" si="32"/>
        <v>20.05135049540786</v>
      </c>
      <c r="U88" s="1">
        <v>5.4804000000000004</v>
      </c>
      <c r="V88" s="1">
        <v>5.2152000000000003</v>
      </c>
      <c r="W88" s="1">
        <v>5.6351999999999993</v>
      </c>
      <c r="X88" s="1">
        <v>5.9207999999999998</v>
      </c>
      <c r="Y88" s="1">
        <v>9.7362000000000002</v>
      </c>
      <c r="Z88" s="1">
        <v>10.291</v>
      </c>
      <c r="AA88" s="19" t="s">
        <v>44</v>
      </c>
      <c r="AB88" s="1">
        <f t="shared" si="30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126</v>
      </c>
      <c r="B89" s="1" t="s">
        <v>31</v>
      </c>
      <c r="C89" s="1">
        <v>111.67</v>
      </c>
      <c r="D89" s="1"/>
      <c r="E89" s="1">
        <v>15.121</v>
      </c>
      <c r="F89" s="1">
        <v>88.319000000000003</v>
      </c>
      <c r="G89" s="6">
        <v>1</v>
      </c>
      <c r="H89" s="1">
        <v>55</v>
      </c>
      <c r="I89" s="1" t="s">
        <v>32</v>
      </c>
      <c r="J89" s="1">
        <v>21.7</v>
      </c>
      <c r="K89" s="1">
        <f t="shared" si="27"/>
        <v>-6.5789999999999988</v>
      </c>
      <c r="L89" s="1">
        <f t="shared" si="28"/>
        <v>15.121</v>
      </c>
      <c r="M89" s="1"/>
      <c r="N89" s="1"/>
      <c r="O89" s="1">
        <f t="shared" si="29"/>
        <v>3.0242</v>
      </c>
      <c r="P89" s="5"/>
      <c r="Q89" s="5"/>
      <c r="R89" s="1"/>
      <c r="S89" s="1">
        <f t="shared" si="31"/>
        <v>29.204087031281002</v>
      </c>
      <c r="T89" s="1">
        <f t="shared" si="32"/>
        <v>29.204087031281002</v>
      </c>
      <c r="U89" s="1">
        <v>3.1991999999999998</v>
      </c>
      <c r="V89" s="1">
        <v>3.9136000000000002</v>
      </c>
      <c r="W89" s="1">
        <v>6.3823999999999996</v>
      </c>
      <c r="X89" s="1">
        <v>6.8628</v>
      </c>
      <c r="Y89" s="1">
        <v>10.1774</v>
      </c>
      <c r="Z89" s="1">
        <v>10.190200000000001</v>
      </c>
      <c r="AA89" s="19" t="s">
        <v>44</v>
      </c>
      <c r="AB89" s="1">
        <f t="shared" si="30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127</v>
      </c>
      <c r="B90" s="1" t="s">
        <v>31</v>
      </c>
      <c r="C90" s="1">
        <v>72.679000000000002</v>
      </c>
      <c r="D90" s="1">
        <v>21.667999999999999</v>
      </c>
      <c r="E90" s="1">
        <v>12.42</v>
      </c>
      <c r="F90" s="1">
        <v>74.186999999999998</v>
      </c>
      <c r="G90" s="6">
        <v>1</v>
      </c>
      <c r="H90" s="1">
        <v>55</v>
      </c>
      <c r="I90" s="1" t="s">
        <v>32</v>
      </c>
      <c r="J90" s="1">
        <v>16</v>
      </c>
      <c r="K90" s="1">
        <f t="shared" si="27"/>
        <v>-3.58</v>
      </c>
      <c r="L90" s="1">
        <f t="shared" si="28"/>
        <v>12.42</v>
      </c>
      <c r="M90" s="1"/>
      <c r="N90" s="1"/>
      <c r="O90" s="1">
        <f t="shared" si="29"/>
        <v>2.484</v>
      </c>
      <c r="P90" s="5"/>
      <c r="Q90" s="5"/>
      <c r="R90" s="1"/>
      <c r="S90" s="1">
        <f t="shared" si="31"/>
        <v>29.865942028985508</v>
      </c>
      <c r="T90" s="1">
        <f t="shared" si="32"/>
        <v>29.865942028985508</v>
      </c>
      <c r="U90" s="1">
        <v>3.3548</v>
      </c>
      <c r="V90" s="1">
        <v>3.8304</v>
      </c>
      <c r="W90" s="1">
        <v>5.93</v>
      </c>
      <c r="X90" s="1">
        <v>5.9336000000000002</v>
      </c>
      <c r="Y90" s="1">
        <v>4.1395999999999997</v>
      </c>
      <c r="Z90" s="1">
        <v>4.9691999999999998</v>
      </c>
      <c r="AA90" s="19" t="s">
        <v>44</v>
      </c>
      <c r="AB90" s="1">
        <f t="shared" si="30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5" t="s">
        <v>128</v>
      </c>
      <c r="B91" s="15" t="s">
        <v>31</v>
      </c>
      <c r="C91" s="15"/>
      <c r="D91" s="15"/>
      <c r="E91" s="15"/>
      <c r="F91" s="15"/>
      <c r="G91" s="16">
        <v>0</v>
      </c>
      <c r="H91" s="15">
        <v>60</v>
      </c>
      <c r="I91" s="15" t="s">
        <v>32</v>
      </c>
      <c r="J91" s="15"/>
      <c r="K91" s="15">
        <f t="shared" si="27"/>
        <v>0</v>
      </c>
      <c r="L91" s="15">
        <f t="shared" si="28"/>
        <v>0</v>
      </c>
      <c r="M91" s="15"/>
      <c r="N91" s="15"/>
      <c r="O91" s="15">
        <f t="shared" si="29"/>
        <v>0</v>
      </c>
      <c r="P91" s="17"/>
      <c r="Q91" s="17"/>
      <c r="R91" s="15"/>
      <c r="S91" s="15" t="e">
        <f t="shared" si="31"/>
        <v>#DIV/0!</v>
      </c>
      <c r="T91" s="15" t="e">
        <f t="shared" si="32"/>
        <v>#DIV/0!</v>
      </c>
      <c r="U91" s="15">
        <v>0</v>
      </c>
      <c r="V91" s="15">
        <v>0</v>
      </c>
      <c r="W91" s="15">
        <v>0</v>
      </c>
      <c r="X91" s="15">
        <v>0</v>
      </c>
      <c r="Y91" s="15">
        <v>0</v>
      </c>
      <c r="Z91" s="15">
        <v>0</v>
      </c>
      <c r="AA91" s="15" t="s">
        <v>38</v>
      </c>
      <c r="AB91" s="15">
        <f t="shared" si="30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129</v>
      </c>
      <c r="B92" s="1" t="s">
        <v>37</v>
      </c>
      <c r="C92" s="1">
        <v>219</v>
      </c>
      <c r="D92" s="1">
        <v>42</v>
      </c>
      <c r="E92" s="1">
        <v>61</v>
      </c>
      <c r="F92" s="1">
        <v>179</v>
      </c>
      <c r="G92" s="6">
        <v>0.3</v>
      </c>
      <c r="H92" s="1">
        <v>40</v>
      </c>
      <c r="I92" s="1" t="s">
        <v>32</v>
      </c>
      <c r="J92" s="1">
        <v>70</v>
      </c>
      <c r="K92" s="1">
        <f t="shared" si="27"/>
        <v>-9</v>
      </c>
      <c r="L92" s="1">
        <f t="shared" si="28"/>
        <v>61</v>
      </c>
      <c r="M92" s="1"/>
      <c r="N92" s="1"/>
      <c r="O92" s="1">
        <f t="shared" si="29"/>
        <v>12.2</v>
      </c>
      <c r="P92" s="5"/>
      <c r="Q92" s="5"/>
      <c r="R92" s="1"/>
      <c r="S92" s="1">
        <f t="shared" si="31"/>
        <v>14.672131147540984</v>
      </c>
      <c r="T92" s="1">
        <f t="shared" si="32"/>
        <v>14.672131147540984</v>
      </c>
      <c r="U92" s="1">
        <v>10.4</v>
      </c>
      <c r="V92" s="1">
        <v>13.2</v>
      </c>
      <c r="W92" s="1">
        <v>23</v>
      </c>
      <c r="X92" s="1">
        <v>24.6</v>
      </c>
      <c r="Y92" s="1">
        <v>29.4</v>
      </c>
      <c r="Z92" s="1">
        <v>26.6</v>
      </c>
      <c r="AA92" s="19" t="s">
        <v>44</v>
      </c>
      <c r="AB92" s="1">
        <f t="shared" si="30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130</v>
      </c>
      <c r="B93" s="1" t="s">
        <v>37</v>
      </c>
      <c r="C93" s="1">
        <v>209</v>
      </c>
      <c r="D93" s="1">
        <v>18</v>
      </c>
      <c r="E93" s="1">
        <v>78</v>
      </c>
      <c r="F93" s="1">
        <v>129</v>
      </c>
      <c r="G93" s="6">
        <v>0.3</v>
      </c>
      <c r="H93" s="1">
        <v>40</v>
      </c>
      <c r="I93" s="1" t="s">
        <v>32</v>
      </c>
      <c r="J93" s="1">
        <v>81</v>
      </c>
      <c r="K93" s="1">
        <f t="shared" si="27"/>
        <v>-3</v>
      </c>
      <c r="L93" s="1">
        <f t="shared" si="28"/>
        <v>78</v>
      </c>
      <c r="M93" s="1"/>
      <c r="N93" s="1"/>
      <c r="O93" s="1">
        <f t="shared" si="29"/>
        <v>15.6</v>
      </c>
      <c r="P93" s="5">
        <f t="shared" ref="P93" si="36">10*O93-N93-F93</f>
        <v>27</v>
      </c>
      <c r="Q93" s="5"/>
      <c r="R93" s="1"/>
      <c r="S93" s="1">
        <f t="shared" si="31"/>
        <v>10</v>
      </c>
      <c r="T93" s="1">
        <f t="shared" si="32"/>
        <v>8.2692307692307701</v>
      </c>
      <c r="U93" s="1">
        <v>12</v>
      </c>
      <c r="V93" s="1">
        <v>13.6</v>
      </c>
      <c r="W93" s="1">
        <v>20.8</v>
      </c>
      <c r="X93" s="1">
        <v>23.2</v>
      </c>
      <c r="Y93" s="1">
        <v>30.8</v>
      </c>
      <c r="Z93" s="1">
        <v>28</v>
      </c>
      <c r="AA93" s="18" t="s">
        <v>42</v>
      </c>
      <c r="AB93" s="1">
        <f t="shared" si="30"/>
        <v>8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131</v>
      </c>
      <c r="B94" s="1" t="s">
        <v>31</v>
      </c>
      <c r="C94" s="1">
        <v>41.277999999999999</v>
      </c>
      <c r="D94" s="1">
        <v>144.69499999999999</v>
      </c>
      <c r="E94" s="1">
        <v>25.707999999999998</v>
      </c>
      <c r="F94" s="1">
        <v>140.12899999999999</v>
      </c>
      <c r="G94" s="6">
        <v>1</v>
      </c>
      <c r="H94" s="1">
        <v>45</v>
      </c>
      <c r="I94" s="1" t="s">
        <v>32</v>
      </c>
      <c r="J94" s="1">
        <v>24.5</v>
      </c>
      <c r="K94" s="1">
        <f t="shared" si="27"/>
        <v>1.2079999999999984</v>
      </c>
      <c r="L94" s="1">
        <f t="shared" si="28"/>
        <v>25.707999999999998</v>
      </c>
      <c r="M94" s="1"/>
      <c r="N94" s="1">
        <v>34.259600000000027</v>
      </c>
      <c r="O94" s="1">
        <f t="shared" si="29"/>
        <v>5.1415999999999995</v>
      </c>
      <c r="P94" s="5"/>
      <c r="Q94" s="5"/>
      <c r="R94" s="1"/>
      <c r="S94" s="1">
        <f t="shared" si="31"/>
        <v>33.917185311965156</v>
      </c>
      <c r="T94" s="1">
        <f t="shared" si="32"/>
        <v>33.917185311965156</v>
      </c>
      <c r="U94" s="1">
        <v>13.726800000000001</v>
      </c>
      <c r="V94" s="1">
        <v>15.0594</v>
      </c>
      <c r="W94" s="1">
        <v>5.359</v>
      </c>
      <c r="X94" s="1">
        <v>0</v>
      </c>
      <c r="Y94" s="1">
        <v>6.2953999999999999</v>
      </c>
      <c r="Z94" s="1">
        <v>6.2953999999999999</v>
      </c>
      <c r="AA94" s="1" t="s">
        <v>118</v>
      </c>
      <c r="AB94" s="1">
        <f t="shared" si="30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0" t="s">
        <v>132</v>
      </c>
      <c r="B95" s="1" t="s">
        <v>37</v>
      </c>
      <c r="C95" s="1"/>
      <c r="D95" s="1">
        <v>24</v>
      </c>
      <c r="E95" s="1">
        <v>11</v>
      </c>
      <c r="F95" s="1">
        <v>13</v>
      </c>
      <c r="G95" s="6">
        <v>0.33</v>
      </c>
      <c r="H95" s="1">
        <v>40</v>
      </c>
      <c r="I95" s="1" t="s">
        <v>32</v>
      </c>
      <c r="J95" s="1">
        <v>11</v>
      </c>
      <c r="K95" s="1">
        <f t="shared" si="27"/>
        <v>0</v>
      </c>
      <c r="L95" s="1">
        <f t="shared" si="28"/>
        <v>11</v>
      </c>
      <c r="M95" s="1"/>
      <c r="N95" s="1"/>
      <c r="O95" s="1">
        <f t="shared" ref="O95:O96" si="37">L95/5</f>
        <v>2.2000000000000002</v>
      </c>
      <c r="P95" s="5">
        <v>10</v>
      </c>
      <c r="Q95" s="5"/>
      <c r="R95" s="1"/>
      <c r="S95" s="1">
        <f t="shared" si="31"/>
        <v>10.454545454545453</v>
      </c>
      <c r="T95" s="1">
        <f t="shared" si="32"/>
        <v>5.9090909090909083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 t="s">
        <v>118</v>
      </c>
      <c r="AB95" s="1">
        <f t="shared" si="30"/>
        <v>3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0" t="s">
        <v>133</v>
      </c>
      <c r="B96" s="1" t="s">
        <v>37</v>
      </c>
      <c r="C96" s="1"/>
      <c r="D96" s="1">
        <v>24</v>
      </c>
      <c r="E96" s="1">
        <v>11</v>
      </c>
      <c r="F96" s="1">
        <v>13</v>
      </c>
      <c r="G96" s="6">
        <v>0.33</v>
      </c>
      <c r="H96" s="1">
        <v>50</v>
      </c>
      <c r="I96" s="1" t="s">
        <v>32</v>
      </c>
      <c r="J96" s="1">
        <v>11</v>
      </c>
      <c r="K96" s="1">
        <f t="shared" ref="K96" si="38">E96-J96</f>
        <v>0</v>
      </c>
      <c r="L96" s="1">
        <f t="shared" si="28"/>
        <v>11</v>
      </c>
      <c r="M96" s="1"/>
      <c r="N96" s="1"/>
      <c r="O96" s="1">
        <f t="shared" si="37"/>
        <v>2.2000000000000002</v>
      </c>
      <c r="P96" s="5">
        <f t="shared" ref="P96" si="39">11*O96-N96-F96</f>
        <v>11.200000000000003</v>
      </c>
      <c r="Q96" s="5"/>
      <c r="R96" s="1"/>
      <c r="S96" s="1">
        <f t="shared" si="31"/>
        <v>11</v>
      </c>
      <c r="T96" s="1">
        <f t="shared" si="32"/>
        <v>5.9090909090909083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 t="s">
        <v>118</v>
      </c>
      <c r="AB96" s="1">
        <f t="shared" si="30"/>
        <v>4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</sheetData>
  <autoFilter ref="A3:AB96" xr:uid="{023CEE79-DA65-4E17-AA95-282AB1E0C38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2024-11-13T13:06:19Z</dcterms:created>
  <dcterms:modified xsi:type="dcterms:W3CDTF">2024-11-14T08:23:34Z</dcterms:modified>
</cp:coreProperties>
</file>