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1,24 ПОКОМ КИ филиалы\"/>
    </mc:Choice>
  </mc:AlternateContent>
  <xr:revisionPtr revIDLastSave="0" documentId="13_ncr:1_{2AF031DD-BC78-4868-A54B-18CB302724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6" i="1" l="1"/>
  <c r="Q18" i="1" l="1"/>
  <c r="Q9" i="1"/>
  <c r="Q8" i="1"/>
  <c r="Q14" i="1"/>
  <c r="Q13" i="1"/>
  <c r="Q16" i="1"/>
  <c r="Q19" i="1"/>
  <c r="Q24" i="1"/>
  <c r="Q23" i="1"/>
  <c r="Q22" i="1"/>
  <c r="Q36" i="1"/>
  <c r="Q38" i="1"/>
  <c r="Q44" i="1"/>
  <c r="Q43" i="1"/>
  <c r="Q50" i="1"/>
  <c r="Q54" i="1"/>
  <c r="Q53" i="1"/>
  <c r="Q60" i="1"/>
  <c r="Q61" i="1"/>
  <c r="Q62" i="1"/>
  <c r="Q59" i="1"/>
  <c r="Q84" i="1"/>
  <c r="P85" i="1"/>
  <c r="AC10" i="1" l="1"/>
  <c r="AC11" i="1"/>
  <c r="AC12" i="1"/>
  <c r="AC15" i="1"/>
  <c r="AC20" i="1"/>
  <c r="AC25" i="1"/>
  <c r="AC29" i="1"/>
  <c r="AC34" i="1"/>
  <c r="AC37" i="1"/>
  <c r="AC39" i="1"/>
  <c r="AC40" i="1"/>
  <c r="AC41" i="1"/>
  <c r="AC45" i="1"/>
  <c r="AC46" i="1"/>
  <c r="AC51" i="1"/>
  <c r="AC55" i="1"/>
  <c r="AC58" i="1"/>
  <c r="AC63" i="1"/>
  <c r="AC65" i="1"/>
  <c r="AC66" i="1"/>
  <c r="AC67" i="1"/>
  <c r="AC68" i="1"/>
  <c r="AC69" i="1"/>
  <c r="AC70" i="1"/>
  <c r="AC72" i="1"/>
  <c r="AC79" i="1"/>
  <c r="AC90" i="1"/>
  <c r="AC76" i="1"/>
  <c r="L7" i="1"/>
  <c r="P7" i="1" s="1"/>
  <c r="AC7" i="1" s="1"/>
  <c r="L8" i="1"/>
  <c r="P8" i="1" s="1"/>
  <c r="AC8" i="1" s="1"/>
  <c r="L9" i="1"/>
  <c r="P9" i="1" s="1"/>
  <c r="L10" i="1"/>
  <c r="P10" i="1" s="1"/>
  <c r="T10" i="1" s="1"/>
  <c r="L11" i="1"/>
  <c r="P11" i="1" s="1"/>
  <c r="T11" i="1" s="1"/>
  <c r="L12" i="1"/>
  <c r="P12" i="1" s="1"/>
  <c r="L13" i="1"/>
  <c r="P13" i="1" s="1"/>
  <c r="L14" i="1"/>
  <c r="P14" i="1" s="1"/>
  <c r="AC14" i="1" s="1"/>
  <c r="L15" i="1"/>
  <c r="P15" i="1" s="1"/>
  <c r="T15" i="1" s="1"/>
  <c r="L16" i="1"/>
  <c r="P16" i="1" s="1"/>
  <c r="AC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AC22" i="1" s="1"/>
  <c r="L23" i="1"/>
  <c r="P23" i="1" s="1"/>
  <c r="AC23" i="1" s="1"/>
  <c r="L24" i="1"/>
  <c r="P24" i="1" s="1"/>
  <c r="AC24" i="1" s="1"/>
  <c r="L25" i="1"/>
  <c r="P25" i="1" s="1"/>
  <c r="T25" i="1" s="1"/>
  <c r="L26" i="1"/>
  <c r="P26" i="1" s="1"/>
  <c r="L27" i="1"/>
  <c r="P27" i="1" s="1"/>
  <c r="Q27" i="1" s="1"/>
  <c r="AC27" i="1" s="1"/>
  <c r="L28" i="1"/>
  <c r="P28" i="1" s="1"/>
  <c r="L29" i="1"/>
  <c r="P29" i="1" s="1"/>
  <c r="T29" i="1" s="1"/>
  <c r="L30" i="1"/>
  <c r="P30" i="1" s="1"/>
  <c r="Q30" i="1" s="1"/>
  <c r="AC30" i="1" s="1"/>
  <c r="L31" i="1"/>
  <c r="P31" i="1" s="1"/>
  <c r="Q31" i="1" s="1"/>
  <c r="AC31" i="1" s="1"/>
  <c r="L32" i="1"/>
  <c r="P32" i="1" s="1"/>
  <c r="Q32" i="1" s="1"/>
  <c r="AC32" i="1" s="1"/>
  <c r="L33" i="1"/>
  <c r="P33" i="1" s="1"/>
  <c r="L34" i="1"/>
  <c r="P34" i="1" s="1"/>
  <c r="T34" i="1" s="1"/>
  <c r="L35" i="1"/>
  <c r="P35" i="1" s="1"/>
  <c r="Q35" i="1" s="1"/>
  <c r="AC35" i="1" s="1"/>
  <c r="L36" i="1"/>
  <c r="P36" i="1" s="1"/>
  <c r="L37" i="1"/>
  <c r="P37" i="1" s="1"/>
  <c r="T37" i="1" s="1"/>
  <c r="L38" i="1"/>
  <c r="P38" i="1" s="1"/>
  <c r="AC38" i="1" s="1"/>
  <c r="L39" i="1"/>
  <c r="P39" i="1" s="1"/>
  <c r="L40" i="1"/>
  <c r="P40" i="1" s="1"/>
  <c r="T40" i="1" s="1"/>
  <c r="L41" i="1"/>
  <c r="P41" i="1" s="1"/>
  <c r="T41" i="1" s="1"/>
  <c r="L42" i="1"/>
  <c r="P42" i="1" s="1"/>
  <c r="L43" i="1"/>
  <c r="P43" i="1" s="1"/>
  <c r="AC43" i="1" s="1"/>
  <c r="L44" i="1"/>
  <c r="P44" i="1" s="1"/>
  <c r="L45" i="1"/>
  <c r="P45" i="1" s="1"/>
  <c r="T45" i="1" s="1"/>
  <c r="L46" i="1"/>
  <c r="P46" i="1" s="1"/>
  <c r="T46" i="1" s="1"/>
  <c r="L47" i="1"/>
  <c r="P47" i="1" s="1"/>
  <c r="AC47" i="1" s="1"/>
  <c r="L48" i="1"/>
  <c r="P48" i="1" s="1"/>
  <c r="L49" i="1"/>
  <c r="P49" i="1" s="1"/>
  <c r="L50" i="1"/>
  <c r="P50" i="1" s="1"/>
  <c r="L51" i="1"/>
  <c r="P51" i="1" s="1"/>
  <c r="L52" i="1"/>
  <c r="P52" i="1" s="1"/>
  <c r="Q52" i="1" s="1"/>
  <c r="AC52" i="1" s="1"/>
  <c r="L53" i="1"/>
  <c r="P53" i="1" s="1"/>
  <c r="L54" i="1"/>
  <c r="P54" i="1" s="1"/>
  <c r="AC54" i="1" s="1"/>
  <c r="L55" i="1"/>
  <c r="P55" i="1" s="1"/>
  <c r="L56" i="1"/>
  <c r="P56" i="1" s="1"/>
  <c r="L57" i="1"/>
  <c r="P57" i="1" s="1"/>
  <c r="L58" i="1"/>
  <c r="P58" i="1" s="1"/>
  <c r="T58" i="1" s="1"/>
  <c r="L59" i="1"/>
  <c r="P59" i="1" s="1"/>
  <c r="AC59" i="1" s="1"/>
  <c r="L60" i="1"/>
  <c r="P60" i="1" s="1"/>
  <c r="AC60" i="1" s="1"/>
  <c r="L61" i="1"/>
  <c r="P61" i="1" s="1"/>
  <c r="L62" i="1"/>
  <c r="P62" i="1" s="1"/>
  <c r="AC62" i="1" s="1"/>
  <c r="L63" i="1"/>
  <c r="P63" i="1" s="1"/>
  <c r="L64" i="1"/>
  <c r="P64" i="1" s="1"/>
  <c r="L65" i="1"/>
  <c r="P65" i="1" s="1"/>
  <c r="T65" i="1" s="1"/>
  <c r="L66" i="1"/>
  <c r="P66" i="1" s="1"/>
  <c r="T66" i="1" s="1"/>
  <c r="L67" i="1"/>
  <c r="P67" i="1" s="1"/>
  <c r="L68" i="1"/>
  <c r="P68" i="1" s="1"/>
  <c r="T68" i="1" s="1"/>
  <c r="L69" i="1"/>
  <c r="P69" i="1" s="1"/>
  <c r="T69" i="1" s="1"/>
  <c r="L70" i="1"/>
  <c r="P70" i="1" s="1"/>
  <c r="T70" i="1" s="1"/>
  <c r="L71" i="1"/>
  <c r="P71" i="1" s="1"/>
  <c r="AC71" i="1" s="1"/>
  <c r="L72" i="1"/>
  <c r="P72" i="1" s="1"/>
  <c r="T72" i="1" s="1"/>
  <c r="L73" i="1"/>
  <c r="P73" i="1" s="1"/>
  <c r="L74" i="1"/>
  <c r="P74" i="1" s="1"/>
  <c r="AC74" i="1" s="1"/>
  <c r="L75" i="1"/>
  <c r="P75" i="1" s="1"/>
  <c r="AC75" i="1" s="1"/>
  <c r="L76" i="1"/>
  <c r="P76" i="1" s="1"/>
  <c r="L77" i="1"/>
  <c r="P77" i="1" s="1"/>
  <c r="L78" i="1"/>
  <c r="P78" i="1" s="1"/>
  <c r="Q78" i="1" s="1"/>
  <c r="AC78" i="1" s="1"/>
  <c r="L79" i="1"/>
  <c r="P79" i="1" s="1"/>
  <c r="L80" i="1"/>
  <c r="P80" i="1" s="1"/>
  <c r="L81" i="1"/>
  <c r="P81" i="1" s="1"/>
  <c r="L82" i="1"/>
  <c r="P82" i="1" s="1"/>
  <c r="L83" i="1"/>
  <c r="P83" i="1" s="1"/>
  <c r="AC83" i="1" s="1"/>
  <c r="L84" i="1"/>
  <c r="P84" i="1" s="1"/>
  <c r="L85" i="1"/>
  <c r="L86" i="1"/>
  <c r="L87" i="1"/>
  <c r="P87" i="1" s="1"/>
  <c r="AC87" i="1" s="1"/>
  <c r="L88" i="1"/>
  <c r="P88" i="1" s="1"/>
  <c r="L89" i="1"/>
  <c r="P89" i="1" s="1"/>
  <c r="L90" i="1"/>
  <c r="P90" i="1" s="1"/>
  <c r="T90" i="1" s="1"/>
  <c r="L91" i="1"/>
  <c r="P91" i="1" s="1"/>
  <c r="Q91" i="1" s="1"/>
  <c r="AC91" i="1" s="1"/>
  <c r="L92" i="1"/>
  <c r="P92" i="1" s="1"/>
  <c r="U92" i="1" s="1"/>
  <c r="L93" i="1"/>
  <c r="P93" i="1" s="1"/>
  <c r="L94" i="1"/>
  <c r="P94" i="1" s="1"/>
  <c r="U94" i="1" s="1"/>
  <c r="L95" i="1"/>
  <c r="P95" i="1" s="1"/>
  <c r="Q95" i="1" s="1"/>
  <c r="AC95" i="1" s="1"/>
  <c r="L6" i="1"/>
  <c r="P6" i="1" s="1"/>
  <c r="AC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92" i="1" l="1"/>
  <c r="AC92" i="1" s="1"/>
  <c r="Q94" i="1"/>
  <c r="AC94" i="1" s="1"/>
  <c r="U93" i="1"/>
  <c r="AC93" i="1"/>
  <c r="AC89" i="1"/>
  <c r="AC85" i="1"/>
  <c r="Q81" i="1"/>
  <c r="AC81" i="1" s="1"/>
  <c r="AC77" i="1"/>
  <c r="Q73" i="1"/>
  <c r="AC73" i="1" s="1"/>
  <c r="AC61" i="1"/>
  <c r="Q57" i="1"/>
  <c r="AC57" i="1" s="1"/>
  <c r="AC53" i="1"/>
  <c r="AC49" i="1"/>
  <c r="Q33" i="1"/>
  <c r="AC33" i="1" s="1"/>
  <c r="AC21" i="1"/>
  <c r="AC19" i="1"/>
  <c r="AC13" i="1"/>
  <c r="T7" i="1"/>
  <c r="AC17" i="1"/>
  <c r="T6" i="1"/>
  <c r="T82" i="1"/>
  <c r="AC18" i="1"/>
  <c r="Q26" i="1"/>
  <c r="AC26" i="1" s="1"/>
  <c r="Q28" i="1"/>
  <c r="AC28" i="1" s="1"/>
  <c r="AC36" i="1"/>
  <c r="AC42" i="1"/>
  <c r="AC44" i="1"/>
  <c r="AC48" i="1"/>
  <c r="AC50" i="1"/>
  <c r="AC56" i="1"/>
  <c r="Q64" i="1"/>
  <c r="AC64" i="1" s="1"/>
  <c r="Q80" i="1"/>
  <c r="AC80" i="1" s="1"/>
  <c r="AC82" i="1"/>
  <c r="AC84" i="1"/>
  <c r="AC86" i="1"/>
  <c r="AC88" i="1"/>
  <c r="T78" i="1"/>
  <c r="T76" i="1"/>
  <c r="T74" i="1"/>
  <c r="T62" i="1"/>
  <c r="T60" i="1"/>
  <c r="T54" i="1"/>
  <c r="T52" i="1"/>
  <c r="T38" i="1"/>
  <c r="T32" i="1"/>
  <c r="T30" i="1"/>
  <c r="T24" i="1"/>
  <c r="T22" i="1"/>
  <c r="T14" i="1"/>
  <c r="K5" i="1"/>
  <c r="U95" i="1"/>
  <c r="T95" i="1"/>
  <c r="U91" i="1"/>
  <c r="T91" i="1"/>
  <c r="T87" i="1"/>
  <c r="U87" i="1"/>
  <c r="T83" i="1"/>
  <c r="U83" i="1"/>
  <c r="T79" i="1"/>
  <c r="U79" i="1"/>
  <c r="T75" i="1"/>
  <c r="U75" i="1"/>
  <c r="T71" i="1"/>
  <c r="U71" i="1"/>
  <c r="T67" i="1"/>
  <c r="U67" i="1"/>
  <c r="T63" i="1"/>
  <c r="U63" i="1"/>
  <c r="T59" i="1"/>
  <c r="U59" i="1"/>
  <c r="T55" i="1"/>
  <c r="U55" i="1"/>
  <c r="T51" i="1"/>
  <c r="U51" i="1"/>
  <c r="T47" i="1"/>
  <c r="U47" i="1"/>
  <c r="T43" i="1"/>
  <c r="U43" i="1"/>
  <c r="T39" i="1"/>
  <c r="U39" i="1"/>
  <c r="T35" i="1"/>
  <c r="U35" i="1"/>
  <c r="T31" i="1"/>
  <c r="U31" i="1"/>
  <c r="T27" i="1"/>
  <c r="U27" i="1"/>
  <c r="T23" i="1"/>
  <c r="U23" i="1"/>
  <c r="T20" i="1"/>
  <c r="U20" i="1"/>
  <c r="T16" i="1"/>
  <c r="U16" i="1"/>
  <c r="T12" i="1"/>
  <c r="U12" i="1"/>
  <c r="T8" i="1"/>
  <c r="U8" i="1"/>
  <c r="U6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18" i="1"/>
  <c r="U14" i="1"/>
  <c r="U10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1" i="1"/>
  <c r="U19" i="1"/>
  <c r="U17" i="1"/>
  <c r="U15" i="1"/>
  <c r="U13" i="1"/>
  <c r="U11" i="1"/>
  <c r="U9" i="1"/>
  <c r="U7" i="1"/>
  <c r="L5" i="1"/>
  <c r="P5" i="1"/>
  <c r="T94" i="1" l="1"/>
  <c r="T50" i="1"/>
  <c r="T92" i="1"/>
  <c r="T36" i="1"/>
  <c r="AC9" i="1"/>
  <c r="AC5" i="1" s="1"/>
  <c r="T93" i="1"/>
  <c r="T26" i="1"/>
  <c r="T44" i="1"/>
  <c r="T64" i="1"/>
  <c r="T86" i="1"/>
  <c r="T13" i="1"/>
  <c r="T9" i="1"/>
  <c r="Q5" i="1"/>
  <c r="T18" i="1"/>
  <c r="T28" i="1"/>
  <c r="T42" i="1"/>
  <c r="T48" i="1"/>
  <c r="T56" i="1"/>
  <c r="T80" i="1"/>
  <c r="T84" i="1"/>
  <c r="T88" i="1"/>
  <c r="T17" i="1"/>
  <c r="T19" i="1"/>
  <c r="T21" i="1"/>
  <c r="T33" i="1"/>
  <c r="T49" i="1"/>
  <c r="T53" i="1"/>
  <c r="T57" i="1"/>
  <c r="T61" i="1"/>
  <c r="T73" i="1"/>
  <c r="T77" i="1"/>
  <c r="T81" i="1"/>
  <c r="T85" i="1"/>
  <c r="T89" i="1"/>
</calcChain>
</file>

<file path=xl/sharedStrings.xml><?xml version="1.0" encoding="utf-8"?>
<sst xmlns="http://schemas.openxmlformats.org/spreadsheetml/2006/main" count="355" uniqueCount="134">
  <si>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</si>
  <si>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</si>
  <si>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</si>
  <si>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</si>
  <si>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</si>
  <si>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</si>
  <si>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</si>
  <si>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</si>
  <si>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</si>
  <si>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</si>
  <si>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</si>
  <si>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</si>
  <si>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</si>
  <si>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</si>
  <si>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</si>
  <si>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</si>
  <si>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</si>
  <si>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</si>
  <si>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</si>
  <si>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</si>
  <si>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</si>
  <si>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</si>
  <si>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</si>
  <si>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16,11,</t>
  </si>
  <si>
    <t>14,11,</t>
  </si>
  <si>
    <t>13,11,</t>
  </si>
  <si>
    <t>07,11,</t>
  </si>
  <si>
    <t>06,11,</t>
  </si>
  <si>
    <t>31,10,</t>
  </si>
  <si>
    <t>30,10,</t>
  </si>
  <si>
    <t>24,10,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</si>
  <si>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</si>
  <si>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</si>
  <si>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</si>
  <si>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</si>
  <si>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</si>
  <si>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</si>
  <si>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</si>
  <si>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</si>
  <si>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</si>
  <si>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</si>
  <si>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</si>
  <si>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</si>
  <si>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</si>
  <si>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</si>
  <si>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</si>
  <si>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</si>
  <si>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</si>
  <si>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</si>
  <si>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</si>
  <si>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</si>
  <si>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</si>
  <si>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</si>
  <si>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</si>
  <si>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</si>
  <si>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</si>
  <si>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</si>
  <si>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</si>
  <si>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</si>
  <si>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</si>
  <si>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</si>
  <si>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</si>
  <si>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</si>
  <si>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</si>
  <si>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</si>
  <si>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</si>
  <si>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</si>
  <si>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</si>
  <si>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</si>
  <si>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</si>
  <si>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</si>
  <si>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</si>
  <si>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</si>
  <si>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</si>
  <si>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</si>
  <si>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</si>
  <si>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</si>
  <si>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</si>
  <si>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</si>
  <si>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</si>
  <si>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</si>
  <si>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</si>
  <si>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</si>
  <si>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</si>
  <si>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</si>
  <si>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</si>
  <si>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</si>
  <si>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</si>
  <si>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</si>
  <si>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</si>
  <si>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</si>
  <si>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</si>
  <si>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</si>
  <si>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</si>
  <si>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</si>
  <si>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</si>
  <si>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</si>
  <si>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</si>
  <si>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</si>
  <si>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</si>
  <si>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</si>
  <si>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</si>
  <si>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</si>
  <si>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</si>
  <si>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</si>
  <si>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</si>
  <si>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</si>
  <si>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</si>
  <si>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</si>
  <si>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21,10,24 перемещение в уценку 64кг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</si>
  <si>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</si>
  <si>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</si>
  <si>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</si>
  <si>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</si>
  <si>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</si>
  <si>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</si>
  <si>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</si>
  <si>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</si>
  <si>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нужно увеличить продажи!!!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</si>
  <si>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</si>
  <si>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</si>
  <si>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</si>
  <si>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</si>
  <si>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</si>
  <si>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</si>
  <si>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</si>
  <si>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</si>
  <si>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</si>
  <si>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</si>
  <si>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новинка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</si>
  <si>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</si>
  <si>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</si>
  <si>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заказ</t>
  </si>
  <si>
    <t>18,11,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</si>
</sst>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" style="8" customWidth="1"/>
    <col min="8" max="8" width="5" customWidth="1"/>
    <col min="9" max="9" width="12.7109375" bestFit="1" customWidth="1"/>
    <col min="10" max="10" width="6.5703125" customWidth="1"/>
    <col min="11" max="11" width="7.42578125" customWidth="1"/>
    <col min="12" max="18" width="6.5703125" customWidth="1"/>
    <col min="19" max="19" width="21.5703125" customWidth="1"/>
    <col min="20" max="21" width="5.28515625" customWidth="1"/>
    <col min="22" max="27" width="6" customWidth="1"/>
    <col min="28" max="28" width="32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132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15034.341</v>
      </c>
      <c r="F5" s="4">
        <f>SUM(F6:F499)</f>
        <v>6161.848</v>
      </c>
      <c r="G5" s="6"/>
      <c r="H5" s="1"/>
      <c r="I5" s="1"/>
      <c r="J5" s="4">
        <f t="shared" ref="J5:R5" si="0">SUM(J6:J499)</f>
        <v>30232.956999999999</v>
      </c>
      <c r="K5" s="4">
        <f t="shared" si="0"/>
        <v>-15198.616000000002</v>
      </c>
      <c r="L5" s="4">
        <f t="shared" si="0"/>
        <v>14122.248999999996</v>
      </c>
      <c r="M5" s="4">
        <f t="shared" si="0"/>
        <v>912.0920000000001</v>
      </c>
      <c r="N5" s="4">
        <f t="shared" si="0"/>
        <v>7712.5294799999983</v>
      </c>
      <c r="O5" s="4">
        <f t="shared" si="0"/>
        <v>17529.54952</v>
      </c>
      <c r="P5" s="4">
        <f t="shared" si="0"/>
        <v>2824.4498000000003</v>
      </c>
      <c r="Q5" s="4">
        <f t="shared" si="0"/>
        <v>6399.0493999999999</v>
      </c>
      <c r="R5" s="4">
        <f t="shared" si="0"/>
        <v>0</v>
      </c>
      <c r="S5" s="1"/>
      <c r="T5" s="1"/>
      <c r="U5" s="1"/>
      <c r="V5" s="4">
        <f t="shared" ref="V5:AA5" si="1">SUM(V6:V499)</f>
        <v>2856.3797999999992</v>
      </c>
      <c r="W5" s="4">
        <f t="shared" si="1"/>
        <v>2490.5830000000001</v>
      </c>
      <c r="X5" s="4">
        <f t="shared" si="1"/>
        <v>2358.0241999999998</v>
      </c>
      <c r="Y5" s="4">
        <f t="shared" si="1"/>
        <v>2253.1586000000007</v>
      </c>
      <c r="Z5" s="4">
        <f t="shared" si="1"/>
        <v>2389.1437999999998</v>
      </c>
      <c r="AA5" s="4">
        <f t="shared" si="1"/>
        <v>2563.9396000000002</v>
      </c>
      <c r="AB5" s="1"/>
      <c r="AC5" s="4">
        <f>SUM(AC6:AC499)</f>
        <v>4810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57.281999999999996</v>
      </c>
      <c r="D6" s="1">
        <v>121.803</v>
      </c>
      <c r="E6" s="1">
        <v>81.600999999999999</v>
      </c>
      <c r="F6" s="1">
        <v>67.058999999999997</v>
      </c>
      <c r="G6" s="6">
        <v>1</v>
      </c>
      <c r="H6" s="1">
        <v>50</v>
      </c>
      <c r="I6" s="1" t="s">
        <v>33</v>
      </c>
      <c r="J6" s="1">
        <v>83.6</v>
      </c>
      <c r="K6" s="1">
        <f t="shared" ref="K6:K36" si="2">E6-J6</f>
        <v>-1.9989999999999952</v>
      </c>
      <c r="L6" s="1">
        <f>E6-M6</f>
        <v>69.543000000000006</v>
      </c>
      <c r="M6" s="1">
        <v>12.058</v>
      </c>
      <c r="N6" s="1">
        <v>74.803400000000011</v>
      </c>
      <c r="O6" s="1">
        <v>28.087199999999982</v>
      </c>
      <c r="P6" s="1">
        <f>L6/5</f>
        <v>13.908600000000002</v>
      </c>
      <c r="Q6" s="5"/>
      <c r="R6" s="5"/>
      <c r="S6" s="1"/>
      <c r="T6" s="1">
        <f>(F6+N6+O6+Q6)/P6</f>
        <v>12.219029952691137</v>
      </c>
      <c r="U6" s="1">
        <f>(F6+N6+O6)/P6</f>
        <v>12.219029952691137</v>
      </c>
      <c r="V6" s="1">
        <v>17.387599999999999</v>
      </c>
      <c r="W6" s="1">
        <v>16.664200000000001</v>
      </c>
      <c r="X6" s="1">
        <v>15.448399999999999</v>
      </c>
      <c r="Y6" s="1">
        <v>12.964</v>
      </c>
      <c r="Z6" s="1">
        <v>12.619199999999999</v>
      </c>
      <c r="AA6" s="1">
        <v>13.8832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179.75</v>
      </c>
      <c r="D7" s="1">
        <v>2.4710000000000001</v>
      </c>
      <c r="E7" s="1">
        <v>58.433</v>
      </c>
      <c r="F7" s="1"/>
      <c r="G7" s="6">
        <v>1</v>
      </c>
      <c r="H7" s="1">
        <v>45</v>
      </c>
      <c r="I7" s="1" t="s">
        <v>33</v>
      </c>
      <c r="J7" s="1">
        <v>108.1</v>
      </c>
      <c r="K7" s="1">
        <f t="shared" si="2"/>
        <v>-49.666999999999994</v>
      </c>
      <c r="L7" s="1">
        <f t="shared" ref="L7:L69" si="3">E7-M7</f>
        <v>58.433</v>
      </c>
      <c r="M7" s="1"/>
      <c r="N7" s="1">
        <v>273.45800000000003</v>
      </c>
      <c r="O7" s="1">
        <v>90.982000000000028</v>
      </c>
      <c r="P7" s="1">
        <f t="shared" ref="P7:P69" si="4">L7/5</f>
        <v>11.6866</v>
      </c>
      <c r="Q7" s="5"/>
      <c r="R7" s="5"/>
      <c r="S7" s="1"/>
      <c r="T7" s="1">
        <f t="shared" ref="T7:T69" si="5">(F7+N7+O7+Q7)/P7</f>
        <v>31.184433453699111</v>
      </c>
      <c r="U7" s="1">
        <f t="shared" ref="U7:U69" si="6">(F7+N7+O7)/P7</f>
        <v>31.184433453699111</v>
      </c>
      <c r="V7" s="1">
        <v>36.444000000000003</v>
      </c>
      <c r="W7" s="1">
        <v>36.744</v>
      </c>
      <c r="X7" s="1">
        <v>12.2416</v>
      </c>
      <c r="Y7" s="1">
        <v>14.68359999999999</v>
      </c>
      <c r="Z7" s="1">
        <v>23.7196</v>
      </c>
      <c r="AA7" s="1">
        <v>14.231199999999999</v>
      </c>
      <c r="AB7" s="1"/>
      <c r="AC7" s="1">
        <f t="shared" ref="AC7:AC70" si="7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/>
      <c r="D8" s="1">
        <v>419.25599999999997</v>
      </c>
      <c r="E8" s="1">
        <v>239.15299999999999</v>
      </c>
      <c r="F8" s="1">
        <v>178.97800000000001</v>
      </c>
      <c r="G8" s="6">
        <v>1</v>
      </c>
      <c r="H8" s="1">
        <v>45</v>
      </c>
      <c r="I8" s="1" t="s">
        <v>33</v>
      </c>
      <c r="J8" s="1">
        <v>239.4</v>
      </c>
      <c r="K8" s="1">
        <f t="shared" si="2"/>
        <v>-0.2470000000000141</v>
      </c>
      <c r="L8" s="1">
        <f t="shared" si="3"/>
        <v>239.15299999999999</v>
      </c>
      <c r="M8" s="1"/>
      <c r="N8" s="1">
        <v>173.49180000000001</v>
      </c>
      <c r="O8" s="1"/>
      <c r="P8" s="1">
        <f t="shared" si="4"/>
        <v>47.830599999999997</v>
      </c>
      <c r="Q8" s="5">
        <f t="shared" ref="Q8:Q9" si="8">12*P8-O8-N8-F8</f>
        <v>221.49739999999991</v>
      </c>
      <c r="R8" s="5"/>
      <c r="S8" s="1"/>
      <c r="T8" s="1">
        <f t="shared" si="5"/>
        <v>12</v>
      </c>
      <c r="U8" s="1">
        <f t="shared" si="6"/>
        <v>7.3691277132212445</v>
      </c>
      <c r="V8" s="1">
        <v>8.3780000000000001</v>
      </c>
      <c r="W8" s="1">
        <v>72.132599999999996</v>
      </c>
      <c r="X8" s="1">
        <v>80.713799999999992</v>
      </c>
      <c r="Y8" s="1">
        <v>34.576000000000001</v>
      </c>
      <c r="Z8" s="1">
        <v>26.0764</v>
      </c>
      <c r="AA8" s="1">
        <v>70.556400000000011</v>
      </c>
      <c r="AB8" s="1"/>
      <c r="AC8" s="1">
        <f t="shared" si="7"/>
        <v>221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57.277999999999999</v>
      </c>
      <c r="D9" s="1">
        <v>155.77799999999999</v>
      </c>
      <c r="E9" s="1">
        <v>88.474999999999994</v>
      </c>
      <c r="F9" s="1">
        <v>97.844999999999999</v>
      </c>
      <c r="G9" s="6">
        <v>1</v>
      </c>
      <c r="H9" s="1">
        <v>40</v>
      </c>
      <c r="I9" s="1" t="s">
        <v>33</v>
      </c>
      <c r="J9" s="1">
        <v>101.4</v>
      </c>
      <c r="K9" s="1">
        <f t="shared" si="2"/>
        <v>-12.925000000000011</v>
      </c>
      <c r="L9" s="1">
        <f t="shared" si="3"/>
        <v>78.048000000000002</v>
      </c>
      <c r="M9" s="1">
        <v>10.427</v>
      </c>
      <c r="N9" s="1">
        <v>51.872799999999977</v>
      </c>
      <c r="O9" s="1">
        <v>11.66920000000002</v>
      </c>
      <c r="P9" s="1">
        <f t="shared" si="4"/>
        <v>15.6096</v>
      </c>
      <c r="Q9" s="5">
        <f t="shared" si="8"/>
        <v>25.928200000000004</v>
      </c>
      <c r="R9" s="5"/>
      <c r="S9" s="1"/>
      <c r="T9" s="1">
        <f t="shared" si="5"/>
        <v>12</v>
      </c>
      <c r="U9" s="1">
        <f t="shared" si="6"/>
        <v>10.33895807708077</v>
      </c>
      <c r="V9" s="1">
        <v>17.9876</v>
      </c>
      <c r="W9" s="1">
        <v>18.7454</v>
      </c>
      <c r="X9" s="1">
        <v>19.416599999999999</v>
      </c>
      <c r="Y9" s="1">
        <v>15.2416</v>
      </c>
      <c r="Z9" s="1">
        <v>13.740399999999999</v>
      </c>
      <c r="AA9" s="1">
        <v>16.188800000000001</v>
      </c>
      <c r="AB9" s="1"/>
      <c r="AC9" s="1">
        <f t="shared" si="7"/>
        <v>26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38</v>
      </c>
      <c r="B10" s="13" t="s">
        <v>39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2"/>
        <v>0</v>
      </c>
      <c r="L10" s="13">
        <f t="shared" si="3"/>
        <v>0</v>
      </c>
      <c r="M10" s="13"/>
      <c r="N10" s="13"/>
      <c r="O10" s="13"/>
      <c r="P10" s="13">
        <f t="shared" si="4"/>
        <v>0</v>
      </c>
      <c r="Q10" s="15"/>
      <c r="R10" s="15"/>
      <c r="S10" s="13"/>
      <c r="T10" s="13" t="e">
        <f t="shared" si="5"/>
        <v>#DIV/0!</v>
      </c>
      <c r="U10" s="13" t="e">
        <f t="shared" si="6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40</v>
      </c>
      <c r="AC10" s="13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41</v>
      </c>
      <c r="B11" s="13" t="s">
        <v>39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/>
      <c r="P11" s="13">
        <f t="shared" si="4"/>
        <v>0</v>
      </c>
      <c r="Q11" s="15"/>
      <c r="R11" s="15"/>
      <c r="S11" s="13"/>
      <c r="T11" s="13" t="e">
        <f t="shared" si="5"/>
        <v>#DIV/0!</v>
      </c>
      <c r="U11" s="13" t="e">
        <f t="shared" si="6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 t="s">
        <v>40</v>
      </c>
      <c r="AC11" s="13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42</v>
      </c>
      <c r="B12" s="13" t="s">
        <v>39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>
        <f t="shared" si="4"/>
        <v>0</v>
      </c>
      <c r="Q12" s="15"/>
      <c r="R12" s="15"/>
      <c r="S12" s="13"/>
      <c r="T12" s="13" t="e">
        <f t="shared" si="5"/>
        <v>#DIV/0!</v>
      </c>
      <c r="U12" s="13" t="e">
        <f t="shared" si="6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40</v>
      </c>
      <c r="AC12" s="13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39</v>
      </c>
      <c r="C13" s="1">
        <v>165</v>
      </c>
      <c r="D13" s="1">
        <v>42</v>
      </c>
      <c r="E13" s="1">
        <v>80</v>
      </c>
      <c r="F13" s="1">
        <v>118</v>
      </c>
      <c r="G13" s="6">
        <v>0.3</v>
      </c>
      <c r="H13" s="1">
        <v>40</v>
      </c>
      <c r="I13" s="1" t="s">
        <v>33</v>
      </c>
      <c r="J13" s="1">
        <v>83</v>
      </c>
      <c r="K13" s="1">
        <f t="shared" si="2"/>
        <v>-3</v>
      </c>
      <c r="L13" s="1">
        <f t="shared" si="3"/>
        <v>80</v>
      </c>
      <c r="M13" s="1"/>
      <c r="N13" s="1"/>
      <c r="O13" s="1"/>
      <c r="P13" s="1">
        <f t="shared" si="4"/>
        <v>16</v>
      </c>
      <c r="Q13" s="5">
        <f t="shared" ref="Q13:Q14" si="9">12*P13-O13-N13-F13</f>
        <v>74</v>
      </c>
      <c r="R13" s="5"/>
      <c r="S13" s="1"/>
      <c r="T13" s="1">
        <f t="shared" si="5"/>
        <v>12</v>
      </c>
      <c r="U13" s="1">
        <f t="shared" si="6"/>
        <v>7.375</v>
      </c>
      <c r="V13" s="1">
        <v>10.4</v>
      </c>
      <c r="W13" s="1">
        <v>7</v>
      </c>
      <c r="X13" s="1">
        <v>11.4</v>
      </c>
      <c r="Y13" s="1">
        <v>20.6</v>
      </c>
      <c r="Z13" s="1">
        <v>19.8</v>
      </c>
      <c r="AA13" s="1">
        <v>20.8</v>
      </c>
      <c r="AB13" s="1"/>
      <c r="AC13" s="1">
        <f t="shared" si="7"/>
        <v>22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39</v>
      </c>
      <c r="C14" s="1">
        <v>191</v>
      </c>
      <c r="D14" s="1"/>
      <c r="E14" s="1">
        <v>85</v>
      </c>
      <c r="F14" s="1">
        <v>93</v>
      </c>
      <c r="G14" s="6">
        <v>0.17</v>
      </c>
      <c r="H14" s="1">
        <v>180</v>
      </c>
      <c r="I14" s="1" t="s">
        <v>33</v>
      </c>
      <c r="J14" s="1">
        <v>87</v>
      </c>
      <c r="K14" s="1">
        <f t="shared" si="2"/>
        <v>-2</v>
      </c>
      <c r="L14" s="1">
        <f t="shared" si="3"/>
        <v>85</v>
      </c>
      <c r="M14" s="1"/>
      <c r="N14" s="1"/>
      <c r="O14" s="1">
        <v>16</v>
      </c>
      <c r="P14" s="1">
        <f t="shared" si="4"/>
        <v>17</v>
      </c>
      <c r="Q14" s="5">
        <f t="shared" si="9"/>
        <v>95</v>
      </c>
      <c r="R14" s="5"/>
      <c r="S14" s="1"/>
      <c r="T14" s="1">
        <f t="shared" si="5"/>
        <v>12</v>
      </c>
      <c r="U14" s="1">
        <f t="shared" si="6"/>
        <v>6.4117647058823533</v>
      </c>
      <c r="V14" s="1">
        <v>13.8</v>
      </c>
      <c r="W14" s="1">
        <v>3.4</v>
      </c>
      <c r="X14" s="1">
        <v>3.4</v>
      </c>
      <c r="Y14" s="1">
        <v>8.6</v>
      </c>
      <c r="Z14" s="1">
        <v>8.1999999999999993</v>
      </c>
      <c r="AA14" s="1">
        <v>9.1999999999999993</v>
      </c>
      <c r="AB14" s="1"/>
      <c r="AC14" s="1">
        <f t="shared" si="7"/>
        <v>16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45</v>
      </c>
      <c r="B15" s="13" t="s">
        <v>39</v>
      </c>
      <c r="C15" s="13"/>
      <c r="D15" s="13"/>
      <c r="E15" s="13"/>
      <c r="F15" s="13"/>
      <c r="G15" s="14">
        <v>0</v>
      </c>
      <c r="H15" s="13">
        <v>50</v>
      </c>
      <c r="I15" s="13" t="s">
        <v>33</v>
      </c>
      <c r="J15" s="13"/>
      <c r="K15" s="13">
        <f t="shared" si="2"/>
        <v>0</v>
      </c>
      <c r="L15" s="13">
        <f t="shared" si="3"/>
        <v>0</v>
      </c>
      <c r="M15" s="13"/>
      <c r="N15" s="13"/>
      <c r="O15" s="13"/>
      <c r="P15" s="13">
        <f t="shared" si="4"/>
        <v>0</v>
      </c>
      <c r="Q15" s="15"/>
      <c r="R15" s="15"/>
      <c r="S15" s="13"/>
      <c r="T15" s="13" t="e">
        <f t="shared" si="5"/>
        <v>#DIV/0!</v>
      </c>
      <c r="U15" s="13" t="e">
        <f t="shared" si="6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40</v>
      </c>
      <c r="AC15" s="13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118</v>
      </c>
      <c r="D16" s="1"/>
      <c r="E16" s="1">
        <v>99</v>
      </c>
      <c r="F16" s="1"/>
      <c r="G16" s="6">
        <v>0.35</v>
      </c>
      <c r="H16" s="1">
        <v>50</v>
      </c>
      <c r="I16" s="1" t="s">
        <v>33</v>
      </c>
      <c r="J16" s="1">
        <v>145</v>
      </c>
      <c r="K16" s="1">
        <f t="shared" si="2"/>
        <v>-46</v>
      </c>
      <c r="L16" s="1">
        <f t="shared" si="3"/>
        <v>99</v>
      </c>
      <c r="M16" s="1"/>
      <c r="N16" s="1"/>
      <c r="O16" s="1">
        <v>155.4</v>
      </c>
      <c r="P16" s="1">
        <f t="shared" si="4"/>
        <v>19.8</v>
      </c>
      <c r="Q16" s="5">
        <f>12*P16-O16-N16-F16</f>
        <v>82.200000000000017</v>
      </c>
      <c r="R16" s="5"/>
      <c r="S16" s="1"/>
      <c r="T16" s="1">
        <f t="shared" si="5"/>
        <v>12</v>
      </c>
      <c r="U16" s="1">
        <f t="shared" si="6"/>
        <v>7.8484848484848486</v>
      </c>
      <c r="V16" s="1">
        <v>22.2</v>
      </c>
      <c r="W16" s="1">
        <v>6.8</v>
      </c>
      <c r="X16" s="1">
        <v>5.8</v>
      </c>
      <c r="Y16" s="1">
        <v>8.4</v>
      </c>
      <c r="Z16" s="1">
        <v>9.1999999999999993</v>
      </c>
      <c r="AA16" s="1">
        <v>12.8</v>
      </c>
      <c r="AB16" s="1"/>
      <c r="AC16" s="1">
        <f t="shared" si="7"/>
        <v>29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32</v>
      </c>
      <c r="C17" s="1">
        <v>349.82600000000002</v>
      </c>
      <c r="D17" s="1"/>
      <c r="E17" s="1">
        <v>270.35500000000002</v>
      </c>
      <c r="F17" s="1"/>
      <c r="G17" s="6">
        <v>1</v>
      </c>
      <c r="H17" s="1">
        <v>55</v>
      </c>
      <c r="I17" s="1" t="s">
        <v>33</v>
      </c>
      <c r="J17" s="1">
        <v>537.75800000000004</v>
      </c>
      <c r="K17" s="1">
        <f t="shared" si="2"/>
        <v>-267.40300000000002</v>
      </c>
      <c r="L17" s="1">
        <f t="shared" si="3"/>
        <v>270.35500000000002</v>
      </c>
      <c r="M17" s="1"/>
      <c r="N17" s="1">
        <v>275.56220000000002</v>
      </c>
      <c r="O17" s="1">
        <v>631.22940000000017</v>
      </c>
      <c r="P17" s="1">
        <f t="shared" si="4"/>
        <v>54.071000000000005</v>
      </c>
      <c r="Q17" s="5"/>
      <c r="R17" s="5"/>
      <c r="S17" s="1"/>
      <c r="T17" s="1">
        <f t="shared" si="5"/>
        <v>16.770387083649279</v>
      </c>
      <c r="U17" s="1">
        <f t="shared" si="6"/>
        <v>16.770387083649279</v>
      </c>
      <c r="V17" s="1">
        <v>69.753200000000007</v>
      </c>
      <c r="W17" s="1">
        <v>39.069800000000001</v>
      </c>
      <c r="X17" s="1">
        <v>26.025400000000001</v>
      </c>
      <c r="Y17" s="1">
        <v>30.763999999999999</v>
      </c>
      <c r="Z17" s="1">
        <v>34.8292</v>
      </c>
      <c r="AA17" s="1">
        <v>22.488399999999999</v>
      </c>
      <c r="AB17" s="1" t="s">
        <v>48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32</v>
      </c>
      <c r="C18" s="1">
        <v>652.79399999999998</v>
      </c>
      <c r="D18" s="1">
        <v>1386.3969999999999</v>
      </c>
      <c r="E18" s="1">
        <v>928.46199999999999</v>
      </c>
      <c r="F18" s="1">
        <v>850.11699999999996</v>
      </c>
      <c r="G18" s="6">
        <v>1</v>
      </c>
      <c r="H18" s="1">
        <v>50</v>
      </c>
      <c r="I18" s="1" t="s">
        <v>33</v>
      </c>
      <c r="J18" s="1">
        <v>5999.5820000000003</v>
      </c>
      <c r="K18" s="1">
        <f t="shared" si="2"/>
        <v>-5071.1200000000008</v>
      </c>
      <c r="L18" s="1">
        <f t="shared" si="3"/>
        <v>928.46199999999999</v>
      </c>
      <c r="M18" s="1"/>
      <c r="N18" s="1">
        <v>944.09100000000012</v>
      </c>
      <c r="O18" s="1"/>
      <c r="P18" s="1">
        <f t="shared" si="4"/>
        <v>185.69239999999999</v>
      </c>
      <c r="Q18" s="5">
        <f>13*P18-O18-N18-F18</f>
        <v>619.79319999999962</v>
      </c>
      <c r="R18" s="5"/>
      <c r="S18" s="1"/>
      <c r="T18" s="1">
        <f t="shared" si="5"/>
        <v>12.999999999999998</v>
      </c>
      <c r="U18" s="1">
        <f t="shared" si="6"/>
        <v>9.6622586600205516</v>
      </c>
      <c r="V18" s="1">
        <v>150.2022</v>
      </c>
      <c r="W18" s="1">
        <v>301.83080000000001</v>
      </c>
      <c r="X18" s="1">
        <v>289.86959999999999</v>
      </c>
      <c r="Y18" s="1">
        <v>218.87020000000001</v>
      </c>
      <c r="Z18" s="1">
        <v>213.78360000000001</v>
      </c>
      <c r="AA18" s="1">
        <v>296.5412</v>
      </c>
      <c r="AB18" s="1"/>
      <c r="AC18" s="1">
        <f t="shared" si="7"/>
        <v>620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32</v>
      </c>
      <c r="C19" s="1">
        <v>312.85000000000002</v>
      </c>
      <c r="D19" s="1"/>
      <c r="E19" s="1">
        <v>178.649</v>
      </c>
      <c r="F19" s="1">
        <v>101.785</v>
      </c>
      <c r="G19" s="6">
        <v>1</v>
      </c>
      <c r="H19" s="1">
        <v>60</v>
      </c>
      <c r="I19" s="1" t="s">
        <v>33</v>
      </c>
      <c r="J19" s="1">
        <v>169.06</v>
      </c>
      <c r="K19" s="1">
        <f t="shared" si="2"/>
        <v>9.5889999999999986</v>
      </c>
      <c r="L19" s="1">
        <f t="shared" si="3"/>
        <v>178.649</v>
      </c>
      <c r="M19" s="1"/>
      <c r="N19" s="1"/>
      <c r="O19" s="1">
        <v>259.72700000000009</v>
      </c>
      <c r="P19" s="1">
        <f t="shared" si="4"/>
        <v>35.729799999999997</v>
      </c>
      <c r="Q19" s="5">
        <f t="shared" ref="Q19" si="10">12*P19-O19-N19-F19</f>
        <v>67.245599999999882</v>
      </c>
      <c r="R19" s="5"/>
      <c r="S19" s="1"/>
      <c r="T19" s="1">
        <f t="shared" si="5"/>
        <v>11.999999999999998</v>
      </c>
      <c r="U19" s="1">
        <f t="shared" si="6"/>
        <v>10.117940766531021</v>
      </c>
      <c r="V19" s="1">
        <v>38.171799999999998</v>
      </c>
      <c r="W19" s="1">
        <v>32.056399999999996</v>
      </c>
      <c r="X19" s="1">
        <v>28.734400000000001</v>
      </c>
      <c r="Y19" s="1">
        <v>17.938400000000001</v>
      </c>
      <c r="Z19" s="1">
        <v>21.467199999999998</v>
      </c>
      <c r="AA19" s="1">
        <v>65.686000000000007</v>
      </c>
      <c r="AB19" s="1"/>
      <c r="AC19" s="1">
        <f t="shared" si="7"/>
        <v>67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51</v>
      </c>
      <c r="B20" s="13" t="s">
        <v>32</v>
      </c>
      <c r="C20" s="13"/>
      <c r="D20" s="13"/>
      <c r="E20" s="13"/>
      <c r="F20" s="13"/>
      <c r="G20" s="14">
        <v>0</v>
      </c>
      <c r="H20" s="13">
        <v>60</v>
      </c>
      <c r="I20" s="13" t="s">
        <v>33</v>
      </c>
      <c r="J20" s="13"/>
      <c r="K20" s="13">
        <f t="shared" si="2"/>
        <v>0</v>
      </c>
      <c r="L20" s="13">
        <f t="shared" si="3"/>
        <v>0</v>
      </c>
      <c r="M20" s="13"/>
      <c r="N20" s="13"/>
      <c r="O20" s="13"/>
      <c r="P20" s="13">
        <f t="shared" si="4"/>
        <v>0</v>
      </c>
      <c r="Q20" s="15"/>
      <c r="R20" s="15"/>
      <c r="S20" s="13"/>
      <c r="T20" s="13" t="e">
        <f t="shared" si="5"/>
        <v>#DIV/0!</v>
      </c>
      <c r="U20" s="13" t="e">
        <f t="shared" si="6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 t="s">
        <v>40</v>
      </c>
      <c r="AC20" s="13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32</v>
      </c>
      <c r="C21" s="1">
        <v>1.6160000000000001</v>
      </c>
      <c r="D21" s="1">
        <v>787.53</v>
      </c>
      <c r="E21" s="1">
        <v>254.36</v>
      </c>
      <c r="F21" s="1">
        <v>532.29200000000003</v>
      </c>
      <c r="G21" s="6">
        <v>1</v>
      </c>
      <c r="H21" s="1">
        <v>60</v>
      </c>
      <c r="I21" s="1" t="s">
        <v>33</v>
      </c>
      <c r="J21" s="1">
        <v>656.25</v>
      </c>
      <c r="K21" s="1">
        <f t="shared" si="2"/>
        <v>-401.89</v>
      </c>
      <c r="L21" s="1">
        <f t="shared" si="3"/>
        <v>254.36</v>
      </c>
      <c r="M21" s="1"/>
      <c r="N21" s="1">
        <v>59.44880000000002</v>
      </c>
      <c r="O21" s="1"/>
      <c r="P21" s="1">
        <f t="shared" si="4"/>
        <v>50.872</v>
      </c>
      <c r="Q21" s="5"/>
      <c r="R21" s="5"/>
      <c r="S21" s="1"/>
      <c r="T21" s="1">
        <f t="shared" si="5"/>
        <v>11.631954709860041</v>
      </c>
      <c r="U21" s="1">
        <f t="shared" si="6"/>
        <v>11.631954709860041</v>
      </c>
      <c r="V21" s="1">
        <v>33.626800000000003</v>
      </c>
      <c r="W21" s="1">
        <v>59.564399999999999</v>
      </c>
      <c r="X21" s="1">
        <v>64.672399999999996</v>
      </c>
      <c r="Y21" s="1">
        <v>25.88</v>
      </c>
      <c r="Z21" s="1">
        <v>25.4724</v>
      </c>
      <c r="AA21" s="1">
        <v>35.555599999999998</v>
      </c>
      <c r="AB21" s="1" t="s">
        <v>48</v>
      </c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131.33799999999999</v>
      </c>
      <c r="D22" s="1">
        <v>167.785</v>
      </c>
      <c r="E22" s="1">
        <v>200.036</v>
      </c>
      <c r="F22" s="1">
        <v>78.757000000000005</v>
      </c>
      <c r="G22" s="6">
        <v>1</v>
      </c>
      <c r="H22" s="1">
        <v>60</v>
      </c>
      <c r="I22" s="1" t="s">
        <v>33</v>
      </c>
      <c r="J22" s="1">
        <v>328.59</v>
      </c>
      <c r="K22" s="1">
        <f t="shared" si="2"/>
        <v>-128.55399999999997</v>
      </c>
      <c r="L22" s="1">
        <f t="shared" si="3"/>
        <v>200.036</v>
      </c>
      <c r="M22" s="1"/>
      <c r="N22" s="1"/>
      <c r="O22" s="1">
        <v>263.86259999999999</v>
      </c>
      <c r="P22" s="1">
        <f t="shared" si="4"/>
        <v>40.007199999999997</v>
      </c>
      <c r="Q22" s="5">
        <f t="shared" ref="Q22:Q24" si="11">12*P22-O22-N22-F22</f>
        <v>137.46679999999998</v>
      </c>
      <c r="R22" s="5"/>
      <c r="S22" s="1"/>
      <c r="T22" s="1">
        <f t="shared" si="5"/>
        <v>12</v>
      </c>
      <c r="U22" s="1">
        <f t="shared" si="6"/>
        <v>8.5639484892719313</v>
      </c>
      <c r="V22" s="1">
        <v>35.131599999999999</v>
      </c>
      <c r="W22" s="1">
        <v>32.625399999999999</v>
      </c>
      <c r="X22" s="1">
        <v>35.029800000000002</v>
      </c>
      <c r="Y22" s="1">
        <v>35.983199999999997</v>
      </c>
      <c r="Z22" s="1">
        <v>39.318399999999997</v>
      </c>
      <c r="AA22" s="1">
        <v>37.712599999999988</v>
      </c>
      <c r="AB22" s="1"/>
      <c r="AC22" s="1">
        <f t="shared" si="7"/>
        <v>137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32</v>
      </c>
      <c r="C23" s="1">
        <v>145.45699999999999</v>
      </c>
      <c r="D23" s="1">
        <v>32.220999999999997</v>
      </c>
      <c r="E23" s="1">
        <v>155.779</v>
      </c>
      <c r="F23" s="1">
        <v>2.6269999999999998</v>
      </c>
      <c r="G23" s="6">
        <v>1</v>
      </c>
      <c r="H23" s="1">
        <v>60</v>
      </c>
      <c r="I23" s="1" t="s">
        <v>33</v>
      </c>
      <c r="J23" s="1">
        <v>352.67700000000002</v>
      </c>
      <c r="K23" s="1">
        <f t="shared" si="2"/>
        <v>-196.89800000000002</v>
      </c>
      <c r="L23" s="1">
        <f t="shared" si="3"/>
        <v>153.14500000000001</v>
      </c>
      <c r="M23" s="1">
        <v>2.6339999999999999</v>
      </c>
      <c r="N23" s="1">
        <v>13.81259999999997</v>
      </c>
      <c r="O23" s="1">
        <v>265.34019999999998</v>
      </c>
      <c r="P23" s="1">
        <f t="shared" si="4"/>
        <v>30.629000000000001</v>
      </c>
      <c r="Q23" s="5">
        <f t="shared" si="11"/>
        <v>85.76820000000005</v>
      </c>
      <c r="R23" s="5"/>
      <c r="S23" s="1"/>
      <c r="T23" s="1">
        <f t="shared" si="5"/>
        <v>12</v>
      </c>
      <c r="U23" s="1">
        <f t="shared" si="6"/>
        <v>9.1997714584217558</v>
      </c>
      <c r="V23" s="1">
        <v>28.012799999999999</v>
      </c>
      <c r="W23" s="1">
        <v>14.2508</v>
      </c>
      <c r="X23" s="1">
        <v>17.220400000000001</v>
      </c>
      <c r="Y23" s="1">
        <v>20.388000000000002</v>
      </c>
      <c r="Z23" s="1">
        <v>20.567</v>
      </c>
      <c r="AA23" s="1">
        <v>11.070399999999999</v>
      </c>
      <c r="AB23" s="1"/>
      <c r="AC23" s="1">
        <f t="shared" si="7"/>
        <v>86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32</v>
      </c>
      <c r="C24" s="1">
        <v>294.27</v>
      </c>
      <c r="D24" s="1">
        <v>275.72800000000001</v>
      </c>
      <c r="E24" s="1">
        <v>317.279</v>
      </c>
      <c r="F24" s="1">
        <v>204.20699999999999</v>
      </c>
      <c r="G24" s="6">
        <v>1</v>
      </c>
      <c r="H24" s="1">
        <v>60</v>
      </c>
      <c r="I24" s="1" t="s">
        <v>33</v>
      </c>
      <c r="J24" s="1">
        <v>665.81899999999996</v>
      </c>
      <c r="K24" s="1">
        <f t="shared" si="2"/>
        <v>-348.53999999999996</v>
      </c>
      <c r="L24" s="1">
        <f t="shared" si="3"/>
        <v>317.279</v>
      </c>
      <c r="M24" s="1"/>
      <c r="N24" s="1">
        <v>199.4841999999999</v>
      </c>
      <c r="O24" s="1">
        <v>271.82540000000012</v>
      </c>
      <c r="P24" s="1">
        <f t="shared" si="4"/>
        <v>63.455799999999996</v>
      </c>
      <c r="Q24" s="5">
        <f t="shared" si="11"/>
        <v>85.952999999999861</v>
      </c>
      <c r="R24" s="5"/>
      <c r="S24" s="1"/>
      <c r="T24" s="1">
        <f t="shared" si="5"/>
        <v>11.999999999999996</v>
      </c>
      <c r="U24" s="1">
        <f t="shared" si="6"/>
        <v>10.645466608253303</v>
      </c>
      <c r="V24" s="1">
        <v>64.114599999999996</v>
      </c>
      <c r="W24" s="1">
        <v>52.282200000000003</v>
      </c>
      <c r="X24" s="1">
        <v>47.285800000000002</v>
      </c>
      <c r="Y24" s="1">
        <v>9.3666</v>
      </c>
      <c r="Z24" s="1">
        <v>10.176</v>
      </c>
      <c r="AA24" s="1">
        <v>40.013599999999997</v>
      </c>
      <c r="AB24" s="1" t="s">
        <v>48</v>
      </c>
      <c r="AC24" s="1">
        <f t="shared" si="7"/>
        <v>86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57</v>
      </c>
      <c r="B25" s="10" t="s">
        <v>32</v>
      </c>
      <c r="C25" s="10">
        <v>143.13999999999999</v>
      </c>
      <c r="D25" s="10"/>
      <c r="E25" s="10">
        <v>65.272000000000006</v>
      </c>
      <c r="F25" s="10">
        <v>46.551000000000002</v>
      </c>
      <c r="G25" s="11">
        <v>0</v>
      </c>
      <c r="H25" s="10">
        <v>35</v>
      </c>
      <c r="I25" s="10" t="s">
        <v>53</v>
      </c>
      <c r="J25" s="10">
        <v>154.839</v>
      </c>
      <c r="K25" s="10">
        <f t="shared" si="2"/>
        <v>-89.566999999999993</v>
      </c>
      <c r="L25" s="10">
        <f t="shared" si="3"/>
        <v>65.272000000000006</v>
      </c>
      <c r="M25" s="10"/>
      <c r="N25" s="10"/>
      <c r="O25" s="10"/>
      <c r="P25" s="10">
        <f t="shared" si="4"/>
        <v>13.054400000000001</v>
      </c>
      <c r="Q25" s="12"/>
      <c r="R25" s="12"/>
      <c r="S25" s="10"/>
      <c r="T25" s="10">
        <f t="shared" si="5"/>
        <v>3.5659241328594189</v>
      </c>
      <c r="U25" s="10">
        <f t="shared" si="6"/>
        <v>3.5659241328594189</v>
      </c>
      <c r="V25" s="10">
        <v>12.4964</v>
      </c>
      <c r="W25" s="10">
        <v>9.3525999999999989</v>
      </c>
      <c r="X25" s="10">
        <v>9.0668000000000006</v>
      </c>
      <c r="Y25" s="10">
        <v>18.9802</v>
      </c>
      <c r="Z25" s="10">
        <v>21.317599999999999</v>
      </c>
      <c r="AA25" s="10">
        <v>4.0787999999999993</v>
      </c>
      <c r="AB25" s="10" t="s">
        <v>58</v>
      </c>
      <c r="AC25" s="10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147.21700000000001</v>
      </c>
      <c r="D26" s="1">
        <v>39.793999999999997</v>
      </c>
      <c r="E26" s="1">
        <v>117.84099999999999</v>
      </c>
      <c r="F26" s="1">
        <v>41.555</v>
      </c>
      <c r="G26" s="6">
        <v>1</v>
      </c>
      <c r="H26" s="1">
        <v>30</v>
      </c>
      <c r="I26" s="1" t="s">
        <v>33</v>
      </c>
      <c r="J26" s="1">
        <v>257.495</v>
      </c>
      <c r="K26" s="1">
        <f t="shared" si="2"/>
        <v>-139.654</v>
      </c>
      <c r="L26" s="1">
        <f t="shared" si="3"/>
        <v>117.84099999999999</v>
      </c>
      <c r="M26" s="1"/>
      <c r="N26" s="1">
        <v>71.713999999999999</v>
      </c>
      <c r="O26" s="1">
        <v>133.4402</v>
      </c>
      <c r="P26" s="1">
        <f t="shared" si="4"/>
        <v>23.568199999999997</v>
      </c>
      <c r="Q26" s="5">
        <f t="shared" ref="Q26:Q28" si="12">11*P26-O26-N26-F26</f>
        <v>12.540999999999947</v>
      </c>
      <c r="R26" s="5"/>
      <c r="S26" s="1"/>
      <c r="T26" s="1">
        <f t="shared" si="5"/>
        <v>10.999999999999998</v>
      </c>
      <c r="U26" s="1">
        <f t="shared" si="6"/>
        <v>10.4678846920851</v>
      </c>
      <c r="V26" s="1">
        <v>24.077200000000001</v>
      </c>
      <c r="W26" s="1">
        <v>19.175999999999998</v>
      </c>
      <c r="X26" s="1">
        <v>17.6782</v>
      </c>
      <c r="Y26" s="1">
        <v>15.497400000000001</v>
      </c>
      <c r="Z26" s="1">
        <v>16.646000000000001</v>
      </c>
      <c r="AA26" s="1">
        <v>16.010200000000001</v>
      </c>
      <c r="AB26" s="1"/>
      <c r="AC26" s="1">
        <f t="shared" si="7"/>
        <v>13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172.22</v>
      </c>
      <c r="D27" s="1">
        <v>50.697000000000003</v>
      </c>
      <c r="E27" s="1">
        <v>189.15600000000001</v>
      </c>
      <c r="F27" s="1"/>
      <c r="G27" s="6">
        <v>1</v>
      </c>
      <c r="H27" s="1">
        <v>30</v>
      </c>
      <c r="I27" s="1" t="s">
        <v>33</v>
      </c>
      <c r="J27" s="1">
        <v>597.51099999999997</v>
      </c>
      <c r="K27" s="1">
        <f t="shared" si="2"/>
        <v>-408.35499999999996</v>
      </c>
      <c r="L27" s="1">
        <f t="shared" si="3"/>
        <v>189.15600000000001</v>
      </c>
      <c r="M27" s="1"/>
      <c r="N27" s="1">
        <v>92.054800000000029</v>
      </c>
      <c r="O27" s="1">
        <v>252.68440000000001</v>
      </c>
      <c r="P27" s="1">
        <f t="shared" si="4"/>
        <v>37.831200000000003</v>
      </c>
      <c r="Q27" s="5">
        <f t="shared" si="12"/>
        <v>71.403999999999996</v>
      </c>
      <c r="R27" s="5"/>
      <c r="S27" s="1"/>
      <c r="T27" s="1">
        <f t="shared" si="5"/>
        <v>11</v>
      </c>
      <c r="U27" s="1">
        <f t="shared" si="6"/>
        <v>9.1125631753684786</v>
      </c>
      <c r="V27" s="1">
        <v>34.613199999999999</v>
      </c>
      <c r="W27" s="1">
        <v>22.492400000000011</v>
      </c>
      <c r="X27" s="1">
        <v>20.44520000000001</v>
      </c>
      <c r="Y27" s="1">
        <v>23.054400000000001</v>
      </c>
      <c r="Z27" s="1">
        <v>25.047599999999999</v>
      </c>
      <c r="AA27" s="1">
        <v>30.4192</v>
      </c>
      <c r="AB27" s="1"/>
      <c r="AC27" s="1">
        <f t="shared" si="7"/>
        <v>71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232.977</v>
      </c>
      <c r="D28" s="1">
        <v>189.501</v>
      </c>
      <c r="E28" s="1">
        <v>315.81299999999999</v>
      </c>
      <c r="F28" s="1">
        <v>38.283000000000001</v>
      </c>
      <c r="G28" s="6">
        <v>1</v>
      </c>
      <c r="H28" s="1">
        <v>30</v>
      </c>
      <c r="I28" s="1" t="s">
        <v>33</v>
      </c>
      <c r="J28" s="1">
        <v>384.29399999999998</v>
      </c>
      <c r="K28" s="1">
        <f t="shared" si="2"/>
        <v>-68.480999999999995</v>
      </c>
      <c r="L28" s="1">
        <f t="shared" si="3"/>
        <v>138.63399999999999</v>
      </c>
      <c r="M28" s="1">
        <v>177.179</v>
      </c>
      <c r="N28" s="1"/>
      <c r="O28" s="1">
        <v>247.19560000000001</v>
      </c>
      <c r="P28" s="1">
        <f t="shared" si="4"/>
        <v>27.726799999999997</v>
      </c>
      <c r="Q28" s="5">
        <f t="shared" si="12"/>
        <v>19.516199999999927</v>
      </c>
      <c r="R28" s="5"/>
      <c r="S28" s="1"/>
      <c r="T28" s="1">
        <f t="shared" si="5"/>
        <v>10.999999999999998</v>
      </c>
      <c r="U28" s="1">
        <f t="shared" si="6"/>
        <v>10.296125048689357</v>
      </c>
      <c r="V28" s="1">
        <v>31.708600000000001</v>
      </c>
      <c r="W28" s="1">
        <v>25.061599999999999</v>
      </c>
      <c r="X28" s="1">
        <v>35.653799999999997</v>
      </c>
      <c r="Y28" s="1">
        <v>77.900400000000005</v>
      </c>
      <c r="Z28" s="1">
        <v>74.093599999999995</v>
      </c>
      <c r="AA28" s="1">
        <v>76.382199999999997</v>
      </c>
      <c r="AB28" s="1"/>
      <c r="AC28" s="1">
        <f t="shared" si="7"/>
        <v>20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62</v>
      </c>
      <c r="B29" s="13" t="s">
        <v>32</v>
      </c>
      <c r="C29" s="13"/>
      <c r="D29" s="13"/>
      <c r="E29" s="13"/>
      <c r="F29" s="13"/>
      <c r="G29" s="14">
        <v>0</v>
      </c>
      <c r="H29" s="13">
        <v>45</v>
      </c>
      <c r="I29" s="13" t="s">
        <v>33</v>
      </c>
      <c r="J29" s="13"/>
      <c r="K29" s="13">
        <f t="shared" si="2"/>
        <v>0</v>
      </c>
      <c r="L29" s="13">
        <f t="shared" si="3"/>
        <v>0</v>
      </c>
      <c r="M29" s="13"/>
      <c r="N29" s="13"/>
      <c r="O29" s="13"/>
      <c r="P29" s="13">
        <f t="shared" si="4"/>
        <v>0</v>
      </c>
      <c r="Q29" s="15"/>
      <c r="R29" s="15"/>
      <c r="S29" s="13"/>
      <c r="T29" s="13" t="e">
        <f t="shared" si="5"/>
        <v>#DIV/0!</v>
      </c>
      <c r="U29" s="13" t="e">
        <f t="shared" si="6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 t="s">
        <v>40</v>
      </c>
      <c r="AC29" s="13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562.10400000000004</v>
      </c>
      <c r="D30" s="1">
        <v>111.158</v>
      </c>
      <c r="E30" s="1">
        <v>556.65099999999995</v>
      </c>
      <c r="F30" s="1"/>
      <c r="G30" s="6">
        <v>1</v>
      </c>
      <c r="H30" s="1">
        <v>40</v>
      </c>
      <c r="I30" s="1" t="s">
        <v>33</v>
      </c>
      <c r="J30" s="1">
        <v>750.67200000000003</v>
      </c>
      <c r="K30" s="1">
        <f t="shared" si="2"/>
        <v>-194.02100000000007</v>
      </c>
      <c r="L30" s="1">
        <f t="shared" si="3"/>
        <v>556.65099999999995</v>
      </c>
      <c r="M30" s="1"/>
      <c r="N30" s="1">
        <v>258.69047999999981</v>
      </c>
      <c r="O30" s="1">
        <v>939.92852000000028</v>
      </c>
      <c r="P30" s="1">
        <f t="shared" si="4"/>
        <v>111.33019999999999</v>
      </c>
      <c r="Q30" s="5">
        <f t="shared" ref="Q30:Q33" si="13">11*P30-O30-N30-F30</f>
        <v>26.013199999999927</v>
      </c>
      <c r="R30" s="5"/>
      <c r="S30" s="1"/>
      <c r="T30" s="1">
        <f t="shared" si="5"/>
        <v>11.000000000000002</v>
      </c>
      <c r="U30" s="1">
        <f t="shared" si="6"/>
        <v>10.766341926988366</v>
      </c>
      <c r="V30" s="1">
        <v>124.4096</v>
      </c>
      <c r="W30" s="1">
        <v>62.858800000000002</v>
      </c>
      <c r="X30" s="1">
        <v>53.364999999999988</v>
      </c>
      <c r="Y30" s="1">
        <v>64.547799999999995</v>
      </c>
      <c r="Z30" s="1">
        <v>64.836199999999991</v>
      </c>
      <c r="AA30" s="1">
        <v>31.756799999999998</v>
      </c>
      <c r="AB30" s="1" t="s">
        <v>48</v>
      </c>
      <c r="AC30" s="1">
        <f t="shared" si="7"/>
        <v>26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234.79499999999999</v>
      </c>
      <c r="D31" s="1">
        <v>32.552999999999997</v>
      </c>
      <c r="E31" s="1">
        <v>158.90199999999999</v>
      </c>
      <c r="F31" s="1">
        <v>89.537000000000006</v>
      </c>
      <c r="G31" s="6">
        <v>1</v>
      </c>
      <c r="H31" s="1">
        <v>40</v>
      </c>
      <c r="I31" s="1" t="s">
        <v>33</v>
      </c>
      <c r="J31" s="1">
        <v>148.5</v>
      </c>
      <c r="K31" s="1">
        <f t="shared" si="2"/>
        <v>10.401999999999987</v>
      </c>
      <c r="L31" s="1">
        <f t="shared" si="3"/>
        <v>158.90199999999999</v>
      </c>
      <c r="M31" s="1"/>
      <c r="N31" s="1">
        <v>77.987999999999971</v>
      </c>
      <c r="O31" s="1">
        <v>90.110000000000042</v>
      </c>
      <c r="P31" s="1">
        <f t="shared" si="4"/>
        <v>31.780399999999997</v>
      </c>
      <c r="Q31" s="5">
        <f t="shared" si="13"/>
        <v>91.949399999999969</v>
      </c>
      <c r="R31" s="5"/>
      <c r="S31" s="1"/>
      <c r="T31" s="1">
        <f t="shared" si="5"/>
        <v>11</v>
      </c>
      <c r="U31" s="1">
        <f t="shared" si="6"/>
        <v>8.1067261582610666</v>
      </c>
      <c r="V31" s="1">
        <v>28.882400000000001</v>
      </c>
      <c r="W31" s="1">
        <v>26.878</v>
      </c>
      <c r="X31" s="1">
        <v>25.9892</v>
      </c>
      <c r="Y31" s="1">
        <v>27.172799999999999</v>
      </c>
      <c r="Z31" s="1">
        <v>31.383600000000001</v>
      </c>
      <c r="AA31" s="1">
        <v>26.748200000000001</v>
      </c>
      <c r="AB31" s="1"/>
      <c r="AC31" s="1">
        <f t="shared" si="7"/>
        <v>92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68.442999999999998</v>
      </c>
      <c r="D32" s="1">
        <v>30.526</v>
      </c>
      <c r="E32" s="1">
        <v>49.69</v>
      </c>
      <c r="F32" s="1">
        <v>39.969000000000001</v>
      </c>
      <c r="G32" s="6">
        <v>1</v>
      </c>
      <c r="H32" s="1">
        <v>30</v>
      </c>
      <c r="I32" s="1" t="s">
        <v>33</v>
      </c>
      <c r="J32" s="1">
        <v>74.772999999999996</v>
      </c>
      <c r="K32" s="1">
        <f t="shared" si="2"/>
        <v>-25.082999999999998</v>
      </c>
      <c r="L32" s="1">
        <f t="shared" si="3"/>
        <v>47.116</v>
      </c>
      <c r="M32" s="1">
        <v>2.5739999999999998</v>
      </c>
      <c r="N32" s="1"/>
      <c r="O32" s="1">
        <v>48.951000000000008</v>
      </c>
      <c r="P32" s="1">
        <f t="shared" si="4"/>
        <v>9.4231999999999996</v>
      </c>
      <c r="Q32" s="5">
        <f t="shared" si="13"/>
        <v>14.735199999999985</v>
      </c>
      <c r="R32" s="5"/>
      <c r="S32" s="1"/>
      <c r="T32" s="1">
        <f t="shared" si="5"/>
        <v>11.000000000000002</v>
      </c>
      <c r="U32" s="1">
        <f t="shared" si="6"/>
        <v>9.4362849138296987</v>
      </c>
      <c r="V32" s="1">
        <v>9.6631999999999998</v>
      </c>
      <c r="W32" s="1">
        <v>6.5424000000000007</v>
      </c>
      <c r="X32" s="1">
        <v>6.9930000000000003</v>
      </c>
      <c r="Y32" s="1">
        <v>9.5432000000000006</v>
      </c>
      <c r="Z32" s="1">
        <v>9.7538000000000018</v>
      </c>
      <c r="AA32" s="1">
        <v>5.7422000000000004</v>
      </c>
      <c r="AB32" s="1"/>
      <c r="AC32" s="1">
        <f t="shared" si="7"/>
        <v>15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117.339</v>
      </c>
      <c r="D33" s="1">
        <v>119.312</v>
      </c>
      <c r="E33" s="1">
        <v>136.92099999999999</v>
      </c>
      <c r="F33" s="1">
        <v>67.513000000000005</v>
      </c>
      <c r="G33" s="6">
        <v>1</v>
      </c>
      <c r="H33" s="1">
        <v>50</v>
      </c>
      <c r="I33" s="1" t="s">
        <v>33</v>
      </c>
      <c r="J33" s="1">
        <v>140.30000000000001</v>
      </c>
      <c r="K33" s="1">
        <f t="shared" si="2"/>
        <v>-3.3790000000000191</v>
      </c>
      <c r="L33" s="1">
        <f t="shared" si="3"/>
        <v>136.92099999999999</v>
      </c>
      <c r="M33" s="1"/>
      <c r="N33" s="1">
        <v>109.961</v>
      </c>
      <c r="O33" s="1">
        <v>113.3792</v>
      </c>
      <c r="P33" s="1">
        <f t="shared" si="4"/>
        <v>27.3842</v>
      </c>
      <c r="Q33" s="5">
        <f t="shared" si="13"/>
        <v>10.373000000000005</v>
      </c>
      <c r="R33" s="5"/>
      <c r="S33" s="1"/>
      <c r="T33" s="1">
        <f t="shared" si="5"/>
        <v>11</v>
      </c>
      <c r="U33" s="1">
        <f t="shared" si="6"/>
        <v>10.621204928389364</v>
      </c>
      <c r="V33" s="1">
        <v>28.5852</v>
      </c>
      <c r="W33" s="1">
        <v>25.792000000000002</v>
      </c>
      <c r="X33" s="1">
        <v>22.9132</v>
      </c>
      <c r="Y33" s="1">
        <v>17.783799999999999</v>
      </c>
      <c r="Z33" s="1">
        <v>18.6554</v>
      </c>
      <c r="AA33" s="1">
        <v>21.816400000000002</v>
      </c>
      <c r="AB33" s="1"/>
      <c r="AC33" s="1">
        <f t="shared" si="7"/>
        <v>10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67</v>
      </c>
      <c r="B34" s="10" t="s">
        <v>32</v>
      </c>
      <c r="C34" s="10">
        <v>92.293000000000006</v>
      </c>
      <c r="D34" s="10">
        <v>0.32900000000000001</v>
      </c>
      <c r="E34" s="10">
        <v>68.135000000000005</v>
      </c>
      <c r="F34" s="10"/>
      <c r="G34" s="11">
        <v>0</v>
      </c>
      <c r="H34" s="10">
        <v>50</v>
      </c>
      <c r="I34" s="10" t="s">
        <v>53</v>
      </c>
      <c r="J34" s="10">
        <v>83.5</v>
      </c>
      <c r="K34" s="10">
        <f t="shared" si="2"/>
        <v>-15.364999999999995</v>
      </c>
      <c r="L34" s="10">
        <f t="shared" si="3"/>
        <v>68.135000000000005</v>
      </c>
      <c r="M34" s="10"/>
      <c r="N34" s="10"/>
      <c r="O34" s="10"/>
      <c r="P34" s="10">
        <f t="shared" si="4"/>
        <v>13.627000000000001</v>
      </c>
      <c r="Q34" s="12"/>
      <c r="R34" s="12"/>
      <c r="S34" s="10"/>
      <c r="T34" s="10">
        <f t="shared" si="5"/>
        <v>0</v>
      </c>
      <c r="U34" s="10">
        <f t="shared" si="6"/>
        <v>0</v>
      </c>
      <c r="V34" s="10">
        <v>18.092199999999998</v>
      </c>
      <c r="W34" s="10">
        <v>20.6692</v>
      </c>
      <c r="X34" s="10">
        <v>19.6678</v>
      </c>
      <c r="Y34" s="10">
        <v>12.073399999999999</v>
      </c>
      <c r="Z34" s="10">
        <v>13.4268</v>
      </c>
      <c r="AA34" s="10">
        <v>18.5076</v>
      </c>
      <c r="AB34" s="10" t="s">
        <v>58</v>
      </c>
      <c r="AC34" s="10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32</v>
      </c>
      <c r="C35" s="1">
        <v>94.623000000000005</v>
      </c>
      <c r="D35" s="1">
        <v>21.71</v>
      </c>
      <c r="E35" s="1">
        <v>89.775999999999996</v>
      </c>
      <c r="F35" s="1">
        <v>13.539</v>
      </c>
      <c r="G35" s="6">
        <v>1</v>
      </c>
      <c r="H35" s="1">
        <v>50</v>
      </c>
      <c r="I35" s="1" t="s">
        <v>33</v>
      </c>
      <c r="J35" s="1">
        <v>90.7</v>
      </c>
      <c r="K35" s="1">
        <f t="shared" si="2"/>
        <v>-0.92400000000000659</v>
      </c>
      <c r="L35" s="1">
        <f t="shared" si="3"/>
        <v>89.775999999999996</v>
      </c>
      <c r="M35" s="1"/>
      <c r="N35" s="1">
        <v>38.397200000000012</v>
      </c>
      <c r="O35" s="1">
        <v>125.3978</v>
      </c>
      <c r="P35" s="1">
        <f t="shared" si="4"/>
        <v>17.955199999999998</v>
      </c>
      <c r="Q35" s="5">
        <f t="shared" ref="Q35" si="14">11*P35-O35-N35-F35</f>
        <v>20.173199999999966</v>
      </c>
      <c r="R35" s="5"/>
      <c r="S35" s="1"/>
      <c r="T35" s="1">
        <f t="shared" si="5"/>
        <v>10.999999999999998</v>
      </c>
      <c r="U35" s="1">
        <f t="shared" si="6"/>
        <v>9.876470326145073</v>
      </c>
      <c r="V35" s="1">
        <v>17.507999999999999</v>
      </c>
      <c r="W35" s="1">
        <v>11.307600000000001</v>
      </c>
      <c r="X35" s="1">
        <v>11.0312</v>
      </c>
      <c r="Y35" s="1">
        <v>11.734999999999999</v>
      </c>
      <c r="Z35" s="1">
        <v>12.4374</v>
      </c>
      <c r="AA35" s="1">
        <v>14.119</v>
      </c>
      <c r="AB35" s="1"/>
      <c r="AC35" s="1">
        <f t="shared" si="7"/>
        <v>20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39</v>
      </c>
      <c r="C36" s="1">
        <v>557</v>
      </c>
      <c r="D36" s="1"/>
      <c r="E36" s="1">
        <v>453</v>
      </c>
      <c r="F36" s="1">
        <v>7</v>
      </c>
      <c r="G36" s="6">
        <v>0.4</v>
      </c>
      <c r="H36" s="1">
        <v>45</v>
      </c>
      <c r="I36" s="1" t="s">
        <v>33</v>
      </c>
      <c r="J36" s="1">
        <v>642</v>
      </c>
      <c r="K36" s="1">
        <f t="shared" si="2"/>
        <v>-189</v>
      </c>
      <c r="L36" s="1">
        <f t="shared" si="3"/>
        <v>453</v>
      </c>
      <c r="M36" s="1"/>
      <c r="N36" s="1">
        <v>126.2</v>
      </c>
      <c r="O36" s="1">
        <v>646.4</v>
      </c>
      <c r="P36" s="1">
        <f t="shared" si="4"/>
        <v>90.6</v>
      </c>
      <c r="Q36" s="5">
        <f>12*P36-O36-N36-F36</f>
        <v>307.59999999999985</v>
      </c>
      <c r="R36" s="5"/>
      <c r="S36" s="1"/>
      <c r="T36" s="1">
        <f t="shared" si="5"/>
        <v>11.999999999999998</v>
      </c>
      <c r="U36" s="1">
        <f t="shared" si="6"/>
        <v>8.6048565121412803</v>
      </c>
      <c r="V36" s="1">
        <v>94.4</v>
      </c>
      <c r="W36" s="1">
        <v>49.6</v>
      </c>
      <c r="X36" s="1">
        <v>44.2</v>
      </c>
      <c r="Y36" s="1">
        <v>52.2</v>
      </c>
      <c r="Z36" s="1">
        <v>64.2</v>
      </c>
      <c r="AA36" s="1">
        <v>61.2</v>
      </c>
      <c r="AB36" s="1"/>
      <c r="AC36" s="1">
        <f t="shared" si="7"/>
        <v>123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70</v>
      </c>
      <c r="B37" s="13" t="s">
        <v>39</v>
      </c>
      <c r="C37" s="13"/>
      <c r="D37" s="13"/>
      <c r="E37" s="13"/>
      <c r="F37" s="13"/>
      <c r="G37" s="14">
        <v>0</v>
      </c>
      <c r="H37" s="13">
        <v>50</v>
      </c>
      <c r="I37" s="13" t="s">
        <v>33</v>
      </c>
      <c r="J37" s="13"/>
      <c r="K37" s="13">
        <f t="shared" ref="K37:K68" si="15">E37-J37</f>
        <v>0</v>
      </c>
      <c r="L37" s="13">
        <f t="shared" si="3"/>
        <v>0</v>
      </c>
      <c r="M37" s="13"/>
      <c r="N37" s="13"/>
      <c r="O37" s="13"/>
      <c r="P37" s="13">
        <f t="shared" si="4"/>
        <v>0</v>
      </c>
      <c r="Q37" s="15"/>
      <c r="R37" s="15"/>
      <c r="S37" s="13"/>
      <c r="T37" s="13" t="e">
        <f t="shared" si="5"/>
        <v>#DIV/0!</v>
      </c>
      <c r="U37" s="13" t="e">
        <f t="shared" si="6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 t="s">
        <v>40</v>
      </c>
      <c r="AC37" s="13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39</v>
      </c>
      <c r="C38" s="1">
        <v>463</v>
      </c>
      <c r="D38" s="1">
        <v>72</v>
      </c>
      <c r="E38" s="1">
        <v>450</v>
      </c>
      <c r="F38" s="1">
        <v>1</v>
      </c>
      <c r="G38" s="6">
        <v>0.4</v>
      </c>
      <c r="H38" s="1">
        <v>45</v>
      </c>
      <c r="I38" s="1" t="s">
        <v>33</v>
      </c>
      <c r="J38" s="1">
        <v>814</v>
      </c>
      <c r="K38" s="1">
        <f t="shared" si="15"/>
        <v>-364</v>
      </c>
      <c r="L38" s="1">
        <f t="shared" si="3"/>
        <v>436</v>
      </c>
      <c r="M38" s="1">
        <v>14</v>
      </c>
      <c r="N38" s="1">
        <v>201.40000000000009</v>
      </c>
      <c r="O38" s="1">
        <v>618.59999999999991</v>
      </c>
      <c r="P38" s="1">
        <f t="shared" si="4"/>
        <v>87.2</v>
      </c>
      <c r="Q38" s="5">
        <f>12*P38-O38-N38-F38</f>
        <v>225.40000000000009</v>
      </c>
      <c r="R38" s="5"/>
      <c r="S38" s="1"/>
      <c r="T38" s="1">
        <f t="shared" si="5"/>
        <v>12</v>
      </c>
      <c r="U38" s="1">
        <f t="shared" si="6"/>
        <v>9.4151376146788994</v>
      </c>
      <c r="V38" s="1">
        <v>89</v>
      </c>
      <c r="W38" s="1">
        <v>55.2</v>
      </c>
      <c r="X38" s="1">
        <v>53.4</v>
      </c>
      <c r="Y38" s="1">
        <v>54</v>
      </c>
      <c r="Z38" s="1">
        <v>61.6</v>
      </c>
      <c r="AA38" s="1">
        <v>60</v>
      </c>
      <c r="AB38" s="1"/>
      <c r="AC38" s="1">
        <f t="shared" si="7"/>
        <v>90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72</v>
      </c>
      <c r="B39" s="13" t="s">
        <v>32</v>
      </c>
      <c r="C39" s="13"/>
      <c r="D39" s="13"/>
      <c r="E39" s="13"/>
      <c r="F39" s="13"/>
      <c r="G39" s="14">
        <v>0</v>
      </c>
      <c r="H39" s="13">
        <v>45</v>
      </c>
      <c r="I39" s="13" t="s">
        <v>33</v>
      </c>
      <c r="J39" s="13">
        <v>58.65</v>
      </c>
      <c r="K39" s="13">
        <f t="shared" si="15"/>
        <v>-58.65</v>
      </c>
      <c r="L39" s="13">
        <f t="shared" si="3"/>
        <v>0</v>
      </c>
      <c r="M39" s="13"/>
      <c r="N39" s="13"/>
      <c r="O39" s="13"/>
      <c r="P39" s="13">
        <f t="shared" si="4"/>
        <v>0</v>
      </c>
      <c r="Q39" s="15"/>
      <c r="R39" s="15"/>
      <c r="S39" s="13"/>
      <c r="T39" s="13" t="e">
        <f t="shared" si="5"/>
        <v>#DIV/0!</v>
      </c>
      <c r="U39" s="13" t="e">
        <f t="shared" si="6"/>
        <v>#DIV/0!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 t="s">
        <v>40</v>
      </c>
      <c r="AC39" s="13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73</v>
      </c>
      <c r="B40" s="13" t="s">
        <v>39</v>
      </c>
      <c r="C40" s="13"/>
      <c r="D40" s="13"/>
      <c r="E40" s="13"/>
      <c r="F40" s="13"/>
      <c r="G40" s="14">
        <v>0</v>
      </c>
      <c r="H40" s="13">
        <v>45</v>
      </c>
      <c r="I40" s="13" t="s">
        <v>33</v>
      </c>
      <c r="J40" s="13"/>
      <c r="K40" s="13">
        <f t="shared" si="15"/>
        <v>0</v>
      </c>
      <c r="L40" s="13">
        <f t="shared" si="3"/>
        <v>0</v>
      </c>
      <c r="M40" s="13"/>
      <c r="N40" s="13"/>
      <c r="O40" s="13"/>
      <c r="P40" s="13">
        <f t="shared" si="4"/>
        <v>0</v>
      </c>
      <c r="Q40" s="15"/>
      <c r="R40" s="15"/>
      <c r="S40" s="13"/>
      <c r="T40" s="13" t="e">
        <f t="shared" si="5"/>
        <v>#DIV/0!</v>
      </c>
      <c r="U40" s="13" t="e">
        <f t="shared" si="6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 t="s">
        <v>40</v>
      </c>
      <c r="AC40" s="13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74</v>
      </c>
      <c r="B41" s="13" t="s">
        <v>39</v>
      </c>
      <c r="C41" s="13"/>
      <c r="D41" s="13"/>
      <c r="E41" s="13"/>
      <c r="F41" s="13"/>
      <c r="G41" s="14">
        <v>0</v>
      </c>
      <c r="H41" s="13">
        <v>40</v>
      </c>
      <c r="I41" s="13" t="s">
        <v>33</v>
      </c>
      <c r="J41" s="13"/>
      <c r="K41" s="13">
        <f t="shared" si="15"/>
        <v>0</v>
      </c>
      <c r="L41" s="13">
        <f t="shared" si="3"/>
        <v>0</v>
      </c>
      <c r="M41" s="13"/>
      <c r="N41" s="13"/>
      <c r="O41" s="13"/>
      <c r="P41" s="13">
        <f t="shared" si="4"/>
        <v>0</v>
      </c>
      <c r="Q41" s="15"/>
      <c r="R41" s="15"/>
      <c r="S41" s="13"/>
      <c r="T41" s="13" t="e">
        <f t="shared" si="5"/>
        <v>#DIV/0!</v>
      </c>
      <c r="U41" s="13" t="e">
        <f t="shared" si="6"/>
        <v>#DIV/0!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 t="s">
        <v>40</v>
      </c>
      <c r="AC41" s="13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32</v>
      </c>
      <c r="C42" s="1">
        <v>165.773</v>
      </c>
      <c r="D42" s="1">
        <v>72.881</v>
      </c>
      <c r="E42" s="1">
        <v>188.54900000000001</v>
      </c>
      <c r="F42" s="1"/>
      <c r="G42" s="6">
        <v>1</v>
      </c>
      <c r="H42" s="1">
        <v>40</v>
      </c>
      <c r="I42" s="1" t="s">
        <v>33</v>
      </c>
      <c r="J42" s="1">
        <v>236.9</v>
      </c>
      <c r="K42" s="1">
        <f t="shared" si="15"/>
        <v>-48.350999999999999</v>
      </c>
      <c r="L42" s="1">
        <f t="shared" si="3"/>
        <v>188.54900000000001</v>
      </c>
      <c r="M42" s="1"/>
      <c r="N42" s="1">
        <v>101.68259999999999</v>
      </c>
      <c r="O42" s="1">
        <v>334.7774</v>
      </c>
      <c r="P42" s="1">
        <f t="shared" si="4"/>
        <v>37.709800000000001</v>
      </c>
      <c r="Q42" s="5"/>
      <c r="R42" s="5"/>
      <c r="S42" s="1"/>
      <c r="T42" s="1">
        <f t="shared" si="5"/>
        <v>11.574179656216685</v>
      </c>
      <c r="U42" s="1">
        <f t="shared" si="6"/>
        <v>11.574179656216685</v>
      </c>
      <c r="V42" s="1">
        <v>44.817399999999999</v>
      </c>
      <c r="W42" s="1">
        <v>25.197800000000001</v>
      </c>
      <c r="X42" s="1">
        <v>23.335599999999999</v>
      </c>
      <c r="Y42" s="1">
        <v>26.0152</v>
      </c>
      <c r="Z42" s="1">
        <v>24.7286</v>
      </c>
      <c r="AA42" s="1">
        <v>27.4236</v>
      </c>
      <c r="AB42" s="1"/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39</v>
      </c>
      <c r="C43" s="1">
        <v>281</v>
      </c>
      <c r="D43" s="1"/>
      <c r="E43" s="1">
        <v>227</v>
      </c>
      <c r="F43" s="1">
        <v>12</v>
      </c>
      <c r="G43" s="6">
        <v>0.4</v>
      </c>
      <c r="H43" s="1">
        <v>40</v>
      </c>
      <c r="I43" s="1" t="s">
        <v>33</v>
      </c>
      <c r="J43" s="1">
        <v>306</v>
      </c>
      <c r="K43" s="1">
        <f t="shared" si="15"/>
        <v>-79</v>
      </c>
      <c r="L43" s="1">
        <f t="shared" si="3"/>
        <v>227</v>
      </c>
      <c r="M43" s="1"/>
      <c r="N43" s="1"/>
      <c r="O43" s="1">
        <v>306</v>
      </c>
      <c r="P43" s="1">
        <f t="shared" si="4"/>
        <v>45.4</v>
      </c>
      <c r="Q43" s="5">
        <f t="shared" ref="Q43:Q44" si="16">12*P43-O43-N43-F43</f>
        <v>226.79999999999995</v>
      </c>
      <c r="R43" s="5"/>
      <c r="S43" s="1"/>
      <c r="T43" s="1">
        <f t="shared" si="5"/>
        <v>12</v>
      </c>
      <c r="U43" s="1">
        <f t="shared" si="6"/>
        <v>7.0044052863436121</v>
      </c>
      <c r="V43" s="1">
        <v>53</v>
      </c>
      <c r="W43" s="1">
        <v>15.2</v>
      </c>
      <c r="X43" s="1">
        <v>16</v>
      </c>
      <c r="Y43" s="1">
        <v>24</v>
      </c>
      <c r="Z43" s="1">
        <v>31.4</v>
      </c>
      <c r="AA43" s="1">
        <v>26.2</v>
      </c>
      <c r="AB43" s="1"/>
      <c r="AC43" s="1">
        <f t="shared" si="7"/>
        <v>91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39</v>
      </c>
      <c r="C44" s="1">
        <v>302</v>
      </c>
      <c r="D44" s="1"/>
      <c r="E44" s="1">
        <v>243</v>
      </c>
      <c r="F44" s="1"/>
      <c r="G44" s="6">
        <v>0.4</v>
      </c>
      <c r="H44" s="1">
        <v>45</v>
      </c>
      <c r="I44" s="1" t="s">
        <v>33</v>
      </c>
      <c r="J44" s="1">
        <v>286</v>
      </c>
      <c r="K44" s="1">
        <f t="shared" si="15"/>
        <v>-43</v>
      </c>
      <c r="L44" s="1">
        <f t="shared" si="3"/>
        <v>243</v>
      </c>
      <c r="M44" s="1"/>
      <c r="N44" s="1"/>
      <c r="O44" s="1">
        <v>410.2</v>
      </c>
      <c r="P44" s="1">
        <f t="shared" si="4"/>
        <v>48.6</v>
      </c>
      <c r="Q44" s="5">
        <f t="shared" si="16"/>
        <v>173.00000000000006</v>
      </c>
      <c r="R44" s="5"/>
      <c r="S44" s="1"/>
      <c r="T44" s="1">
        <f t="shared" si="5"/>
        <v>12</v>
      </c>
      <c r="U44" s="1">
        <f t="shared" si="6"/>
        <v>8.4403292181069958</v>
      </c>
      <c r="V44" s="1">
        <v>58.6</v>
      </c>
      <c r="W44" s="1">
        <v>22.6</v>
      </c>
      <c r="X44" s="1">
        <v>20.8</v>
      </c>
      <c r="Y44" s="1">
        <v>28.4</v>
      </c>
      <c r="Z44" s="1">
        <v>34</v>
      </c>
      <c r="AA44" s="1">
        <v>32.200000000000003</v>
      </c>
      <c r="AB44" s="1"/>
      <c r="AC44" s="1">
        <f t="shared" si="7"/>
        <v>69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78</v>
      </c>
      <c r="B45" s="13" t="s">
        <v>32</v>
      </c>
      <c r="C45" s="13"/>
      <c r="D45" s="13"/>
      <c r="E45" s="13"/>
      <c r="F45" s="13"/>
      <c r="G45" s="14">
        <v>0</v>
      </c>
      <c r="H45" s="13">
        <v>40</v>
      </c>
      <c r="I45" s="13" t="s">
        <v>33</v>
      </c>
      <c r="J45" s="13">
        <v>21.617999999999999</v>
      </c>
      <c r="K45" s="13">
        <f t="shared" si="15"/>
        <v>-21.617999999999999</v>
      </c>
      <c r="L45" s="13">
        <f t="shared" si="3"/>
        <v>0</v>
      </c>
      <c r="M45" s="13"/>
      <c r="N45" s="13"/>
      <c r="O45" s="13"/>
      <c r="P45" s="13">
        <f t="shared" si="4"/>
        <v>0</v>
      </c>
      <c r="Q45" s="15"/>
      <c r="R45" s="15"/>
      <c r="S45" s="13"/>
      <c r="T45" s="13" t="e">
        <f t="shared" si="5"/>
        <v>#DIV/0!</v>
      </c>
      <c r="U45" s="13" t="e">
        <f t="shared" si="6"/>
        <v>#DIV/0!</v>
      </c>
      <c r="V45" s="13">
        <v>0</v>
      </c>
      <c r="W45" s="13">
        <v>0.14400000000000121</v>
      </c>
      <c r="X45" s="13">
        <v>0.14400000000000121</v>
      </c>
      <c r="Y45" s="13">
        <v>0</v>
      </c>
      <c r="Z45" s="13">
        <v>0</v>
      </c>
      <c r="AA45" s="13">
        <v>0</v>
      </c>
      <c r="AB45" s="13" t="s">
        <v>40</v>
      </c>
      <c r="AC45" s="13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79</v>
      </c>
      <c r="B46" s="13" t="s">
        <v>39</v>
      </c>
      <c r="C46" s="13"/>
      <c r="D46" s="13"/>
      <c r="E46" s="13"/>
      <c r="F46" s="13"/>
      <c r="G46" s="14">
        <v>0</v>
      </c>
      <c r="H46" s="13">
        <v>40</v>
      </c>
      <c r="I46" s="13" t="s">
        <v>33</v>
      </c>
      <c r="J46" s="13">
        <v>24</v>
      </c>
      <c r="K46" s="13">
        <f t="shared" si="15"/>
        <v>-24</v>
      </c>
      <c r="L46" s="13">
        <f t="shared" si="3"/>
        <v>0</v>
      </c>
      <c r="M46" s="13"/>
      <c r="N46" s="13"/>
      <c r="O46" s="13"/>
      <c r="P46" s="13">
        <f t="shared" si="4"/>
        <v>0</v>
      </c>
      <c r="Q46" s="15"/>
      <c r="R46" s="15"/>
      <c r="S46" s="13"/>
      <c r="T46" s="13" t="e">
        <f t="shared" si="5"/>
        <v>#DIV/0!</v>
      </c>
      <c r="U46" s="13" t="e">
        <f t="shared" si="6"/>
        <v>#DIV/0!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 t="s">
        <v>40</v>
      </c>
      <c r="AC46" s="13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39</v>
      </c>
      <c r="C47" s="1">
        <v>472</v>
      </c>
      <c r="D47" s="1">
        <v>150</v>
      </c>
      <c r="E47" s="1">
        <v>506</v>
      </c>
      <c r="F47" s="1"/>
      <c r="G47" s="6">
        <v>0.4</v>
      </c>
      <c r="H47" s="1">
        <v>40</v>
      </c>
      <c r="I47" s="1" t="s">
        <v>33</v>
      </c>
      <c r="J47" s="1">
        <v>1039</v>
      </c>
      <c r="K47" s="1">
        <f t="shared" si="15"/>
        <v>-533</v>
      </c>
      <c r="L47" s="1">
        <f t="shared" si="3"/>
        <v>506</v>
      </c>
      <c r="M47" s="1"/>
      <c r="N47" s="1">
        <v>276.80000000000013</v>
      </c>
      <c r="O47" s="1">
        <v>866.19999999999982</v>
      </c>
      <c r="P47" s="1">
        <f t="shared" si="4"/>
        <v>101.2</v>
      </c>
      <c r="Q47" s="5"/>
      <c r="R47" s="5"/>
      <c r="S47" s="1"/>
      <c r="T47" s="1">
        <f t="shared" si="5"/>
        <v>11.294466403162055</v>
      </c>
      <c r="U47" s="1">
        <f t="shared" si="6"/>
        <v>11.294466403162055</v>
      </c>
      <c r="V47" s="1">
        <v>117.4</v>
      </c>
      <c r="W47" s="1">
        <v>65.400000000000006</v>
      </c>
      <c r="X47" s="1">
        <v>62</v>
      </c>
      <c r="Y47" s="1">
        <v>62.8</v>
      </c>
      <c r="Z47" s="1">
        <v>70.8</v>
      </c>
      <c r="AA47" s="1">
        <v>65.2</v>
      </c>
      <c r="AB47" s="1"/>
      <c r="AC47" s="1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32</v>
      </c>
      <c r="C48" s="1">
        <v>87.518000000000001</v>
      </c>
      <c r="D48" s="1">
        <v>64.572999999999993</v>
      </c>
      <c r="E48" s="1">
        <v>84.951999999999998</v>
      </c>
      <c r="F48" s="1">
        <v>41.478999999999999</v>
      </c>
      <c r="G48" s="6">
        <v>1</v>
      </c>
      <c r="H48" s="1">
        <v>50</v>
      </c>
      <c r="I48" s="1" t="s">
        <v>33</v>
      </c>
      <c r="J48" s="1">
        <v>88.4</v>
      </c>
      <c r="K48" s="1">
        <f t="shared" si="15"/>
        <v>-3.4480000000000075</v>
      </c>
      <c r="L48" s="1">
        <f t="shared" si="3"/>
        <v>71.445999999999998</v>
      </c>
      <c r="M48" s="1">
        <v>13.506</v>
      </c>
      <c r="N48" s="1">
        <v>49.607599999999991</v>
      </c>
      <c r="O48" s="1">
        <v>100.467</v>
      </c>
      <c r="P48" s="1">
        <f t="shared" si="4"/>
        <v>14.289199999999999</v>
      </c>
      <c r="Q48" s="5"/>
      <c r="R48" s="5"/>
      <c r="S48" s="1"/>
      <c r="T48" s="1">
        <f t="shared" si="5"/>
        <v>13.405481062620721</v>
      </c>
      <c r="U48" s="1">
        <f t="shared" si="6"/>
        <v>13.405481062620721</v>
      </c>
      <c r="V48" s="1">
        <v>18.637599999999999</v>
      </c>
      <c r="W48" s="1">
        <v>13.120799999999999</v>
      </c>
      <c r="X48" s="1">
        <v>13.215199999999999</v>
      </c>
      <c r="Y48" s="1">
        <v>12.1204</v>
      </c>
      <c r="Z48" s="1">
        <v>12.4552</v>
      </c>
      <c r="AA48" s="1">
        <v>15.5708</v>
      </c>
      <c r="AB48" s="1"/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32</v>
      </c>
      <c r="C49" s="1">
        <v>87.786000000000001</v>
      </c>
      <c r="D49" s="1">
        <v>290.66399999999999</v>
      </c>
      <c r="E49" s="1">
        <v>121.746</v>
      </c>
      <c r="F49" s="1">
        <v>213.67400000000001</v>
      </c>
      <c r="G49" s="6">
        <v>1</v>
      </c>
      <c r="H49" s="1">
        <v>50</v>
      </c>
      <c r="I49" s="1" t="s">
        <v>33</v>
      </c>
      <c r="J49" s="1">
        <v>143.44999999999999</v>
      </c>
      <c r="K49" s="1">
        <f t="shared" si="15"/>
        <v>-21.703999999999994</v>
      </c>
      <c r="L49" s="1">
        <f t="shared" si="3"/>
        <v>121.746</v>
      </c>
      <c r="M49" s="1"/>
      <c r="N49" s="1">
        <v>148.80799999999999</v>
      </c>
      <c r="O49" s="1"/>
      <c r="P49" s="1">
        <f t="shared" si="4"/>
        <v>24.3492</v>
      </c>
      <c r="Q49" s="5"/>
      <c r="R49" s="5"/>
      <c r="S49" s="1"/>
      <c r="T49" s="1">
        <f t="shared" si="5"/>
        <v>14.886813529807959</v>
      </c>
      <c r="U49" s="1">
        <f t="shared" si="6"/>
        <v>14.886813529807959</v>
      </c>
      <c r="V49" s="1">
        <v>23.566800000000001</v>
      </c>
      <c r="W49" s="1">
        <v>33.746000000000002</v>
      </c>
      <c r="X49" s="1">
        <v>30.46</v>
      </c>
      <c r="Y49" s="1">
        <v>16.507000000000001</v>
      </c>
      <c r="Z49" s="1">
        <v>17.921399999999998</v>
      </c>
      <c r="AA49" s="1">
        <v>21.919599999999999</v>
      </c>
      <c r="AB49" s="1" t="s">
        <v>48</v>
      </c>
      <c r="AC49" s="1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32</v>
      </c>
      <c r="C50" s="1">
        <v>106.872</v>
      </c>
      <c r="D50" s="1">
        <v>675.06399999999996</v>
      </c>
      <c r="E50" s="1">
        <v>438.67899999999997</v>
      </c>
      <c r="F50" s="1">
        <v>290.00599999999997</v>
      </c>
      <c r="G50" s="6">
        <v>1</v>
      </c>
      <c r="H50" s="1">
        <v>40</v>
      </c>
      <c r="I50" s="1" t="s">
        <v>33</v>
      </c>
      <c r="J50" s="1">
        <v>877.43100000000004</v>
      </c>
      <c r="K50" s="1">
        <f t="shared" si="15"/>
        <v>-438.75200000000007</v>
      </c>
      <c r="L50" s="1">
        <f t="shared" si="3"/>
        <v>438.67899999999997</v>
      </c>
      <c r="M50" s="1"/>
      <c r="N50" s="1">
        <v>277.03300000000007</v>
      </c>
      <c r="O50" s="1"/>
      <c r="P50" s="1">
        <f t="shared" si="4"/>
        <v>87.735799999999998</v>
      </c>
      <c r="Q50" s="5">
        <f>12*P50-O50-N50-F50</f>
        <v>485.79059999999993</v>
      </c>
      <c r="R50" s="5"/>
      <c r="S50" s="1"/>
      <c r="T50" s="1">
        <f t="shared" si="5"/>
        <v>12</v>
      </c>
      <c r="U50" s="1">
        <f t="shared" si="6"/>
        <v>6.4630287750268423</v>
      </c>
      <c r="V50" s="1">
        <v>24.254200000000001</v>
      </c>
      <c r="W50" s="1">
        <v>83.344999999999999</v>
      </c>
      <c r="X50" s="1">
        <v>77.287199999999984</v>
      </c>
      <c r="Y50" s="1">
        <v>36.219399999999993</v>
      </c>
      <c r="Z50" s="1">
        <v>46.210799999999992</v>
      </c>
      <c r="AA50" s="1">
        <v>30.462</v>
      </c>
      <c r="AB50" s="1"/>
      <c r="AC50" s="1">
        <f t="shared" si="7"/>
        <v>486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84</v>
      </c>
      <c r="B51" s="13" t="s">
        <v>39</v>
      </c>
      <c r="C51" s="13"/>
      <c r="D51" s="13"/>
      <c r="E51" s="13"/>
      <c r="F51" s="13"/>
      <c r="G51" s="14">
        <v>0</v>
      </c>
      <c r="H51" s="13">
        <v>50</v>
      </c>
      <c r="I51" s="13" t="s">
        <v>33</v>
      </c>
      <c r="J51" s="13"/>
      <c r="K51" s="13">
        <f t="shared" si="15"/>
        <v>0</v>
      </c>
      <c r="L51" s="13">
        <f t="shared" si="3"/>
        <v>0</v>
      </c>
      <c r="M51" s="13"/>
      <c r="N51" s="13"/>
      <c r="O51" s="13"/>
      <c r="P51" s="13">
        <f t="shared" si="4"/>
        <v>0</v>
      </c>
      <c r="Q51" s="15"/>
      <c r="R51" s="15"/>
      <c r="S51" s="13"/>
      <c r="T51" s="13" t="e">
        <f t="shared" si="5"/>
        <v>#DIV/0!</v>
      </c>
      <c r="U51" s="13" t="e">
        <f t="shared" si="6"/>
        <v>#DIV/0!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 t="s">
        <v>40</v>
      </c>
      <c r="AC51" s="13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32</v>
      </c>
      <c r="C52" s="1">
        <v>221.678</v>
      </c>
      <c r="D52" s="1">
        <v>109.218</v>
      </c>
      <c r="E52" s="1">
        <v>185.911</v>
      </c>
      <c r="F52" s="1">
        <v>126.15</v>
      </c>
      <c r="G52" s="6">
        <v>1</v>
      </c>
      <c r="H52" s="1">
        <v>40</v>
      </c>
      <c r="I52" s="1" t="s">
        <v>33</v>
      </c>
      <c r="J52" s="1">
        <v>392.517</v>
      </c>
      <c r="K52" s="1">
        <f t="shared" si="15"/>
        <v>-206.60599999999999</v>
      </c>
      <c r="L52" s="1">
        <f t="shared" si="3"/>
        <v>84.26</v>
      </c>
      <c r="M52" s="1">
        <v>101.651</v>
      </c>
      <c r="N52" s="1"/>
      <c r="O52" s="1">
        <v>46.916999999999938</v>
      </c>
      <c r="P52" s="1">
        <f t="shared" si="4"/>
        <v>16.852</v>
      </c>
      <c r="Q52" s="5">
        <f t="shared" ref="Q52" si="17">11*P52-O52-N52-F52</f>
        <v>12.305000000000064</v>
      </c>
      <c r="R52" s="5"/>
      <c r="S52" s="1"/>
      <c r="T52" s="1">
        <f t="shared" si="5"/>
        <v>11</v>
      </c>
      <c r="U52" s="1">
        <f t="shared" si="6"/>
        <v>10.269819605981482</v>
      </c>
      <c r="V52" s="1">
        <v>19.428599999999999</v>
      </c>
      <c r="W52" s="1">
        <v>10.45780000000001</v>
      </c>
      <c r="X52" s="1">
        <v>18.46179999999999</v>
      </c>
      <c r="Y52" s="1">
        <v>37.305999999999997</v>
      </c>
      <c r="Z52" s="1">
        <v>34.712400000000002</v>
      </c>
      <c r="AA52" s="1">
        <v>33.991</v>
      </c>
      <c r="AB52" s="1"/>
      <c r="AC52" s="1">
        <f t="shared" si="7"/>
        <v>12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39</v>
      </c>
      <c r="C53" s="1">
        <v>231</v>
      </c>
      <c r="D53" s="1">
        <v>89</v>
      </c>
      <c r="E53" s="1">
        <v>219</v>
      </c>
      <c r="F53" s="1">
        <v>67</v>
      </c>
      <c r="G53" s="6">
        <v>0.4</v>
      </c>
      <c r="H53" s="1">
        <v>40</v>
      </c>
      <c r="I53" s="1" t="s">
        <v>33</v>
      </c>
      <c r="J53" s="1">
        <v>246</v>
      </c>
      <c r="K53" s="1">
        <f t="shared" si="15"/>
        <v>-27</v>
      </c>
      <c r="L53" s="1">
        <f t="shared" si="3"/>
        <v>219</v>
      </c>
      <c r="M53" s="1"/>
      <c r="N53" s="1">
        <v>89.200000000000045</v>
      </c>
      <c r="O53" s="1">
        <v>182.8</v>
      </c>
      <c r="P53" s="1">
        <f t="shared" si="4"/>
        <v>43.8</v>
      </c>
      <c r="Q53" s="5">
        <f t="shared" ref="Q53:Q54" si="18">12*P53-O53-N53-F53</f>
        <v>186.59999999999985</v>
      </c>
      <c r="R53" s="5"/>
      <c r="S53" s="1"/>
      <c r="T53" s="1">
        <f t="shared" si="5"/>
        <v>11.999999999999998</v>
      </c>
      <c r="U53" s="1">
        <f t="shared" si="6"/>
        <v>7.7397260273972623</v>
      </c>
      <c r="V53" s="1">
        <v>39.4</v>
      </c>
      <c r="W53" s="1">
        <v>30.6</v>
      </c>
      <c r="X53" s="1">
        <v>31.2</v>
      </c>
      <c r="Y53" s="1">
        <v>28.2</v>
      </c>
      <c r="Z53" s="1">
        <v>35.200000000000003</v>
      </c>
      <c r="AA53" s="1">
        <v>30</v>
      </c>
      <c r="AB53" s="1"/>
      <c r="AC53" s="1">
        <f t="shared" si="7"/>
        <v>75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39</v>
      </c>
      <c r="C54" s="1">
        <v>123</v>
      </c>
      <c r="D54" s="1">
        <v>180</v>
      </c>
      <c r="E54" s="1">
        <v>152</v>
      </c>
      <c r="F54" s="1">
        <v>88</v>
      </c>
      <c r="G54" s="6">
        <v>0.4</v>
      </c>
      <c r="H54" s="1">
        <v>40</v>
      </c>
      <c r="I54" s="1" t="s">
        <v>33</v>
      </c>
      <c r="J54" s="1">
        <v>337</v>
      </c>
      <c r="K54" s="1">
        <f t="shared" si="15"/>
        <v>-185</v>
      </c>
      <c r="L54" s="1">
        <f t="shared" si="3"/>
        <v>152</v>
      </c>
      <c r="M54" s="1"/>
      <c r="N54" s="1">
        <v>104</v>
      </c>
      <c r="O54" s="1">
        <v>10</v>
      </c>
      <c r="P54" s="1">
        <f t="shared" si="4"/>
        <v>30.4</v>
      </c>
      <c r="Q54" s="5">
        <f t="shared" si="18"/>
        <v>162.79999999999995</v>
      </c>
      <c r="R54" s="5"/>
      <c r="S54" s="1"/>
      <c r="T54" s="1">
        <f t="shared" si="5"/>
        <v>11.999999999999998</v>
      </c>
      <c r="U54" s="1">
        <f t="shared" si="6"/>
        <v>6.6447368421052637</v>
      </c>
      <c r="V54" s="1">
        <v>25.6</v>
      </c>
      <c r="W54" s="1">
        <v>31</v>
      </c>
      <c r="X54" s="1">
        <v>30.4</v>
      </c>
      <c r="Y54" s="1">
        <v>21</v>
      </c>
      <c r="Z54" s="1">
        <v>26.8</v>
      </c>
      <c r="AA54" s="1">
        <v>27.8</v>
      </c>
      <c r="AB54" s="1"/>
      <c r="AC54" s="1">
        <f t="shared" si="7"/>
        <v>65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88</v>
      </c>
      <c r="B55" s="13" t="s">
        <v>32</v>
      </c>
      <c r="C55" s="13"/>
      <c r="D55" s="13"/>
      <c r="E55" s="13"/>
      <c r="F55" s="13"/>
      <c r="G55" s="14">
        <v>0</v>
      </c>
      <c r="H55" s="13">
        <v>50</v>
      </c>
      <c r="I55" s="13" t="s">
        <v>33</v>
      </c>
      <c r="J55" s="13"/>
      <c r="K55" s="13">
        <f t="shared" si="15"/>
        <v>0</v>
      </c>
      <c r="L55" s="13">
        <f t="shared" si="3"/>
        <v>0</v>
      </c>
      <c r="M55" s="13"/>
      <c r="N55" s="13"/>
      <c r="O55" s="13"/>
      <c r="P55" s="13">
        <f t="shared" si="4"/>
        <v>0</v>
      </c>
      <c r="Q55" s="15"/>
      <c r="R55" s="15"/>
      <c r="S55" s="13"/>
      <c r="T55" s="13" t="e">
        <f t="shared" si="5"/>
        <v>#DIV/0!</v>
      </c>
      <c r="U55" s="13" t="e">
        <f t="shared" si="6"/>
        <v>#DIV/0!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 t="s">
        <v>40</v>
      </c>
      <c r="AC55" s="13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32</v>
      </c>
      <c r="C56" s="1">
        <v>64.415999999999997</v>
      </c>
      <c r="D56" s="1">
        <v>331.82900000000001</v>
      </c>
      <c r="E56" s="1">
        <v>148.858</v>
      </c>
      <c r="F56" s="1">
        <v>198.02500000000001</v>
      </c>
      <c r="G56" s="6">
        <v>1</v>
      </c>
      <c r="H56" s="1">
        <v>50</v>
      </c>
      <c r="I56" s="1" t="s">
        <v>33</v>
      </c>
      <c r="J56" s="1">
        <v>167.75</v>
      </c>
      <c r="K56" s="1">
        <f t="shared" si="15"/>
        <v>-18.891999999999996</v>
      </c>
      <c r="L56" s="1">
        <f t="shared" si="3"/>
        <v>143.52000000000001</v>
      </c>
      <c r="M56" s="1">
        <v>5.3380000000000001</v>
      </c>
      <c r="N56" s="1">
        <v>196.0747999999999</v>
      </c>
      <c r="O56" s="1"/>
      <c r="P56" s="1">
        <f t="shared" si="4"/>
        <v>28.704000000000001</v>
      </c>
      <c r="Q56" s="5"/>
      <c r="R56" s="5"/>
      <c r="S56" s="1"/>
      <c r="T56" s="1">
        <f t="shared" si="5"/>
        <v>13.729786789297656</v>
      </c>
      <c r="U56" s="1">
        <f t="shared" si="6"/>
        <v>13.729786789297656</v>
      </c>
      <c r="V56" s="1">
        <v>25.559000000000001</v>
      </c>
      <c r="W56" s="1">
        <v>37.186599999999999</v>
      </c>
      <c r="X56" s="1">
        <v>31.1358</v>
      </c>
      <c r="Y56" s="1">
        <v>16.3582</v>
      </c>
      <c r="Z56" s="1">
        <v>18.440999999999999</v>
      </c>
      <c r="AA56" s="1">
        <v>19.390799999999999</v>
      </c>
      <c r="AB56" s="1" t="s">
        <v>48</v>
      </c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32</v>
      </c>
      <c r="C57" s="1">
        <v>67.215999999999994</v>
      </c>
      <c r="D57" s="1">
        <v>21.614000000000001</v>
      </c>
      <c r="E57" s="1">
        <v>70.366</v>
      </c>
      <c r="F57" s="1"/>
      <c r="G57" s="6">
        <v>1</v>
      </c>
      <c r="H57" s="1">
        <v>50</v>
      </c>
      <c r="I57" s="1" t="s">
        <v>33</v>
      </c>
      <c r="J57" s="1">
        <v>71.95</v>
      </c>
      <c r="K57" s="1">
        <f t="shared" si="15"/>
        <v>-1.5840000000000032</v>
      </c>
      <c r="L57" s="1">
        <f t="shared" si="3"/>
        <v>67.646000000000001</v>
      </c>
      <c r="M57" s="1">
        <v>2.72</v>
      </c>
      <c r="N57" s="1">
        <v>29.087799999999991</v>
      </c>
      <c r="O57" s="1">
        <v>103.26220000000001</v>
      </c>
      <c r="P57" s="1">
        <f t="shared" si="4"/>
        <v>13.529199999999999</v>
      </c>
      <c r="Q57" s="5">
        <f t="shared" ref="Q57" si="19">11*P57-O57-N57-F57</f>
        <v>16.471200000000007</v>
      </c>
      <c r="R57" s="5"/>
      <c r="S57" s="1"/>
      <c r="T57" s="1">
        <f t="shared" si="5"/>
        <v>11</v>
      </c>
      <c r="U57" s="1">
        <f t="shared" si="6"/>
        <v>9.7825444224344373</v>
      </c>
      <c r="V57" s="1">
        <v>14.654</v>
      </c>
      <c r="W57" s="1">
        <v>7.423</v>
      </c>
      <c r="X57" s="1">
        <v>7.3714000000000004</v>
      </c>
      <c r="Y57" s="1">
        <v>8.1316000000000006</v>
      </c>
      <c r="Z57" s="1">
        <v>8.1248000000000005</v>
      </c>
      <c r="AA57" s="1">
        <v>9.1471999999999998</v>
      </c>
      <c r="AB57" s="1"/>
      <c r="AC57" s="1">
        <f t="shared" si="7"/>
        <v>16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91</v>
      </c>
      <c r="B58" s="13" t="s">
        <v>39</v>
      </c>
      <c r="C58" s="13"/>
      <c r="D58" s="13"/>
      <c r="E58" s="13"/>
      <c r="F58" s="13"/>
      <c r="G58" s="14">
        <v>0</v>
      </c>
      <c r="H58" s="13">
        <v>50</v>
      </c>
      <c r="I58" s="13" t="s">
        <v>33</v>
      </c>
      <c r="J58" s="13"/>
      <c r="K58" s="13">
        <f t="shared" si="15"/>
        <v>0</v>
      </c>
      <c r="L58" s="13">
        <f t="shared" si="3"/>
        <v>0</v>
      </c>
      <c r="M58" s="13"/>
      <c r="N58" s="13"/>
      <c r="O58" s="13"/>
      <c r="P58" s="13">
        <f t="shared" si="4"/>
        <v>0</v>
      </c>
      <c r="Q58" s="15"/>
      <c r="R58" s="15"/>
      <c r="S58" s="13"/>
      <c r="T58" s="13" t="e">
        <f t="shared" si="5"/>
        <v>#DIV/0!</v>
      </c>
      <c r="U58" s="13" t="e">
        <f t="shared" si="6"/>
        <v>#DIV/0!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 t="s">
        <v>40</v>
      </c>
      <c r="AC58" s="13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39</v>
      </c>
      <c r="C59" s="1">
        <v>785</v>
      </c>
      <c r="D59" s="1">
        <v>72</v>
      </c>
      <c r="E59" s="1">
        <v>677</v>
      </c>
      <c r="F59" s="1">
        <v>65</v>
      </c>
      <c r="G59" s="6">
        <v>0.4</v>
      </c>
      <c r="H59" s="1">
        <v>40</v>
      </c>
      <c r="I59" s="1" t="s">
        <v>33</v>
      </c>
      <c r="J59" s="1">
        <v>1215</v>
      </c>
      <c r="K59" s="1">
        <f t="shared" si="15"/>
        <v>-538</v>
      </c>
      <c r="L59" s="1">
        <f t="shared" si="3"/>
        <v>677</v>
      </c>
      <c r="M59" s="1"/>
      <c r="N59" s="1">
        <v>291.8</v>
      </c>
      <c r="O59" s="1">
        <v>832.2</v>
      </c>
      <c r="P59" s="1">
        <f t="shared" si="4"/>
        <v>135.4</v>
      </c>
      <c r="Q59" s="5">
        <f>12*P59-O59-N59-F59</f>
        <v>435.80000000000013</v>
      </c>
      <c r="R59" s="5"/>
      <c r="S59" s="1"/>
      <c r="T59" s="1">
        <f t="shared" si="5"/>
        <v>12</v>
      </c>
      <c r="U59" s="1">
        <f t="shared" si="6"/>
        <v>8.7813884785819791</v>
      </c>
      <c r="V59" s="1">
        <v>131.4</v>
      </c>
      <c r="W59" s="1">
        <v>86.4</v>
      </c>
      <c r="X59" s="1">
        <v>81.599999999999994</v>
      </c>
      <c r="Y59" s="1">
        <v>97.4</v>
      </c>
      <c r="Z59" s="1">
        <v>107.8</v>
      </c>
      <c r="AA59" s="1">
        <v>95.8</v>
      </c>
      <c r="AB59" s="1"/>
      <c r="AC59" s="1">
        <f t="shared" si="7"/>
        <v>174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39</v>
      </c>
      <c r="C60" s="1">
        <v>509</v>
      </c>
      <c r="D60" s="1">
        <v>142</v>
      </c>
      <c r="E60" s="1">
        <v>408</v>
      </c>
      <c r="F60" s="1">
        <v>161</v>
      </c>
      <c r="G60" s="6">
        <v>0.4</v>
      </c>
      <c r="H60" s="1">
        <v>40</v>
      </c>
      <c r="I60" s="1" t="s">
        <v>33</v>
      </c>
      <c r="J60" s="1">
        <v>771</v>
      </c>
      <c r="K60" s="1">
        <f t="shared" si="15"/>
        <v>-363</v>
      </c>
      <c r="L60" s="1">
        <f t="shared" si="3"/>
        <v>393</v>
      </c>
      <c r="M60" s="1">
        <v>15</v>
      </c>
      <c r="N60" s="1">
        <v>117.59999999999989</v>
      </c>
      <c r="O60" s="1">
        <v>466.40000000000009</v>
      </c>
      <c r="P60" s="1">
        <f t="shared" si="4"/>
        <v>78.599999999999994</v>
      </c>
      <c r="Q60" s="5">
        <f t="shared" ref="Q60:Q62" si="20">12*P60-O60-N60-F60</f>
        <v>198.19999999999993</v>
      </c>
      <c r="R60" s="5"/>
      <c r="S60" s="1"/>
      <c r="T60" s="1">
        <f t="shared" si="5"/>
        <v>12</v>
      </c>
      <c r="U60" s="1">
        <f t="shared" si="6"/>
        <v>9.4783715012722656</v>
      </c>
      <c r="V60" s="1">
        <v>81.400000000000006</v>
      </c>
      <c r="W60" s="1">
        <v>56.8</v>
      </c>
      <c r="X60" s="1">
        <v>64</v>
      </c>
      <c r="Y60" s="1">
        <v>74</v>
      </c>
      <c r="Z60" s="1">
        <v>77.8</v>
      </c>
      <c r="AA60" s="1">
        <v>71.8</v>
      </c>
      <c r="AB60" s="1"/>
      <c r="AC60" s="1">
        <f t="shared" si="7"/>
        <v>79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32</v>
      </c>
      <c r="C61" s="1">
        <v>125.723</v>
      </c>
      <c r="D61" s="1">
        <v>214.09200000000001</v>
      </c>
      <c r="E61" s="1">
        <v>202.982</v>
      </c>
      <c r="F61" s="1">
        <v>96.683999999999997</v>
      </c>
      <c r="G61" s="6">
        <v>1</v>
      </c>
      <c r="H61" s="1">
        <v>40</v>
      </c>
      <c r="I61" s="1" t="s">
        <v>33</v>
      </c>
      <c r="J61" s="1">
        <v>274.238</v>
      </c>
      <c r="K61" s="1">
        <f t="shared" si="15"/>
        <v>-71.256</v>
      </c>
      <c r="L61" s="1">
        <f t="shared" si="3"/>
        <v>198.07</v>
      </c>
      <c r="M61" s="1">
        <v>4.9119999999999999</v>
      </c>
      <c r="N61" s="1">
        <v>127.22580000000001</v>
      </c>
      <c r="O61" s="1">
        <v>95.384000000000015</v>
      </c>
      <c r="P61" s="1">
        <f t="shared" si="4"/>
        <v>39.613999999999997</v>
      </c>
      <c r="Q61" s="5">
        <f t="shared" si="20"/>
        <v>156.07419999999993</v>
      </c>
      <c r="R61" s="5"/>
      <c r="S61" s="1"/>
      <c r="T61" s="1">
        <f t="shared" si="5"/>
        <v>12</v>
      </c>
      <c r="U61" s="1">
        <f t="shared" si="6"/>
        <v>8.0601252082597075</v>
      </c>
      <c r="V61" s="1">
        <v>34.896799999999999</v>
      </c>
      <c r="W61" s="1">
        <v>35.168400000000013</v>
      </c>
      <c r="X61" s="1">
        <v>33.331000000000003</v>
      </c>
      <c r="Y61" s="1">
        <v>27.624400000000001</v>
      </c>
      <c r="Z61" s="1">
        <v>28.455400000000001</v>
      </c>
      <c r="AA61" s="1">
        <v>33.6736</v>
      </c>
      <c r="AB61" s="1"/>
      <c r="AC61" s="1">
        <f t="shared" si="7"/>
        <v>156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32</v>
      </c>
      <c r="C62" s="1">
        <v>147.62100000000001</v>
      </c>
      <c r="D62" s="1">
        <v>194.34399999999999</v>
      </c>
      <c r="E62" s="1">
        <v>201.61600000000001</v>
      </c>
      <c r="F62" s="1">
        <v>103.345</v>
      </c>
      <c r="G62" s="6">
        <v>1</v>
      </c>
      <c r="H62" s="1">
        <v>40</v>
      </c>
      <c r="I62" s="1" t="s">
        <v>33</v>
      </c>
      <c r="J62" s="1">
        <v>204.7</v>
      </c>
      <c r="K62" s="1">
        <f t="shared" si="15"/>
        <v>-3.0839999999999748</v>
      </c>
      <c r="L62" s="1">
        <f t="shared" si="3"/>
        <v>189.417</v>
      </c>
      <c r="M62" s="1">
        <v>12.199</v>
      </c>
      <c r="N62" s="1">
        <v>123.1362000000002</v>
      </c>
      <c r="O62" s="1">
        <v>87.657199999999762</v>
      </c>
      <c r="P62" s="1">
        <f t="shared" si="4"/>
        <v>37.883400000000002</v>
      </c>
      <c r="Q62" s="5">
        <f t="shared" si="20"/>
        <v>140.46240000000009</v>
      </c>
      <c r="R62" s="5"/>
      <c r="S62" s="1"/>
      <c r="T62" s="1">
        <f t="shared" si="5"/>
        <v>12</v>
      </c>
      <c r="U62" s="1">
        <f t="shared" si="6"/>
        <v>8.2922440963588251</v>
      </c>
      <c r="V62" s="1">
        <v>33.964399999999998</v>
      </c>
      <c r="W62" s="1">
        <v>35.203600000000009</v>
      </c>
      <c r="X62" s="1">
        <v>33.103999999999999</v>
      </c>
      <c r="Y62" s="1">
        <v>26.715599999999998</v>
      </c>
      <c r="Z62" s="1">
        <v>27.543600000000001</v>
      </c>
      <c r="AA62" s="1">
        <v>32.130200000000002</v>
      </c>
      <c r="AB62" s="1"/>
      <c r="AC62" s="1">
        <f t="shared" si="7"/>
        <v>140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96</v>
      </c>
      <c r="B63" s="13" t="s">
        <v>32</v>
      </c>
      <c r="C63" s="13"/>
      <c r="D63" s="13"/>
      <c r="E63" s="13"/>
      <c r="F63" s="13"/>
      <c r="G63" s="14">
        <v>0</v>
      </c>
      <c r="H63" s="13">
        <v>40</v>
      </c>
      <c r="I63" s="13" t="s">
        <v>33</v>
      </c>
      <c r="J63" s="13">
        <v>38.753</v>
      </c>
      <c r="K63" s="13">
        <f t="shared" si="15"/>
        <v>-38.753</v>
      </c>
      <c r="L63" s="13">
        <f t="shared" si="3"/>
        <v>0</v>
      </c>
      <c r="M63" s="13"/>
      <c r="N63" s="13"/>
      <c r="O63" s="13"/>
      <c r="P63" s="13">
        <f t="shared" si="4"/>
        <v>0</v>
      </c>
      <c r="Q63" s="15"/>
      <c r="R63" s="15"/>
      <c r="S63" s="13"/>
      <c r="T63" s="13" t="e">
        <f t="shared" si="5"/>
        <v>#DIV/0!</v>
      </c>
      <c r="U63" s="13" t="e">
        <f t="shared" si="6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40</v>
      </c>
      <c r="AC63" s="13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32</v>
      </c>
      <c r="C64" s="1">
        <v>80.834999999999994</v>
      </c>
      <c r="D64" s="1">
        <v>48.478000000000002</v>
      </c>
      <c r="E64" s="1">
        <v>60.999000000000002</v>
      </c>
      <c r="F64" s="1">
        <v>47.381999999999998</v>
      </c>
      <c r="G64" s="6">
        <v>1</v>
      </c>
      <c r="H64" s="1">
        <v>30</v>
      </c>
      <c r="I64" s="1" t="s">
        <v>33</v>
      </c>
      <c r="J64" s="1">
        <v>58.6</v>
      </c>
      <c r="K64" s="1">
        <f t="shared" si="15"/>
        <v>2.3990000000000009</v>
      </c>
      <c r="L64" s="1">
        <f t="shared" si="3"/>
        <v>60.999000000000002</v>
      </c>
      <c r="M64" s="1"/>
      <c r="N64" s="1">
        <v>11.3186</v>
      </c>
      <c r="O64" s="1">
        <v>65.569399999999987</v>
      </c>
      <c r="P64" s="1">
        <f t="shared" si="4"/>
        <v>12.1998</v>
      </c>
      <c r="Q64" s="5">
        <f>11*P64-O64-N64-F64</f>
        <v>9.9278000000000119</v>
      </c>
      <c r="R64" s="5"/>
      <c r="S64" s="1"/>
      <c r="T64" s="1">
        <f t="shared" si="5"/>
        <v>11</v>
      </c>
      <c r="U64" s="1">
        <f t="shared" si="6"/>
        <v>10.186232561189527</v>
      </c>
      <c r="V64" s="1">
        <v>13.504</v>
      </c>
      <c r="W64" s="1">
        <v>10.6282</v>
      </c>
      <c r="X64" s="1">
        <v>10.854200000000001</v>
      </c>
      <c r="Y64" s="1">
        <v>14.3536</v>
      </c>
      <c r="Z64" s="1">
        <v>13.3018</v>
      </c>
      <c r="AA64" s="1">
        <v>10.478999999999999</v>
      </c>
      <c r="AB64" s="1"/>
      <c r="AC64" s="1">
        <f t="shared" si="7"/>
        <v>10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98</v>
      </c>
      <c r="B65" s="13" t="s">
        <v>39</v>
      </c>
      <c r="C65" s="13"/>
      <c r="D65" s="13"/>
      <c r="E65" s="13"/>
      <c r="F65" s="13"/>
      <c r="G65" s="14">
        <v>0</v>
      </c>
      <c r="H65" s="13">
        <v>60</v>
      </c>
      <c r="I65" s="13" t="s">
        <v>33</v>
      </c>
      <c r="J65" s="13"/>
      <c r="K65" s="13">
        <f t="shared" si="15"/>
        <v>0</v>
      </c>
      <c r="L65" s="13">
        <f t="shared" si="3"/>
        <v>0</v>
      </c>
      <c r="M65" s="13"/>
      <c r="N65" s="13"/>
      <c r="O65" s="13"/>
      <c r="P65" s="13">
        <f t="shared" si="4"/>
        <v>0</v>
      </c>
      <c r="Q65" s="15"/>
      <c r="R65" s="15"/>
      <c r="S65" s="13"/>
      <c r="T65" s="13" t="e">
        <f t="shared" si="5"/>
        <v>#DIV/0!</v>
      </c>
      <c r="U65" s="13" t="e">
        <f t="shared" si="6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 t="s">
        <v>40</v>
      </c>
      <c r="AC65" s="13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99</v>
      </c>
      <c r="B66" s="13" t="s">
        <v>39</v>
      </c>
      <c r="C66" s="13"/>
      <c r="D66" s="13"/>
      <c r="E66" s="13"/>
      <c r="F66" s="13"/>
      <c r="G66" s="14">
        <v>0</v>
      </c>
      <c r="H66" s="13">
        <v>50</v>
      </c>
      <c r="I66" s="13" t="s">
        <v>33</v>
      </c>
      <c r="J66" s="13"/>
      <c r="K66" s="13">
        <f t="shared" si="15"/>
        <v>0</v>
      </c>
      <c r="L66" s="13">
        <f t="shared" si="3"/>
        <v>0</v>
      </c>
      <c r="M66" s="13"/>
      <c r="N66" s="13"/>
      <c r="O66" s="13"/>
      <c r="P66" s="13">
        <f t="shared" si="4"/>
        <v>0</v>
      </c>
      <c r="Q66" s="15"/>
      <c r="R66" s="15"/>
      <c r="S66" s="13"/>
      <c r="T66" s="13" t="e">
        <f t="shared" si="5"/>
        <v>#DIV/0!</v>
      </c>
      <c r="U66" s="13" t="e">
        <f t="shared" si="6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40</v>
      </c>
      <c r="AC66" s="13">
        <f t="shared" si="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100</v>
      </c>
      <c r="B67" s="13" t="s">
        <v>39</v>
      </c>
      <c r="C67" s="13"/>
      <c r="D67" s="13"/>
      <c r="E67" s="13"/>
      <c r="F67" s="13"/>
      <c r="G67" s="14">
        <v>0</v>
      </c>
      <c r="H67" s="13">
        <v>50</v>
      </c>
      <c r="I67" s="13" t="s">
        <v>33</v>
      </c>
      <c r="J67" s="13"/>
      <c r="K67" s="13">
        <f t="shared" si="15"/>
        <v>0</v>
      </c>
      <c r="L67" s="13">
        <f t="shared" si="3"/>
        <v>0</v>
      </c>
      <c r="M67" s="13"/>
      <c r="N67" s="13"/>
      <c r="O67" s="13"/>
      <c r="P67" s="13">
        <f t="shared" si="4"/>
        <v>0</v>
      </c>
      <c r="Q67" s="15"/>
      <c r="R67" s="15"/>
      <c r="S67" s="13"/>
      <c r="T67" s="13" t="e">
        <f t="shared" si="5"/>
        <v>#DIV/0!</v>
      </c>
      <c r="U67" s="13" t="e">
        <f t="shared" si="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40</v>
      </c>
      <c r="AC67" s="13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101</v>
      </c>
      <c r="B68" s="13" t="s">
        <v>39</v>
      </c>
      <c r="C68" s="13"/>
      <c r="D68" s="13"/>
      <c r="E68" s="13"/>
      <c r="F68" s="13"/>
      <c r="G68" s="14">
        <v>0</v>
      </c>
      <c r="H68" s="13">
        <v>30</v>
      </c>
      <c r="I68" s="13" t="s">
        <v>33</v>
      </c>
      <c r="J68" s="13"/>
      <c r="K68" s="13">
        <f t="shared" si="15"/>
        <v>0</v>
      </c>
      <c r="L68" s="13">
        <f t="shared" si="3"/>
        <v>0</v>
      </c>
      <c r="M68" s="13"/>
      <c r="N68" s="13"/>
      <c r="O68" s="13"/>
      <c r="P68" s="13">
        <f t="shared" si="4"/>
        <v>0</v>
      </c>
      <c r="Q68" s="15"/>
      <c r="R68" s="15"/>
      <c r="S68" s="13"/>
      <c r="T68" s="13" t="e">
        <f t="shared" si="5"/>
        <v>#DIV/0!</v>
      </c>
      <c r="U68" s="13" t="e">
        <f t="shared" si="6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 t="s">
        <v>40</v>
      </c>
      <c r="AC68" s="13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102</v>
      </c>
      <c r="B69" s="13" t="s">
        <v>39</v>
      </c>
      <c r="C69" s="13"/>
      <c r="D69" s="13"/>
      <c r="E69" s="13"/>
      <c r="F69" s="13"/>
      <c r="G69" s="14">
        <v>0</v>
      </c>
      <c r="H69" s="13">
        <v>55</v>
      </c>
      <c r="I69" s="13" t="s">
        <v>33</v>
      </c>
      <c r="J69" s="13"/>
      <c r="K69" s="13">
        <f t="shared" ref="K69:K95" si="21">E69-J69</f>
        <v>0</v>
      </c>
      <c r="L69" s="13">
        <f t="shared" si="3"/>
        <v>0</v>
      </c>
      <c r="M69" s="13"/>
      <c r="N69" s="13"/>
      <c r="O69" s="13"/>
      <c r="P69" s="13">
        <f t="shared" si="4"/>
        <v>0</v>
      </c>
      <c r="Q69" s="15"/>
      <c r="R69" s="15"/>
      <c r="S69" s="13"/>
      <c r="T69" s="13" t="e">
        <f t="shared" si="5"/>
        <v>#DIV/0!</v>
      </c>
      <c r="U69" s="13" t="e">
        <f t="shared" si="6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40</v>
      </c>
      <c r="AC69" s="13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103</v>
      </c>
      <c r="B70" s="13" t="s">
        <v>39</v>
      </c>
      <c r="C70" s="13"/>
      <c r="D70" s="13"/>
      <c r="E70" s="13"/>
      <c r="F70" s="13"/>
      <c r="G70" s="14">
        <v>0</v>
      </c>
      <c r="H70" s="13">
        <v>40</v>
      </c>
      <c r="I70" s="13" t="s">
        <v>33</v>
      </c>
      <c r="J70" s="13"/>
      <c r="K70" s="13">
        <f t="shared" si="21"/>
        <v>0</v>
      </c>
      <c r="L70" s="13">
        <f t="shared" ref="L70:L95" si="22">E70-M70</f>
        <v>0</v>
      </c>
      <c r="M70" s="13"/>
      <c r="N70" s="13"/>
      <c r="O70" s="13"/>
      <c r="P70" s="13">
        <f t="shared" ref="P70:P95" si="23">L70/5</f>
        <v>0</v>
      </c>
      <c r="Q70" s="15"/>
      <c r="R70" s="15"/>
      <c r="S70" s="13"/>
      <c r="T70" s="13" t="e">
        <f t="shared" ref="T70:T95" si="24">(F70+N70+O70+Q70)/P70</f>
        <v>#DIV/0!</v>
      </c>
      <c r="U70" s="13" t="e">
        <f t="shared" ref="U70:U95" si="25">(F70+N70+O70)/P70</f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40</v>
      </c>
      <c r="AC70" s="13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39</v>
      </c>
      <c r="C71" s="1">
        <v>100</v>
      </c>
      <c r="D71" s="1"/>
      <c r="E71" s="1">
        <v>24</v>
      </c>
      <c r="F71" s="1">
        <v>58</v>
      </c>
      <c r="G71" s="6">
        <v>0.4</v>
      </c>
      <c r="H71" s="1">
        <v>50</v>
      </c>
      <c r="I71" s="1" t="s">
        <v>33</v>
      </c>
      <c r="J71" s="1">
        <v>24</v>
      </c>
      <c r="K71" s="1">
        <f t="shared" si="21"/>
        <v>0</v>
      </c>
      <c r="L71" s="1">
        <f t="shared" si="22"/>
        <v>24</v>
      </c>
      <c r="M71" s="1"/>
      <c r="N71" s="1"/>
      <c r="O71" s="1"/>
      <c r="P71" s="1">
        <f t="shared" si="23"/>
        <v>4.8</v>
      </c>
      <c r="Q71" s="5"/>
      <c r="R71" s="5"/>
      <c r="S71" s="1"/>
      <c r="T71" s="1">
        <f t="shared" si="24"/>
        <v>12.083333333333334</v>
      </c>
      <c r="U71" s="1">
        <f t="shared" si="25"/>
        <v>12.083333333333334</v>
      </c>
      <c r="V71" s="1">
        <v>6.4</v>
      </c>
      <c r="W71" s="1">
        <v>4</v>
      </c>
      <c r="X71" s="1">
        <v>0.4</v>
      </c>
      <c r="Y71" s="1">
        <v>4.4000000000000004</v>
      </c>
      <c r="Z71" s="1">
        <v>8.8000000000000007</v>
      </c>
      <c r="AA71" s="1">
        <v>9.6</v>
      </c>
      <c r="AB71" s="1"/>
      <c r="AC71" s="1">
        <f t="shared" ref="AC71:AC95" si="26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105</v>
      </c>
      <c r="B72" s="13" t="s">
        <v>39</v>
      </c>
      <c r="C72" s="13"/>
      <c r="D72" s="13"/>
      <c r="E72" s="13"/>
      <c r="F72" s="13"/>
      <c r="G72" s="14">
        <v>0</v>
      </c>
      <c r="H72" s="13">
        <v>150</v>
      </c>
      <c r="I72" s="13" t="s">
        <v>33</v>
      </c>
      <c r="J72" s="13"/>
      <c r="K72" s="13">
        <f t="shared" si="21"/>
        <v>0</v>
      </c>
      <c r="L72" s="13">
        <f t="shared" si="22"/>
        <v>0</v>
      </c>
      <c r="M72" s="13"/>
      <c r="N72" s="13"/>
      <c r="O72" s="13"/>
      <c r="P72" s="13">
        <f t="shared" si="23"/>
        <v>0</v>
      </c>
      <c r="Q72" s="15"/>
      <c r="R72" s="15"/>
      <c r="S72" s="13"/>
      <c r="T72" s="13" t="e">
        <f t="shared" si="24"/>
        <v>#DIV/0!</v>
      </c>
      <c r="U72" s="13" t="e">
        <f t="shared" si="25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40</v>
      </c>
      <c r="AC72" s="13">
        <f t="shared" si="26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39</v>
      </c>
      <c r="C73" s="1">
        <v>106</v>
      </c>
      <c r="D73" s="1"/>
      <c r="E73" s="1">
        <v>50</v>
      </c>
      <c r="F73" s="1">
        <v>41</v>
      </c>
      <c r="G73" s="6">
        <v>0.06</v>
      </c>
      <c r="H73" s="1">
        <v>60</v>
      </c>
      <c r="I73" s="1" t="s">
        <v>33</v>
      </c>
      <c r="J73" s="1">
        <v>50</v>
      </c>
      <c r="K73" s="1">
        <f t="shared" si="21"/>
        <v>0</v>
      </c>
      <c r="L73" s="1">
        <f t="shared" si="22"/>
        <v>50</v>
      </c>
      <c r="M73" s="1"/>
      <c r="N73" s="1">
        <v>48.199999999999989</v>
      </c>
      <c r="O73" s="1"/>
      <c r="P73" s="1">
        <f t="shared" si="23"/>
        <v>10</v>
      </c>
      <c r="Q73" s="5">
        <f t="shared" ref="Q73:Q78" si="27">11*P73-O73-N73-F73</f>
        <v>20.800000000000011</v>
      </c>
      <c r="R73" s="5"/>
      <c r="S73" s="1"/>
      <c r="T73" s="1">
        <f t="shared" si="24"/>
        <v>11</v>
      </c>
      <c r="U73" s="1">
        <f t="shared" si="25"/>
        <v>8.9199999999999982</v>
      </c>
      <c r="V73" s="1">
        <v>9.8000000000000007</v>
      </c>
      <c r="W73" s="1">
        <v>11.6</v>
      </c>
      <c r="X73" s="1">
        <v>11</v>
      </c>
      <c r="Y73" s="1">
        <v>6.4</v>
      </c>
      <c r="Z73" s="1">
        <v>7.4</v>
      </c>
      <c r="AA73" s="1">
        <v>13</v>
      </c>
      <c r="AB73" s="1"/>
      <c r="AC73" s="1">
        <f t="shared" si="26"/>
        <v>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39</v>
      </c>
      <c r="C74" s="1">
        <v>10</v>
      </c>
      <c r="D74" s="1">
        <v>20</v>
      </c>
      <c r="E74" s="1">
        <v>20</v>
      </c>
      <c r="F74" s="1"/>
      <c r="G74" s="6">
        <v>0.15</v>
      </c>
      <c r="H74" s="1">
        <v>60</v>
      </c>
      <c r="I74" s="1" t="s">
        <v>33</v>
      </c>
      <c r="J74" s="1">
        <v>26</v>
      </c>
      <c r="K74" s="1">
        <f t="shared" si="21"/>
        <v>-6</v>
      </c>
      <c r="L74" s="1">
        <f t="shared" si="22"/>
        <v>20</v>
      </c>
      <c r="M74" s="1"/>
      <c r="N74" s="1">
        <v>28</v>
      </c>
      <c r="O74" s="1">
        <v>28.400000000000009</v>
      </c>
      <c r="P74" s="1">
        <f t="shared" si="23"/>
        <v>4</v>
      </c>
      <c r="Q74" s="5"/>
      <c r="R74" s="5"/>
      <c r="S74" s="1"/>
      <c r="T74" s="1">
        <f t="shared" si="24"/>
        <v>14.100000000000001</v>
      </c>
      <c r="U74" s="1">
        <f t="shared" si="25"/>
        <v>14.100000000000001</v>
      </c>
      <c r="V74" s="1">
        <v>5.4</v>
      </c>
      <c r="W74" s="1">
        <v>4</v>
      </c>
      <c r="X74" s="1">
        <v>2</v>
      </c>
      <c r="Y74" s="1">
        <v>0</v>
      </c>
      <c r="Z74" s="1">
        <v>0</v>
      </c>
      <c r="AA74" s="1">
        <v>-0.2</v>
      </c>
      <c r="AB74" s="1"/>
      <c r="AC74" s="1">
        <f t="shared" si="26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32</v>
      </c>
      <c r="C75" s="1">
        <v>7.1859999999999999</v>
      </c>
      <c r="D75" s="1">
        <v>21.097000000000001</v>
      </c>
      <c r="E75" s="1">
        <v>9.6010000000000009</v>
      </c>
      <c r="F75" s="1">
        <v>14.48</v>
      </c>
      <c r="G75" s="6">
        <v>1</v>
      </c>
      <c r="H75" s="1">
        <v>55</v>
      </c>
      <c r="I75" s="1" t="s">
        <v>33</v>
      </c>
      <c r="J75" s="1">
        <v>11.5</v>
      </c>
      <c r="K75" s="1">
        <f t="shared" si="21"/>
        <v>-1.8989999999999991</v>
      </c>
      <c r="L75" s="1">
        <f t="shared" si="22"/>
        <v>9.6010000000000009</v>
      </c>
      <c r="M75" s="1"/>
      <c r="N75" s="1">
        <v>7.9611999999999981</v>
      </c>
      <c r="O75" s="1"/>
      <c r="P75" s="1">
        <f t="shared" si="23"/>
        <v>1.9202000000000001</v>
      </c>
      <c r="Q75" s="5"/>
      <c r="R75" s="5"/>
      <c r="S75" s="1"/>
      <c r="T75" s="1">
        <f t="shared" si="24"/>
        <v>11.686907613790229</v>
      </c>
      <c r="U75" s="1">
        <f t="shared" si="25"/>
        <v>11.686907613790229</v>
      </c>
      <c r="V75" s="1">
        <v>1.7041999999999999</v>
      </c>
      <c r="W75" s="1">
        <v>1.4396</v>
      </c>
      <c r="X75" s="1">
        <v>0.86519999999999997</v>
      </c>
      <c r="Y75" s="1">
        <v>-0.55559999999999998</v>
      </c>
      <c r="Z75" s="1">
        <v>-0.55559999999999998</v>
      </c>
      <c r="AA75" s="1">
        <v>0.5756</v>
      </c>
      <c r="AB75" s="1" t="s">
        <v>109</v>
      </c>
      <c r="AC75" s="1">
        <f t="shared" si="26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39</v>
      </c>
      <c r="C76" s="1">
        <v>37</v>
      </c>
      <c r="D76" s="1">
        <v>20</v>
      </c>
      <c r="E76" s="1">
        <v>20</v>
      </c>
      <c r="F76" s="1">
        <v>30</v>
      </c>
      <c r="G76" s="6">
        <v>0.4</v>
      </c>
      <c r="H76" s="1">
        <v>55</v>
      </c>
      <c r="I76" s="1" t="s">
        <v>33</v>
      </c>
      <c r="J76" s="1">
        <v>20</v>
      </c>
      <c r="K76" s="1">
        <f t="shared" si="21"/>
        <v>0</v>
      </c>
      <c r="L76" s="1">
        <f t="shared" si="22"/>
        <v>20</v>
      </c>
      <c r="M76" s="1"/>
      <c r="N76" s="1">
        <v>30.199999999999989</v>
      </c>
      <c r="O76" s="1"/>
      <c r="P76" s="1">
        <f t="shared" si="23"/>
        <v>4</v>
      </c>
      <c r="Q76" s="5"/>
      <c r="R76" s="5"/>
      <c r="S76" s="1"/>
      <c r="T76" s="1">
        <f t="shared" si="24"/>
        <v>15.049999999999997</v>
      </c>
      <c r="U76" s="1">
        <f t="shared" si="25"/>
        <v>15.049999999999997</v>
      </c>
      <c r="V76" s="1">
        <v>4</v>
      </c>
      <c r="W76" s="1">
        <v>6.6</v>
      </c>
      <c r="X76" s="1">
        <v>5.6</v>
      </c>
      <c r="Y76" s="1">
        <v>5</v>
      </c>
      <c r="Z76" s="1">
        <v>5</v>
      </c>
      <c r="AA76" s="1">
        <v>4</v>
      </c>
      <c r="AB76" s="16" t="s">
        <v>36</v>
      </c>
      <c r="AC76" s="1">
        <f t="shared" si="2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32</v>
      </c>
      <c r="C77" s="1">
        <v>54.44</v>
      </c>
      <c r="D77" s="1">
        <v>32.045000000000002</v>
      </c>
      <c r="E77" s="1">
        <v>22.713000000000001</v>
      </c>
      <c r="F77" s="1">
        <v>61.124000000000002</v>
      </c>
      <c r="G77" s="6">
        <v>1</v>
      </c>
      <c r="H77" s="1">
        <v>55</v>
      </c>
      <c r="I77" s="1" t="s">
        <v>33</v>
      </c>
      <c r="J77" s="1">
        <v>25</v>
      </c>
      <c r="K77" s="1">
        <f t="shared" si="21"/>
        <v>-2.286999999999999</v>
      </c>
      <c r="L77" s="1">
        <f t="shared" si="22"/>
        <v>21.363</v>
      </c>
      <c r="M77" s="1">
        <v>1.35</v>
      </c>
      <c r="N77" s="1">
        <v>8.0912000000000077</v>
      </c>
      <c r="O77" s="1"/>
      <c r="P77" s="1">
        <f t="shared" si="23"/>
        <v>4.2725999999999997</v>
      </c>
      <c r="Q77" s="5"/>
      <c r="R77" s="5"/>
      <c r="S77" s="1"/>
      <c r="T77" s="1">
        <f t="shared" si="24"/>
        <v>16.199784674437115</v>
      </c>
      <c r="U77" s="1">
        <f t="shared" si="25"/>
        <v>16.199784674437115</v>
      </c>
      <c r="V77" s="1">
        <v>3.4645999999999999</v>
      </c>
      <c r="W77" s="1">
        <v>6.7375999999999996</v>
      </c>
      <c r="X77" s="1">
        <v>7.3384</v>
      </c>
      <c r="Y77" s="1">
        <v>5.7856000000000014</v>
      </c>
      <c r="Z77" s="1">
        <v>4.9192</v>
      </c>
      <c r="AA77" s="1">
        <v>4.8851999999999993</v>
      </c>
      <c r="AB77" s="16" t="s">
        <v>36</v>
      </c>
      <c r="AC77" s="1">
        <f t="shared" si="2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112</v>
      </c>
      <c r="B78" s="1" t="s">
        <v>39</v>
      </c>
      <c r="C78" s="1">
        <v>23</v>
      </c>
      <c r="D78" s="1">
        <v>20</v>
      </c>
      <c r="E78" s="1">
        <v>25</v>
      </c>
      <c r="F78" s="1">
        <v>14</v>
      </c>
      <c r="G78" s="6">
        <v>0.4</v>
      </c>
      <c r="H78" s="1">
        <v>55</v>
      </c>
      <c r="I78" s="1" t="s">
        <v>33</v>
      </c>
      <c r="J78" s="1">
        <v>25</v>
      </c>
      <c r="K78" s="1">
        <f t="shared" si="21"/>
        <v>0</v>
      </c>
      <c r="L78" s="1">
        <f t="shared" si="22"/>
        <v>25</v>
      </c>
      <c r="M78" s="1"/>
      <c r="N78" s="1">
        <v>9.3999999999999879</v>
      </c>
      <c r="O78" s="1">
        <v>16.800000000000011</v>
      </c>
      <c r="P78" s="1">
        <f t="shared" si="23"/>
        <v>5</v>
      </c>
      <c r="Q78" s="5">
        <f t="shared" si="27"/>
        <v>14.8</v>
      </c>
      <c r="R78" s="5"/>
      <c r="S78" s="1"/>
      <c r="T78" s="1">
        <f t="shared" si="24"/>
        <v>11</v>
      </c>
      <c r="U78" s="1">
        <f t="shared" si="25"/>
        <v>8.0400000000000009</v>
      </c>
      <c r="V78" s="1">
        <v>4.2</v>
      </c>
      <c r="W78" s="1">
        <v>3.4</v>
      </c>
      <c r="X78" s="1">
        <v>3</v>
      </c>
      <c r="Y78" s="1">
        <v>4.2</v>
      </c>
      <c r="Z78" s="1">
        <v>3.8</v>
      </c>
      <c r="AA78" s="1">
        <v>3.6</v>
      </c>
      <c r="AB78" s="1"/>
      <c r="AC78" s="1">
        <f t="shared" si="26"/>
        <v>6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113</v>
      </c>
      <c r="B79" s="13" t="s">
        <v>32</v>
      </c>
      <c r="C79" s="13"/>
      <c r="D79" s="13"/>
      <c r="E79" s="13"/>
      <c r="F79" s="13"/>
      <c r="G79" s="14">
        <v>0</v>
      </c>
      <c r="H79" s="13">
        <v>50</v>
      </c>
      <c r="I79" s="13" t="s">
        <v>33</v>
      </c>
      <c r="J79" s="13"/>
      <c r="K79" s="13">
        <f t="shared" si="21"/>
        <v>0</v>
      </c>
      <c r="L79" s="13">
        <f t="shared" si="22"/>
        <v>0</v>
      </c>
      <c r="M79" s="13"/>
      <c r="N79" s="13"/>
      <c r="O79" s="13"/>
      <c r="P79" s="13">
        <f t="shared" si="23"/>
        <v>0</v>
      </c>
      <c r="Q79" s="15"/>
      <c r="R79" s="15"/>
      <c r="S79" s="13"/>
      <c r="T79" s="13" t="e">
        <f t="shared" si="24"/>
        <v>#DIV/0!</v>
      </c>
      <c r="U79" s="13" t="e">
        <f t="shared" si="25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40</v>
      </c>
      <c r="AC79" s="13">
        <f t="shared" si="2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39</v>
      </c>
      <c r="C80" s="1"/>
      <c r="D80" s="1">
        <v>138</v>
      </c>
      <c r="E80" s="1">
        <v>52</v>
      </c>
      <c r="F80" s="1">
        <v>86</v>
      </c>
      <c r="G80" s="6">
        <v>0.2</v>
      </c>
      <c r="H80" s="1">
        <v>40</v>
      </c>
      <c r="I80" s="1" t="s">
        <v>33</v>
      </c>
      <c r="J80" s="1">
        <v>51</v>
      </c>
      <c r="K80" s="1">
        <f t="shared" si="21"/>
        <v>1</v>
      </c>
      <c r="L80" s="1">
        <f t="shared" si="22"/>
        <v>52</v>
      </c>
      <c r="M80" s="1"/>
      <c r="N80" s="1"/>
      <c r="O80" s="1"/>
      <c r="P80" s="1">
        <f t="shared" si="23"/>
        <v>10.4</v>
      </c>
      <c r="Q80" s="5">
        <f t="shared" ref="Q80:Q81" si="28">11*P80-O80-N80-F80</f>
        <v>28.400000000000006</v>
      </c>
      <c r="R80" s="5"/>
      <c r="S80" s="1"/>
      <c r="T80" s="1">
        <f t="shared" si="24"/>
        <v>11</v>
      </c>
      <c r="U80" s="1">
        <f t="shared" si="25"/>
        <v>8.2692307692307683</v>
      </c>
      <c r="V80" s="1">
        <v>4.5999999999999996</v>
      </c>
      <c r="W80" s="1">
        <v>8.1999999999999993</v>
      </c>
      <c r="X80" s="1">
        <v>12.8</v>
      </c>
      <c r="Y80" s="1">
        <v>4.8</v>
      </c>
      <c r="Z80" s="1">
        <v>0</v>
      </c>
      <c r="AA80" s="1">
        <v>4.8</v>
      </c>
      <c r="AB80" s="1"/>
      <c r="AC80" s="1">
        <f t="shared" si="26"/>
        <v>6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115</v>
      </c>
      <c r="B81" s="1" t="s">
        <v>39</v>
      </c>
      <c r="C81" s="1"/>
      <c r="D81" s="1">
        <v>132</v>
      </c>
      <c r="E81" s="1">
        <v>76</v>
      </c>
      <c r="F81" s="1">
        <v>56</v>
      </c>
      <c r="G81" s="6">
        <v>0.2</v>
      </c>
      <c r="H81" s="1">
        <v>35</v>
      </c>
      <c r="I81" s="1" t="s">
        <v>33</v>
      </c>
      <c r="J81" s="1">
        <v>75</v>
      </c>
      <c r="K81" s="1">
        <f t="shared" si="21"/>
        <v>1</v>
      </c>
      <c r="L81" s="1">
        <f t="shared" si="22"/>
        <v>76</v>
      </c>
      <c r="M81" s="1"/>
      <c r="N81" s="1"/>
      <c r="O81" s="1"/>
      <c r="P81" s="1">
        <f t="shared" si="23"/>
        <v>15.2</v>
      </c>
      <c r="Q81" s="5">
        <f t="shared" si="28"/>
        <v>111.19999999999999</v>
      </c>
      <c r="R81" s="5"/>
      <c r="S81" s="1"/>
      <c r="T81" s="1">
        <f t="shared" si="24"/>
        <v>11</v>
      </c>
      <c r="U81" s="1">
        <f t="shared" si="25"/>
        <v>3.6842105263157898</v>
      </c>
      <c r="V81" s="1">
        <v>7</v>
      </c>
      <c r="W81" s="1">
        <v>5.8</v>
      </c>
      <c r="X81" s="1">
        <v>13</v>
      </c>
      <c r="Y81" s="1">
        <v>7.4</v>
      </c>
      <c r="Z81" s="1">
        <v>0</v>
      </c>
      <c r="AA81" s="1">
        <v>4.8</v>
      </c>
      <c r="AB81" s="1"/>
      <c r="AC81" s="1">
        <f t="shared" si="26"/>
        <v>22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116</v>
      </c>
      <c r="B82" s="1" t="s">
        <v>32</v>
      </c>
      <c r="C82" s="1">
        <v>137.25200000000001</v>
      </c>
      <c r="D82" s="1">
        <v>461.89299999999997</v>
      </c>
      <c r="E82" s="1">
        <v>197.614</v>
      </c>
      <c r="F82" s="1">
        <v>325.69200000000001</v>
      </c>
      <c r="G82" s="6">
        <v>1</v>
      </c>
      <c r="H82" s="1">
        <v>60</v>
      </c>
      <c r="I82" s="1" t="s">
        <v>33</v>
      </c>
      <c r="J82" s="1">
        <v>196.86</v>
      </c>
      <c r="K82" s="1">
        <f t="shared" si="21"/>
        <v>0.75399999999999068</v>
      </c>
      <c r="L82" s="1">
        <f t="shared" si="22"/>
        <v>197.614</v>
      </c>
      <c r="M82" s="1"/>
      <c r="N82" s="1">
        <v>298.5172</v>
      </c>
      <c r="O82" s="1"/>
      <c r="P82" s="1">
        <f t="shared" si="23"/>
        <v>39.522800000000004</v>
      </c>
      <c r="Q82" s="5"/>
      <c r="R82" s="5"/>
      <c r="S82" s="1"/>
      <c r="T82" s="1">
        <f t="shared" si="24"/>
        <v>15.793648223304016</v>
      </c>
      <c r="U82" s="1">
        <f t="shared" si="25"/>
        <v>15.793648223304016</v>
      </c>
      <c r="V82" s="1">
        <v>41.1952</v>
      </c>
      <c r="W82" s="1">
        <v>50.861199999999997</v>
      </c>
      <c r="X82" s="1">
        <v>40.280799999999999</v>
      </c>
      <c r="Y82" s="1">
        <v>27.6524</v>
      </c>
      <c r="Z82" s="1">
        <v>26.468800000000002</v>
      </c>
      <c r="AA82" s="1">
        <v>7.3897999999999993</v>
      </c>
      <c r="AB82" s="1" t="s">
        <v>48</v>
      </c>
      <c r="AC82" s="1">
        <f t="shared" si="26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117</v>
      </c>
      <c r="B83" s="1" t="s">
        <v>39</v>
      </c>
      <c r="C83" s="1">
        <v>32</v>
      </c>
      <c r="D83" s="1">
        <v>12</v>
      </c>
      <c r="E83" s="1">
        <v>8</v>
      </c>
      <c r="F83" s="1">
        <v>31</v>
      </c>
      <c r="G83" s="6">
        <v>0.3</v>
      </c>
      <c r="H83" s="1">
        <v>40</v>
      </c>
      <c r="I83" s="1" t="s">
        <v>33</v>
      </c>
      <c r="J83" s="1">
        <v>9</v>
      </c>
      <c r="K83" s="1">
        <f t="shared" si="21"/>
        <v>-1</v>
      </c>
      <c r="L83" s="1">
        <f t="shared" si="22"/>
        <v>8</v>
      </c>
      <c r="M83" s="1"/>
      <c r="N83" s="1"/>
      <c r="O83" s="1"/>
      <c r="P83" s="1">
        <f t="shared" si="23"/>
        <v>1.6</v>
      </c>
      <c r="Q83" s="5"/>
      <c r="R83" s="5"/>
      <c r="S83" s="1"/>
      <c r="T83" s="1">
        <f t="shared" si="24"/>
        <v>19.375</v>
      </c>
      <c r="U83" s="1">
        <f t="shared" si="25"/>
        <v>19.375</v>
      </c>
      <c r="V83" s="1">
        <v>1.2</v>
      </c>
      <c r="W83" s="1">
        <v>1</v>
      </c>
      <c r="X83" s="1">
        <v>0.4</v>
      </c>
      <c r="Y83" s="1">
        <v>3</v>
      </c>
      <c r="Z83" s="1">
        <v>2.8</v>
      </c>
      <c r="AA83" s="1">
        <v>0.6</v>
      </c>
      <c r="AB83" s="17" t="s">
        <v>118</v>
      </c>
      <c r="AC83" s="1">
        <f t="shared" si="2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32</v>
      </c>
      <c r="C84" s="1">
        <v>1083.9849999999999</v>
      </c>
      <c r="D84" s="1">
        <v>1165.0139999999999</v>
      </c>
      <c r="E84" s="1">
        <v>1405.962</v>
      </c>
      <c r="F84" s="1">
        <v>651.87699999999995</v>
      </c>
      <c r="G84" s="6">
        <v>1</v>
      </c>
      <c r="H84" s="1">
        <v>60</v>
      </c>
      <c r="I84" s="1" t="s">
        <v>33</v>
      </c>
      <c r="J84" s="1">
        <v>2382.8850000000002</v>
      </c>
      <c r="K84" s="1">
        <f t="shared" si="21"/>
        <v>-976.92300000000023</v>
      </c>
      <c r="L84" s="1">
        <f t="shared" si="22"/>
        <v>1405.962</v>
      </c>
      <c r="M84" s="1"/>
      <c r="N84" s="1">
        <v>951.19139999999902</v>
      </c>
      <c r="O84" s="1">
        <v>1373.364600000001</v>
      </c>
      <c r="P84" s="1">
        <f t="shared" si="23"/>
        <v>281.19240000000002</v>
      </c>
      <c r="Q84" s="5">
        <f>14*P84-O84-N84-F84</f>
        <v>960.26060000000075</v>
      </c>
      <c r="R84" s="5"/>
      <c r="S84" s="1"/>
      <c r="T84" s="1">
        <f t="shared" si="24"/>
        <v>14</v>
      </c>
      <c r="U84" s="1">
        <f t="shared" si="25"/>
        <v>10.585040705225317</v>
      </c>
      <c r="V84" s="1">
        <v>253.81399999999999</v>
      </c>
      <c r="W84" s="1">
        <v>230.0428</v>
      </c>
      <c r="X84" s="1">
        <v>222.93</v>
      </c>
      <c r="Y84" s="1">
        <v>133.05760000000001</v>
      </c>
      <c r="Z84" s="1">
        <v>140.02359999999999</v>
      </c>
      <c r="AA84" s="1">
        <v>192.5712</v>
      </c>
      <c r="AB84" s="1"/>
      <c r="AC84" s="1">
        <f t="shared" si="26"/>
        <v>960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32</v>
      </c>
      <c r="C85" s="1">
        <v>2074.511</v>
      </c>
      <c r="D85" s="1">
        <v>1.085</v>
      </c>
      <c r="E85" s="1">
        <v>1619.951</v>
      </c>
      <c r="F85" s="1"/>
      <c r="G85" s="6">
        <v>1</v>
      </c>
      <c r="H85" s="1">
        <v>60</v>
      </c>
      <c r="I85" s="1" t="s">
        <v>33</v>
      </c>
      <c r="J85" s="1">
        <v>2891.5450000000001</v>
      </c>
      <c r="K85" s="1">
        <f t="shared" si="21"/>
        <v>-1271.5940000000001</v>
      </c>
      <c r="L85" s="1">
        <f t="shared" si="22"/>
        <v>1083.4070000000002</v>
      </c>
      <c r="M85" s="1">
        <v>536.54399999999998</v>
      </c>
      <c r="N85" s="1">
        <v>131.59460000000041</v>
      </c>
      <c r="O85" s="1">
        <v>3131.0210000000002</v>
      </c>
      <c r="P85" s="1">
        <f t="shared" si="23"/>
        <v>216.68140000000002</v>
      </c>
      <c r="Q85" s="5">
        <v>600</v>
      </c>
      <c r="R85" s="5"/>
      <c r="S85" s="1"/>
      <c r="T85" s="1">
        <f t="shared" si="24"/>
        <v>17.826244430763325</v>
      </c>
      <c r="U85" s="1">
        <f t="shared" si="25"/>
        <v>15.05720195642081</v>
      </c>
      <c r="V85" s="1">
        <v>263.1232</v>
      </c>
      <c r="W85" s="1">
        <v>194.8314</v>
      </c>
      <c r="X85" s="1">
        <v>182.44040000000001</v>
      </c>
      <c r="Y85" s="1">
        <v>289.08120000000002</v>
      </c>
      <c r="Z85" s="1">
        <v>316.02480000000003</v>
      </c>
      <c r="AA85" s="1">
        <v>290.72199999999998</v>
      </c>
      <c r="AB85" s="1"/>
      <c r="AC85" s="1">
        <f t="shared" si="26"/>
        <v>600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32</v>
      </c>
      <c r="C86" s="1">
        <v>1769.2619999999999</v>
      </c>
      <c r="D86" s="1">
        <v>155.72999999999999</v>
      </c>
      <c r="E86" s="1">
        <v>1406.4970000000001</v>
      </c>
      <c r="F86" s="1"/>
      <c r="G86" s="6">
        <v>1</v>
      </c>
      <c r="H86" s="1">
        <v>60</v>
      </c>
      <c r="I86" s="1" t="s">
        <v>33</v>
      </c>
      <c r="J86" s="1">
        <v>3579.09</v>
      </c>
      <c r="K86" s="1">
        <f t="shared" si="21"/>
        <v>-2172.5929999999998</v>
      </c>
      <c r="L86" s="1">
        <f t="shared" si="22"/>
        <v>1406.4970000000001</v>
      </c>
      <c r="M86" s="1"/>
      <c r="N86" s="1">
        <v>1179.3096</v>
      </c>
      <c r="O86" s="1">
        <v>3813.72</v>
      </c>
      <c r="P86" s="1">
        <f t="shared" si="23"/>
        <v>281.29939999999999</v>
      </c>
      <c r="Q86" s="5"/>
      <c r="R86" s="5"/>
      <c r="S86" s="1"/>
      <c r="T86" s="1">
        <f t="shared" si="24"/>
        <v>17.749876466142481</v>
      </c>
      <c r="U86" s="1">
        <f t="shared" si="25"/>
        <v>17.749876466142481</v>
      </c>
      <c r="V86" s="1">
        <v>384.07920000000001</v>
      </c>
      <c r="W86" s="1">
        <v>286.19139999999999</v>
      </c>
      <c r="X86" s="1">
        <v>238.78899999999999</v>
      </c>
      <c r="Y86" s="1">
        <v>279.93540000000002</v>
      </c>
      <c r="Z86" s="1">
        <v>299.88339999999999</v>
      </c>
      <c r="AA86" s="1">
        <v>320.35140000000001</v>
      </c>
      <c r="AB86" s="1"/>
      <c r="AC86" s="1">
        <f t="shared" si="2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32</v>
      </c>
      <c r="C87" s="1">
        <v>113.80200000000001</v>
      </c>
      <c r="D87" s="1"/>
      <c r="E87" s="1">
        <v>19.545000000000002</v>
      </c>
      <c r="F87" s="1">
        <v>81.962999999999994</v>
      </c>
      <c r="G87" s="6">
        <v>1</v>
      </c>
      <c r="H87" s="1">
        <v>55</v>
      </c>
      <c r="I87" s="1" t="s">
        <v>33</v>
      </c>
      <c r="J87" s="1">
        <v>24.6</v>
      </c>
      <c r="K87" s="1">
        <f t="shared" si="21"/>
        <v>-5.0549999999999997</v>
      </c>
      <c r="L87" s="1">
        <f t="shared" si="22"/>
        <v>19.545000000000002</v>
      </c>
      <c r="M87" s="1"/>
      <c r="N87" s="1"/>
      <c r="O87" s="1"/>
      <c r="P87" s="1">
        <f t="shared" si="23"/>
        <v>3.9090000000000003</v>
      </c>
      <c r="Q87" s="5"/>
      <c r="R87" s="5"/>
      <c r="S87" s="1"/>
      <c r="T87" s="1">
        <f t="shared" si="24"/>
        <v>20.967766692248652</v>
      </c>
      <c r="U87" s="1">
        <f t="shared" si="25"/>
        <v>20.967766692248652</v>
      </c>
      <c r="V87" s="1">
        <v>4.4206000000000003</v>
      </c>
      <c r="W87" s="1">
        <v>5.4804000000000004</v>
      </c>
      <c r="X87" s="1">
        <v>5.2152000000000003</v>
      </c>
      <c r="Y87" s="1">
        <v>5.6351999999999993</v>
      </c>
      <c r="Z87" s="1">
        <v>5.9207999999999998</v>
      </c>
      <c r="AA87" s="1">
        <v>9.7362000000000002</v>
      </c>
      <c r="AB87" s="17" t="s">
        <v>118</v>
      </c>
      <c r="AC87" s="1">
        <f t="shared" si="2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32</v>
      </c>
      <c r="C88" s="1">
        <v>108.988</v>
      </c>
      <c r="D88" s="1"/>
      <c r="E88" s="1">
        <v>13.089</v>
      </c>
      <c r="F88" s="1">
        <v>82.997</v>
      </c>
      <c r="G88" s="6">
        <v>1</v>
      </c>
      <c r="H88" s="1">
        <v>55</v>
      </c>
      <c r="I88" s="1" t="s">
        <v>33</v>
      </c>
      <c r="J88" s="1">
        <v>20.100000000000001</v>
      </c>
      <c r="K88" s="1">
        <f t="shared" si="21"/>
        <v>-7.011000000000001</v>
      </c>
      <c r="L88" s="1">
        <f t="shared" si="22"/>
        <v>13.089</v>
      </c>
      <c r="M88" s="1"/>
      <c r="N88" s="1"/>
      <c r="O88" s="1"/>
      <c r="P88" s="1">
        <f t="shared" si="23"/>
        <v>2.6177999999999999</v>
      </c>
      <c r="Q88" s="5"/>
      <c r="R88" s="5"/>
      <c r="S88" s="1"/>
      <c r="T88" s="1">
        <f t="shared" si="24"/>
        <v>31.704866681946672</v>
      </c>
      <c r="U88" s="1">
        <f t="shared" si="25"/>
        <v>31.704866681946672</v>
      </c>
      <c r="V88" s="1">
        <v>3.0242</v>
      </c>
      <c r="W88" s="1">
        <v>3.1991999999999998</v>
      </c>
      <c r="X88" s="1">
        <v>3.9136000000000002</v>
      </c>
      <c r="Y88" s="1">
        <v>6.3823999999999996</v>
      </c>
      <c r="Z88" s="1">
        <v>6.8628</v>
      </c>
      <c r="AA88" s="1">
        <v>10.1774</v>
      </c>
      <c r="AB88" s="17" t="s">
        <v>118</v>
      </c>
      <c r="AC88" s="1">
        <f t="shared" si="26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124</v>
      </c>
      <c r="B89" s="1" t="s">
        <v>32</v>
      </c>
      <c r="C89" s="1">
        <v>67.328999999999994</v>
      </c>
      <c r="D89" s="1">
        <v>21.667999999999999</v>
      </c>
      <c r="E89" s="1">
        <v>12.13</v>
      </c>
      <c r="F89" s="1">
        <v>71.492999999999995</v>
      </c>
      <c r="G89" s="6">
        <v>1</v>
      </c>
      <c r="H89" s="1">
        <v>55</v>
      </c>
      <c r="I89" s="1" t="s">
        <v>33</v>
      </c>
      <c r="J89" s="1">
        <v>14.6</v>
      </c>
      <c r="K89" s="1">
        <f t="shared" si="21"/>
        <v>-2.4699999999999989</v>
      </c>
      <c r="L89" s="1">
        <f t="shared" si="22"/>
        <v>12.13</v>
      </c>
      <c r="M89" s="1"/>
      <c r="N89" s="1"/>
      <c r="O89" s="1"/>
      <c r="P89" s="1">
        <f t="shared" si="23"/>
        <v>2.4260000000000002</v>
      </c>
      <c r="Q89" s="5"/>
      <c r="R89" s="5"/>
      <c r="S89" s="1"/>
      <c r="T89" s="1">
        <f t="shared" si="24"/>
        <v>29.469497114591917</v>
      </c>
      <c r="U89" s="1">
        <f t="shared" si="25"/>
        <v>29.469497114591917</v>
      </c>
      <c r="V89" s="1">
        <v>2.484</v>
      </c>
      <c r="W89" s="1">
        <v>3.3548</v>
      </c>
      <c r="X89" s="1">
        <v>3.8304</v>
      </c>
      <c r="Y89" s="1">
        <v>5.93</v>
      </c>
      <c r="Z89" s="1">
        <v>5.9336000000000002</v>
      </c>
      <c r="AA89" s="1">
        <v>4.1395999999999997</v>
      </c>
      <c r="AB89" s="17" t="s">
        <v>118</v>
      </c>
      <c r="AC89" s="1">
        <f t="shared" si="2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3" t="s">
        <v>125</v>
      </c>
      <c r="B90" s="13" t="s">
        <v>32</v>
      </c>
      <c r="C90" s="13"/>
      <c r="D90" s="13"/>
      <c r="E90" s="13"/>
      <c r="F90" s="13"/>
      <c r="G90" s="14">
        <v>0</v>
      </c>
      <c r="H90" s="13">
        <v>60</v>
      </c>
      <c r="I90" s="13" t="s">
        <v>33</v>
      </c>
      <c r="J90" s="13"/>
      <c r="K90" s="13">
        <f t="shared" si="21"/>
        <v>0</v>
      </c>
      <c r="L90" s="13">
        <f t="shared" si="22"/>
        <v>0</v>
      </c>
      <c r="M90" s="13"/>
      <c r="N90" s="13"/>
      <c r="O90" s="13"/>
      <c r="P90" s="13">
        <f t="shared" si="23"/>
        <v>0</v>
      </c>
      <c r="Q90" s="15"/>
      <c r="R90" s="15"/>
      <c r="S90" s="13"/>
      <c r="T90" s="13" t="e">
        <f t="shared" si="24"/>
        <v>#DIV/0!</v>
      </c>
      <c r="U90" s="13" t="e">
        <f t="shared" si="25"/>
        <v>#DIV/0!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 t="s">
        <v>40</v>
      </c>
      <c r="AC90" s="13">
        <f t="shared" si="26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126</v>
      </c>
      <c r="B91" s="1" t="s">
        <v>39</v>
      </c>
      <c r="C91" s="1">
        <v>207</v>
      </c>
      <c r="D91" s="1">
        <v>42</v>
      </c>
      <c r="E91" s="1">
        <v>75</v>
      </c>
      <c r="F91" s="1">
        <v>147</v>
      </c>
      <c r="G91" s="6">
        <v>0.3</v>
      </c>
      <c r="H91" s="1">
        <v>40</v>
      </c>
      <c r="I91" s="1" t="s">
        <v>33</v>
      </c>
      <c r="J91" s="1">
        <v>83</v>
      </c>
      <c r="K91" s="1">
        <f t="shared" si="21"/>
        <v>-8</v>
      </c>
      <c r="L91" s="1">
        <f t="shared" si="22"/>
        <v>75</v>
      </c>
      <c r="M91" s="1"/>
      <c r="N91" s="1"/>
      <c r="O91" s="1"/>
      <c r="P91" s="1">
        <f t="shared" si="23"/>
        <v>15</v>
      </c>
      <c r="Q91" s="5">
        <f t="shared" ref="Q91:Q95" si="29">11*P91-O91-N91-F91</f>
        <v>18</v>
      </c>
      <c r="R91" s="5"/>
      <c r="S91" s="1"/>
      <c r="T91" s="1">
        <f t="shared" si="24"/>
        <v>11</v>
      </c>
      <c r="U91" s="1">
        <f t="shared" si="25"/>
        <v>9.8000000000000007</v>
      </c>
      <c r="V91" s="1">
        <v>12.2</v>
      </c>
      <c r="W91" s="1">
        <v>10.4</v>
      </c>
      <c r="X91" s="1">
        <v>13.2</v>
      </c>
      <c r="Y91" s="1">
        <v>23</v>
      </c>
      <c r="Z91" s="1">
        <v>24.6</v>
      </c>
      <c r="AA91" s="1">
        <v>29.4</v>
      </c>
      <c r="AB91" s="16" t="s">
        <v>36</v>
      </c>
      <c r="AC91" s="1">
        <f t="shared" si="26"/>
        <v>5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127</v>
      </c>
      <c r="B92" s="1" t="s">
        <v>39</v>
      </c>
      <c r="C92" s="1">
        <v>193</v>
      </c>
      <c r="D92" s="1">
        <v>18</v>
      </c>
      <c r="E92" s="1">
        <v>87</v>
      </c>
      <c r="F92" s="1">
        <v>102</v>
      </c>
      <c r="G92" s="6">
        <v>0.3</v>
      </c>
      <c r="H92" s="1">
        <v>40</v>
      </c>
      <c r="I92" s="1" t="s">
        <v>33</v>
      </c>
      <c r="J92" s="1">
        <v>89</v>
      </c>
      <c r="K92" s="1">
        <f t="shared" si="21"/>
        <v>-2</v>
      </c>
      <c r="L92" s="1">
        <f t="shared" si="22"/>
        <v>87</v>
      </c>
      <c r="M92" s="1"/>
      <c r="N92" s="1"/>
      <c r="O92" s="1">
        <v>27</v>
      </c>
      <c r="P92" s="1">
        <f t="shared" si="23"/>
        <v>17.399999999999999</v>
      </c>
      <c r="Q92" s="5">
        <f t="shared" si="29"/>
        <v>62.399999999999977</v>
      </c>
      <c r="R92" s="5"/>
      <c r="S92" s="1"/>
      <c r="T92" s="1">
        <f t="shared" si="24"/>
        <v>11</v>
      </c>
      <c r="U92" s="1">
        <f t="shared" si="25"/>
        <v>7.4137931034482767</v>
      </c>
      <c r="V92" s="1">
        <v>15.6</v>
      </c>
      <c r="W92" s="1">
        <v>12</v>
      </c>
      <c r="X92" s="1">
        <v>13.6</v>
      </c>
      <c r="Y92" s="1">
        <v>20.8</v>
      </c>
      <c r="Z92" s="1">
        <v>23.2</v>
      </c>
      <c r="AA92" s="1">
        <v>30.8</v>
      </c>
      <c r="AB92" s="16" t="s">
        <v>36</v>
      </c>
      <c r="AC92" s="1">
        <f t="shared" si="26"/>
        <v>19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128</v>
      </c>
      <c r="B93" s="1" t="s">
        <v>32</v>
      </c>
      <c r="C93" s="1">
        <v>21.141999999999999</v>
      </c>
      <c r="D93" s="1">
        <v>144.69499999999999</v>
      </c>
      <c r="E93" s="1">
        <v>17.841999999999999</v>
      </c>
      <c r="F93" s="1">
        <v>127.863</v>
      </c>
      <c r="G93" s="6">
        <v>1</v>
      </c>
      <c r="H93" s="1">
        <v>45</v>
      </c>
      <c r="I93" s="1" t="s">
        <v>33</v>
      </c>
      <c r="J93" s="1">
        <v>18</v>
      </c>
      <c r="K93" s="1">
        <f t="shared" si="21"/>
        <v>-0.15800000000000125</v>
      </c>
      <c r="L93" s="1">
        <f t="shared" si="22"/>
        <v>17.841999999999999</v>
      </c>
      <c r="M93" s="1"/>
      <c r="N93" s="1">
        <v>34.259600000000027</v>
      </c>
      <c r="O93" s="1"/>
      <c r="P93" s="1">
        <f t="shared" si="23"/>
        <v>3.5683999999999996</v>
      </c>
      <c r="Q93" s="5"/>
      <c r="R93" s="5"/>
      <c r="S93" s="1"/>
      <c r="T93" s="1">
        <f t="shared" si="24"/>
        <v>45.432855061091821</v>
      </c>
      <c r="U93" s="1">
        <f t="shared" si="25"/>
        <v>45.432855061091821</v>
      </c>
      <c r="V93" s="1">
        <v>5.1416000000000004</v>
      </c>
      <c r="W93" s="1">
        <v>13.726800000000001</v>
      </c>
      <c r="X93" s="1">
        <v>15.0594</v>
      </c>
      <c r="Y93" s="1">
        <v>5.359</v>
      </c>
      <c r="Z93" s="1">
        <v>0</v>
      </c>
      <c r="AA93" s="1">
        <v>6.2953999999999999</v>
      </c>
      <c r="AB93" s="1" t="s">
        <v>129</v>
      </c>
      <c r="AC93" s="1">
        <f t="shared" si="26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130</v>
      </c>
      <c r="B94" s="1" t="s">
        <v>39</v>
      </c>
      <c r="C94" s="1"/>
      <c r="D94" s="1">
        <v>24</v>
      </c>
      <c r="E94" s="1">
        <v>24</v>
      </c>
      <c r="F94" s="1"/>
      <c r="G94" s="6">
        <v>0.33</v>
      </c>
      <c r="H94" s="1">
        <v>40</v>
      </c>
      <c r="I94" s="1" t="s">
        <v>33</v>
      </c>
      <c r="J94" s="1">
        <v>31</v>
      </c>
      <c r="K94" s="1">
        <f t="shared" si="21"/>
        <v>-7</v>
      </c>
      <c r="L94" s="1">
        <f t="shared" si="22"/>
        <v>24</v>
      </c>
      <c r="M94" s="1"/>
      <c r="N94" s="1"/>
      <c r="O94" s="1">
        <v>10</v>
      </c>
      <c r="P94" s="1">
        <f t="shared" si="23"/>
        <v>4.8</v>
      </c>
      <c r="Q94" s="5">
        <f t="shared" si="29"/>
        <v>42.8</v>
      </c>
      <c r="R94" s="5"/>
      <c r="S94" s="1"/>
      <c r="T94" s="1">
        <f t="shared" si="24"/>
        <v>11</v>
      </c>
      <c r="U94" s="1">
        <f t="shared" si="25"/>
        <v>2.0833333333333335</v>
      </c>
      <c r="V94" s="1">
        <v>2.2000000000000002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129</v>
      </c>
      <c r="AC94" s="1">
        <f t="shared" si="26"/>
        <v>14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131</v>
      </c>
      <c r="B95" s="1" t="s">
        <v>39</v>
      </c>
      <c r="C95" s="1"/>
      <c r="D95" s="1">
        <v>24</v>
      </c>
      <c r="E95" s="1">
        <v>24</v>
      </c>
      <c r="F95" s="1"/>
      <c r="G95" s="6">
        <v>0.33</v>
      </c>
      <c r="H95" s="1">
        <v>50</v>
      </c>
      <c r="I95" s="1" t="s">
        <v>33</v>
      </c>
      <c r="J95" s="1">
        <v>31</v>
      </c>
      <c r="K95" s="1">
        <f t="shared" si="21"/>
        <v>-7</v>
      </c>
      <c r="L95" s="1">
        <f t="shared" si="22"/>
        <v>24</v>
      </c>
      <c r="M95" s="1"/>
      <c r="N95" s="1"/>
      <c r="O95" s="1">
        <v>11.2</v>
      </c>
      <c r="P95" s="1">
        <f t="shared" si="23"/>
        <v>4.8</v>
      </c>
      <c r="Q95" s="5">
        <f t="shared" si="29"/>
        <v>41.599999999999994</v>
      </c>
      <c r="R95" s="5"/>
      <c r="S95" s="1"/>
      <c r="T95" s="1">
        <f t="shared" si="24"/>
        <v>11</v>
      </c>
      <c r="U95" s="1">
        <f t="shared" si="25"/>
        <v>2.3333333333333335</v>
      </c>
      <c r="V95" s="1">
        <v>2.2000000000000002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129</v>
      </c>
      <c r="AC95" s="1">
        <f t="shared" si="26"/>
        <v>14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95" xr:uid="{8B03A6C5-1343-4B9F-B0CD-9B51B73A99C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2024-11-14T13:50:37Z</dcterms:created>
  <dcterms:modified xsi:type="dcterms:W3CDTF">2024-11-15T07:31:26Z</dcterms:modified>
</cp:coreProperties>
</file>