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8" i="1" l="1"/>
  <c r="AH11" i="1"/>
  <c r="AH12" i="1"/>
  <c r="AH15" i="1"/>
  <c r="AH16" i="1"/>
  <c r="AH19" i="1"/>
  <c r="AH20" i="1"/>
  <c r="AH23" i="1"/>
  <c r="AH24" i="1"/>
  <c r="AH27" i="1"/>
  <c r="AH28" i="1"/>
  <c r="AH31" i="1"/>
  <c r="AH32" i="1"/>
  <c r="AH35" i="1"/>
  <c r="AH36" i="1"/>
  <c r="AH39" i="1"/>
  <c r="AH40" i="1"/>
  <c r="AH43" i="1"/>
  <c r="AH44" i="1"/>
  <c r="AH47" i="1"/>
  <c r="AH48" i="1"/>
  <c r="AH51" i="1"/>
  <c r="AH52" i="1"/>
  <c r="AH55" i="1"/>
  <c r="AH56" i="1"/>
  <c r="AH59" i="1"/>
  <c r="AH60" i="1"/>
  <c r="AH63" i="1"/>
  <c r="AH64" i="1"/>
  <c r="AH67" i="1"/>
  <c r="AH68" i="1"/>
  <c r="AH71" i="1"/>
  <c r="AH72" i="1"/>
  <c r="AH75" i="1"/>
  <c r="AH76" i="1"/>
  <c r="AH79" i="1"/>
  <c r="AH80" i="1"/>
  <c r="AH83" i="1"/>
  <c r="AH84" i="1"/>
  <c r="AH87" i="1"/>
  <c r="AH88" i="1"/>
  <c r="AH91" i="1"/>
  <c r="AH92" i="1"/>
  <c r="AH95" i="1"/>
  <c r="AH96" i="1"/>
  <c r="AH99" i="1"/>
  <c r="AH100" i="1"/>
  <c r="AH103" i="1"/>
  <c r="AH104" i="1"/>
  <c r="AH107" i="1"/>
  <c r="AH108" i="1"/>
  <c r="AH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9" i="1"/>
  <c r="AH10" i="1"/>
  <c r="AH13" i="1"/>
  <c r="AH14" i="1"/>
  <c r="AH17" i="1"/>
  <c r="AH18" i="1"/>
  <c r="AH21" i="1"/>
  <c r="AH22" i="1"/>
  <c r="AH25" i="1"/>
  <c r="AH26" i="1"/>
  <c r="AH29" i="1"/>
  <c r="AH30" i="1"/>
  <c r="AH33" i="1"/>
  <c r="AH34" i="1"/>
  <c r="AH37" i="1"/>
  <c r="AH38" i="1"/>
  <c r="AH41" i="1"/>
  <c r="AH42" i="1"/>
  <c r="AH45" i="1"/>
  <c r="AH46" i="1"/>
  <c r="AH49" i="1"/>
  <c r="AH50" i="1"/>
  <c r="AH53" i="1"/>
  <c r="AH54" i="1"/>
  <c r="AH57" i="1"/>
  <c r="AH58" i="1"/>
  <c r="AH61" i="1"/>
  <c r="AH62" i="1"/>
  <c r="AH65" i="1"/>
  <c r="AH66" i="1"/>
  <c r="AH69" i="1"/>
  <c r="AH70" i="1"/>
  <c r="AH73" i="1"/>
  <c r="AH74" i="1"/>
  <c r="AH77" i="1"/>
  <c r="AH78" i="1"/>
  <c r="AH81" i="1"/>
  <c r="AH82" i="1"/>
  <c r="AH85" i="1"/>
  <c r="AH86" i="1"/>
  <c r="AH89" i="1"/>
  <c r="AH90" i="1"/>
  <c r="AH93" i="1"/>
  <c r="AH94" i="1"/>
  <c r="AH97" i="1"/>
  <c r="AH98" i="1"/>
  <c r="AH101" i="1"/>
  <c r="AH102" i="1"/>
  <c r="AH105" i="1"/>
  <c r="AH106" i="1"/>
  <c r="AH109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7" i="1"/>
  <c r="X58" i="1"/>
  <c r="X60" i="1"/>
  <c r="X61" i="1"/>
  <c r="X62" i="1"/>
  <c r="X64" i="1"/>
  <c r="X65" i="1"/>
  <c r="X66" i="1"/>
  <c r="X68" i="1"/>
  <c r="X69" i="1"/>
  <c r="X70" i="1"/>
  <c r="X72" i="1"/>
  <c r="X73" i="1"/>
  <c r="X74" i="1"/>
  <c r="X76" i="1"/>
  <c r="X77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6" i="1"/>
  <c r="X108" i="1"/>
  <c r="X109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Y56" i="1" s="1"/>
  <c r="V57" i="1"/>
  <c r="Y57" i="1" s="1"/>
  <c r="V58" i="1"/>
  <c r="Y58" i="1" s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" i="1"/>
  <c r="AC8" i="1"/>
  <c r="AC9" i="1"/>
  <c r="AC10" i="1"/>
  <c r="AC11" i="1"/>
  <c r="AC6" i="1" s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P8" i="1"/>
  <c r="P9" i="1"/>
  <c r="P10" i="1"/>
  <c r="P11" i="1"/>
  <c r="P6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7" i="1"/>
  <c r="AA6" i="1"/>
  <c r="AB6" i="1"/>
  <c r="Z6" i="1"/>
  <c r="L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E6" i="1"/>
  <c r="F6" i="1"/>
  <c r="AI6" i="1" l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AH6" i="1"/>
  <c r="T6" i="1"/>
  <c r="AJ6" i="1"/>
  <c r="X20" i="1"/>
  <c r="V6" i="1"/>
  <c r="AF6" i="1"/>
  <c r="M6" i="1"/>
  <c r="K6" i="1"/>
  <c r="J6" i="1"/>
</calcChain>
</file>

<file path=xl/sharedStrings.xml><?xml version="1.0" encoding="utf-8"?>
<sst xmlns="http://schemas.openxmlformats.org/spreadsheetml/2006/main" count="263" uniqueCount="144">
  <si>
    <t>Период: 15.12.2023 - 22.12.2023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</si>
  <si>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</si>
  <si>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</si>
  <si>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</si>
  <si>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</si>
  <si>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</si>
  <si>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</si>
  <si>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</si>
  <si>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</si>
  <si>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</si>
  <si>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</si>
  <si>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</si>
  <si>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</si>
  <si>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</si>
  <si>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</si>
  <si>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</si>
  <si>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</si>
  <si>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</si>
  <si>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</si>
  <si>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</si>
  <si>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</si>
  <si>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</si>
  <si>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</si>
  <si>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</si>
  <si>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</si>
  <si>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</si>
  <si>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</si>
  <si>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</si>
  <si>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</si>
  <si>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</si>
  <si>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</si>
  <si>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</si>
  <si>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</si>
  <si>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</si>
  <si>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</si>
  <si>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</si>
  <si>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</si>
  <si>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</si>
  <si>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</si>
  <si>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</si>
  <si>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</si>
  <si>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</si>
  <si>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</si>
  <si>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</si>
  <si>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</si>
  <si>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</si>
  <si>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</si>
  <si>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</si>
  <si>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</si>
  <si>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</si>
  <si>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</si>
  <si>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</si>
  <si>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</si>
  <si>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</si>
  <si>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</si>
  <si>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</si>
  <si>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</si>
  <si>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</si>
  <si>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</si>
  <si>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</si>
  <si>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</si>
  <si>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</si>
  <si>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</si>
  <si>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</si>
  <si>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</si>
  <si>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</si>
  <si>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</si>
  <si>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</si>
  <si>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</si>
  <si>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</si>
  <si>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</si>
  <si>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</si>
  <si>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</si>
  <si>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</si>
  <si>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</si>
  <si>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</si>
  <si>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</si>
  <si>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</si>
  <si>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</si>
  <si>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</si>
  <si>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</si>
  <si>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</si>
  <si>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</si>
  <si>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</si>
  <si>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</si>
  <si>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</si>
  <si>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</si>
  <si>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</si>
  <si>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</si>
  <si>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</si>
  <si>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</si>
  <si>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</si>
  <si>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</si>
  <si>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</si>
  <si>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</si>
  <si>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</si>
  <si>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</si>
  <si>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</si>
  <si>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</si>
  <si>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</si>
  <si>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</si>
  <si>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</si>
  <si>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</si>
  <si>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</si>
  <si>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</si>
  <si>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</si>
  <si>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</si>
  <si>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</si>
  <si>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</si>
  <si>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</si>
  <si>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</si>
  <si>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</si>
  <si>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</si>
  <si>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</si>
  <si>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</si>
  <si>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</si>
  <si>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</si>
  <si>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</si>
  <si>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</si>
  <si>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</si>
  <si>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</si>
  <si>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</si>
  <si>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</si>
  <si>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</si>
  <si>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</si>
  <si>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</si>
  <si>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</si>
  <si>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</si>
  <si>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</si>
  <si>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21,12,</t>
  </si>
  <si>
    <t>22,12,</t>
  </si>
  <si>
    <t>25,12,</t>
  </si>
  <si>
    <t>26,12м</t>
  </si>
  <si>
    <t>26,12,</t>
  </si>
  <si>
    <t>27,12,</t>
  </si>
  <si>
    <t>28,12,</t>
  </si>
  <si>
    <t>29,12,</t>
  </si>
  <si>
    <t>08,12,</t>
  </si>
  <si>
    <t>15,12,</t>
  </si>
  <si>
    <t>9т</t>
  </si>
  <si>
    <t>17т</t>
  </si>
  <si>
    <t>7д</t>
  </si>
  <si>
    <t>8,5д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</si>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</sst>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5" fontId="7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15.12.2023 - 21.12.2023</v>
          </cell>
        </row>
        <row r="3">
          <cell r="U3" t="str">
            <v>7д</v>
          </cell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21,12,</v>
          </cell>
          <cell r="M5" t="str">
            <v>22,12,</v>
          </cell>
          <cell r="N5" t="str">
            <v>25,12,</v>
          </cell>
          <cell r="U5" t="str">
            <v>25,12м</v>
          </cell>
          <cell r="W5" t="str">
            <v>25,12,</v>
          </cell>
          <cell r="AD5" t="str">
            <v>08,12,</v>
          </cell>
          <cell r="AE5" t="str">
            <v>15,12,</v>
          </cell>
          <cell r="AF5" t="str">
            <v>21,12,</v>
          </cell>
        </row>
        <row r="6">
          <cell r="E6">
            <v>126756.51699999999</v>
          </cell>
          <cell r="F6">
            <v>48443.932999999983</v>
          </cell>
          <cell r="J6">
            <v>127800.04699999996</v>
          </cell>
          <cell r="K6">
            <v>-1043.5300000000002</v>
          </cell>
          <cell r="L6">
            <v>23880</v>
          </cell>
          <cell r="M6">
            <v>28330</v>
          </cell>
          <cell r="N6">
            <v>18030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22090</v>
          </cell>
          <cell r="V6">
            <v>23143.303399999986</v>
          </cell>
          <cell r="W6">
            <v>25920</v>
          </cell>
          <cell r="Z6">
            <v>0</v>
          </cell>
          <cell r="AA6">
            <v>0</v>
          </cell>
          <cell r="AB6">
            <v>0</v>
          </cell>
          <cell r="AC6">
            <v>11040</v>
          </cell>
          <cell r="AD6">
            <v>21736.945400000011</v>
          </cell>
          <cell r="AE6">
            <v>21643.845399999987</v>
          </cell>
          <cell r="AF6">
            <v>19503.762000000002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41.06</v>
          </cell>
          <cell r="D7">
            <v>140.44900000000001</v>
          </cell>
          <cell r="E7">
            <v>60.59</v>
          </cell>
          <cell r="F7">
            <v>62.313000000000002</v>
          </cell>
          <cell r="G7" t="str">
            <v>н</v>
          </cell>
          <cell r="H7">
            <v>1</v>
          </cell>
          <cell r="I7">
            <v>45</v>
          </cell>
          <cell r="J7">
            <v>60.401000000000003</v>
          </cell>
          <cell r="K7">
            <v>0.18900000000000006</v>
          </cell>
          <cell r="L7">
            <v>0</v>
          </cell>
          <cell r="M7">
            <v>30</v>
          </cell>
          <cell r="N7">
            <v>0</v>
          </cell>
          <cell r="U7">
            <v>20</v>
          </cell>
          <cell r="V7">
            <v>12.118</v>
          </cell>
          <cell r="X7">
            <v>9.2682785938273646</v>
          </cell>
          <cell r="Y7">
            <v>5.1421851790724542</v>
          </cell>
          <cell r="AC7">
            <v>0</v>
          </cell>
          <cell r="AD7">
            <v>16.404999999999994</v>
          </cell>
          <cell r="AE7">
            <v>14.218799999999998</v>
          </cell>
          <cell r="AF7">
            <v>12.93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39.146000000000001</v>
          </cell>
          <cell r="D8">
            <v>5840.4260000000004</v>
          </cell>
          <cell r="E8">
            <v>1179.056</v>
          </cell>
          <cell r="F8">
            <v>525.84299999999996</v>
          </cell>
          <cell r="G8" t="str">
            <v>н</v>
          </cell>
          <cell r="H8">
            <v>1</v>
          </cell>
          <cell r="I8">
            <v>45</v>
          </cell>
          <cell r="J8">
            <v>2073.9110000000001</v>
          </cell>
          <cell r="K8">
            <v>-894.85500000000002</v>
          </cell>
          <cell r="L8">
            <v>500</v>
          </cell>
          <cell r="M8">
            <v>500</v>
          </cell>
          <cell r="N8">
            <v>600</v>
          </cell>
          <cell r="U8">
            <v>400</v>
          </cell>
          <cell r="V8">
            <v>235.81120000000001</v>
          </cell>
          <cell r="W8">
            <v>200</v>
          </cell>
          <cell r="X8">
            <v>11.559429747187579</v>
          </cell>
          <cell r="Y8">
            <v>2.229932250885454</v>
          </cell>
          <cell r="AC8">
            <v>0</v>
          </cell>
          <cell r="AD8">
            <v>127.4974</v>
          </cell>
          <cell r="AE8">
            <v>159.09180000000001</v>
          </cell>
          <cell r="AF8">
            <v>127.157</v>
          </cell>
          <cell r="AG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189.58199999999999</v>
          </cell>
          <cell r="D9">
            <v>267.34399999999999</v>
          </cell>
          <cell r="E9">
            <v>465.06200000000001</v>
          </cell>
          <cell r="F9">
            <v>60.558999999999997</v>
          </cell>
          <cell r="G9" t="str">
            <v>н</v>
          </cell>
          <cell r="H9">
            <v>1</v>
          </cell>
          <cell r="I9">
            <v>45</v>
          </cell>
          <cell r="J9">
            <v>435.41399999999999</v>
          </cell>
          <cell r="K9">
            <v>29.648000000000025</v>
          </cell>
          <cell r="L9">
            <v>100</v>
          </cell>
          <cell r="M9">
            <v>50</v>
          </cell>
          <cell r="N9">
            <v>140</v>
          </cell>
          <cell r="U9">
            <v>100</v>
          </cell>
          <cell r="V9">
            <v>93.0124</v>
          </cell>
          <cell r="W9">
            <v>100</v>
          </cell>
          <cell r="X9">
            <v>5.9192000206424087</v>
          </cell>
          <cell r="Y9">
            <v>0.65108523164653309</v>
          </cell>
          <cell r="AC9">
            <v>0</v>
          </cell>
          <cell r="AD9">
            <v>105.13879999999999</v>
          </cell>
          <cell r="AE9">
            <v>85.628599999999992</v>
          </cell>
          <cell r="AF9">
            <v>117.911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367.14400000000001</v>
          </cell>
          <cell r="D10">
            <v>1604.693</v>
          </cell>
          <cell r="E10">
            <v>1577.434</v>
          </cell>
          <cell r="F10">
            <v>738.96600000000001</v>
          </cell>
          <cell r="G10" t="str">
            <v>н</v>
          </cell>
          <cell r="H10">
            <v>1</v>
          </cell>
          <cell r="I10">
            <v>45</v>
          </cell>
          <cell r="J10">
            <v>1611.9380000000001</v>
          </cell>
          <cell r="K10">
            <v>-34.504000000000133</v>
          </cell>
          <cell r="L10">
            <v>400</v>
          </cell>
          <cell r="M10">
            <v>400</v>
          </cell>
          <cell r="N10">
            <v>260</v>
          </cell>
          <cell r="U10">
            <v>100</v>
          </cell>
          <cell r="V10">
            <v>315.48680000000002</v>
          </cell>
          <cell r="W10">
            <v>200</v>
          </cell>
          <cell r="X10">
            <v>6.6531024435887645</v>
          </cell>
          <cell r="Y10">
            <v>2.3423040203266825</v>
          </cell>
          <cell r="AC10">
            <v>0</v>
          </cell>
          <cell r="AD10">
            <v>267.56579999999997</v>
          </cell>
          <cell r="AE10">
            <v>318.51059999999995</v>
          </cell>
          <cell r="AF10">
            <v>125.03700000000001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47.137</v>
          </cell>
          <cell r="D11">
            <v>136.62100000000001</v>
          </cell>
          <cell r="E11">
            <v>117.655</v>
          </cell>
          <cell r="F11">
            <v>81.942999999999998</v>
          </cell>
          <cell r="G11">
            <v>0</v>
          </cell>
          <cell r="H11">
            <v>1</v>
          </cell>
          <cell r="I11">
            <v>40</v>
          </cell>
          <cell r="J11">
            <v>119.252</v>
          </cell>
          <cell r="K11">
            <v>-1.5969999999999942</v>
          </cell>
          <cell r="L11">
            <v>30</v>
          </cell>
          <cell r="M11">
            <v>30</v>
          </cell>
          <cell r="N11">
            <v>0</v>
          </cell>
          <cell r="U11">
            <v>20</v>
          </cell>
          <cell r="V11">
            <v>23.530999999999999</v>
          </cell>
          <cell r="X11">
            <v>6.8821129573753765</v>
          </cell>
          <cell r="Y11">
            <v>3.4823424418851729</v>
          </cell>
          <cell r="AC11">
            <v>0</v>
          </cell>
          <cell r="AD11">
            <v>28.741800000000005</v>
          </cell>
          <cell r="AE11">
            <v>25.061599999999999</v>
          </cell>
          <cell r="AF11">
            <v>22.103999999999999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34</v>
          </cell>
          <cell r="D12">
            <v>235</v>
          </cell>
          <cell r="E12">
            <v>158</v>
          </cell>
          <cell r="F12">
            <v>126</v>
          </cell>
          <cell r="G12">
            <v>0</v>
          </cell>
          <cell r="H12">
            <v>0.5</v>
          </cell>
          <cell r="I12">
            <v>45</v>
          </cell>
          <cell r="J12">
            <v>176</v>
          </cell>
          <cell r="K12">
            <v>-18</v>
          </cell>
          <cell r="L12">
            <v>30</v>
          </cell>
          <cell r="M12">
            <v>50</v>
          </cell>
          <cell r="N12">
            <v>0</v>
          </cell>
          <cell r="U12">
            <v>60</v>
          </cell>
          <cell r="V12">
            <v>31.6</v>
          </cell>
          <cell r="X12">
            <v>8.4177215189873422</v>
          </cell>
          <cell r="Y12">
            <v>3.9873417721518987</v>
          </cell>
          <cell r="AC12">
            <v>0</v>
          </cell>
          <cell r="AD12">
            <v>40.200000000000003</v>
          </cell>
          <cell r="AE12">
            <v>39.200000000000003</v>
          </cell>
          <cell r="AF12">
            <v>31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331</v>
          </cell>
          <cell r="D13">
            <v>3132</v>
          </cell>
          <cell r="E13">
            <v>3192</v>
          </cell>
          <cell r="F13">
            <v>400</v>
          </cell>
          <cell r="G13" t="str">
            <v>н</v>
          </cell>
          <cell r="H13">
            <v>0.4</v>
          </cell>
          <cell r="I13">
            <v>45</v>
          </cell>
          <cell r="J13">
            <v>3343</v>
          </cell>
          <cell r="K13">
            <v>-151</v>
          </cell>
          <cell r="L13">
            <v>300</v>
          </cell>
          <cell r="M13">
            <v>300</v>
          </cell>
          <cell r="N13">
            <v>200</v>
          </cell>
          <cell r="U13">
            <v>500</v>
          </cell>
          <cell r="V13">
            <v>238.4</v>
          </cell>
          <cell r="W13">
            <v>500</v>
          </cell>
          <cell r="X13">
            <v>9.2281879194630871</v>
          </cell>
          <cell r="Y13">
            <v>1.6778523489932886</v>
          </cell>
          <cell r="AC13">
            <v>2000</v>
          </cell>
          <cell r="AD13">
            <v>245.6</v>
          </cell>
          <cell r="AE13">
            <v>220.6</v>
          </cell>
          <cell r="AF13">
            <v>291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490</v>
          </cell>
          <cell r="D14">
            <v>3732</v>
          </cell>
          <cell r="E14">
            <v>3940</v>
          </cell>
          <cell r="F14">
            <v>1003</v>
          </cell>
          <cell r="G14">
            <v>0</v>
          </cell>
          <cell r="H14">
            <v>0.45</v>
          </cell>
          <cell r="I14">
            <v>45</v>
          </cell>
          <cell r="J14">
            <v>3986</v>
          </cell>
          <cell r="K14">
            <v>-46</v>
          </cell>
          <cell r="L14">
            <v>700</v>
          </cell>
          <cell r="M14">
            <v>800</v>
          </cell>
          <cell r="N14">
            <v>800</v>
          </cell>
          <cell r="U14">
            <v>400</v>
          </cell>
          <cell r="V14">
            <v>608</v>
          </cell>
          <cell r="W14">
            <v>300</v>
          </cell>
          <cell r="X14">
            <v>6.5838815789473681</v>
          </cell>
          <cell r="Y14">
            <v>1.649671052631579</v>
          </cell>
          <cell r="AC14">
            <v>900</v>
          </cell>
          <cell r="AD14">
            <v>521</v>
          </cell>
          <cell r="AE14">
            <v>545.79999999999995</v>
          </cell>
          <cell r="AF14">
            <v>418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340</v>
          </cell>
          <cell r="D15">
            <v>5747</v>
          </cell>
          <cell r="E15">
            <v>5583</v>
          </cell>
          <cell r="F15">
            <v>1297</v>
          </cell>
          <cell r="G15">
            <v>0</v>
          </cell>
          <cell r="H15">
            <v>0.45</v>
          </cell>
          <cell r="I15">
            <v>45</v>
          </cell>
          <cell r="J15">
            <v>5606</v>
          </cell>
          <cell r="K15">
            <v>-23</v>
          </cell>
          <cell r="L15">
            <v>1000</v>
          </cell>
          <cell r="M15">
            <v>1000</v>
          </cell>
          <cell r="N15">
            <v>800</v>
          </cell>
          <cell r="U15">
            <v>500</v>
          </cell>
          <cell r="V15">
            <v>756.6</v>
          </cell>
          <cell r="W15">
            <v>400</v>
          </cell>
          <cell r="X15">
            <v>6.6045466560930475</v>
          </cell>
          <cell r="Y15">
            <v>1.7142479513613533</v>
          </cell>
          <cell r="AC15">
            <v>1800</v>
          </cell>
          <cell r="AD15">
            <v>715.8</v>
          </cell>
          <cell r="AE15">
            <v>723.8</v>
          </cell>
          <cell r="AF15">
            <v>630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88</v>
          </cell>
          <cell r="D16">
            <v>164</v>
          </cell>
          <cell r="E16">
            <v>181</v>
          </cell>
          <cell r="F16">
            <v>95</v>
          </cell>
          <cell r="G16">
            <v>0</v>
          </cell>
          <cell r="H16">
            <v>0.5</v>
          </cell>
          <cell r="I16">
            <v>40</v>
          </cell>
          <cell r="J16">
            <v>179</v>
          </cell>
          <cell r="K16">
            <v>2</v>
          </cell>
          <cell r="L16">
            <v>0</v>
          </cell>
          <cell r="M16">
            <v>40</v>
          </cell>
          <cell r="N16">
            <v>40</v>
          </cell>
          <cell r="U16">
            <v>50</v>
          </cell>
          <cell r="V16">
            <v>36.200000000000003</v>
          </cell>
          <cell r="X16">
            <v>6.2154696132596676</v>
          </cell>
          <cell r="Y16">
            <v>2.624309392265193</v>
          </cell>
          <cell r="AC16">
            <v>0</v>
          </cell>
          <cell r="AD16">
            <v>44.8</v>
          </cell>
          <cell r="AE16">
            <v>34</v>
          </cell>
          <cell r="AF16">
            <v>47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56</v>
          </cell>
          <cell r="D17">
            <v>116</v>
          </cell>
          <cell r="E17">
            <v>132</v>
          </cell>
          <cell r="F17">
            <v>45</v>
          </cell>
          <cell r="G17">
            <v>0</v>
          </cell>
          <cell r="H17">
            <v>0.4</v>
          </cell>
          <cell r="I17">
            <v>50</v>
          </cell>
          <cell r="J17">
            <v>153</v>
          </cell>
          <cell r="K17">
            <v>-21</v>
          </cell>
          <cell r="L17">
            <v>50</v>
          </cell>
          <cell r="M17">
            <v>0</v>
          </cell>
          <cell r="N17">
            <v>50</v>
          </cell>
          <cell r="U17">
            <v>100</v>
          </cell>
          <cell r="V17">
            <v>26.4</v>
          </cell>
          <cell r="X17">
            <v>9.2803030303030312</v>
          </cell>
          <cell r="Y17">
            <v>1.7045454545454546</v>
          </cell>
          <cell r="AC17">
            <v>0</v>
          </cell>
          <cell r="AD17">
            <v>29.8</v>
          </cell>
          <cell r="AE17">
            <v>23.4</v>
          </cell>
          <cell r="AF17">
            <v>34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160</v>
          </cell>
          <cell r="D18">
            <v>213</v>
          </cell>
          <cell r="E18">
            <v>187</v>
          </cell>
          <cell r="F18">
            <v>214</v>
          </cell>
          <cell r="G18">
            <v>0</v>
          </cell>
          <cell r="H18">
            <v>0.17</v>
          </cell>
          <cell r="I18">
            <v>180</v>
          </cell>
          <cell r="J18">
            <v>190</v>
          </cell>
          <cell r="K18">
            <v>-3</v>
          </cell>
          <cell r="L18">
            <v>500</v>
          </cell>
          <cell r="M18">
            <v>0</v>
          </cell>
          <cell r="N18">
            <v>0</v>
          </cell>
          <cell r="V18">
            <v>37.4</v>
          </cell>
          <cell r="X18">
            <v>19.09090909090909</v>
          </cell>
          <cell r="Y18">
            <v>5.7219251336898393</v>
          </cell>
          <cell r="AC18">
            <v>0</v>
          </cell>
          <cell r="AD18">
            <v>39.6</v>
          </cell>
          <cell r="AE18">
            <v>45.2</v>
          </cell>
          <cell r="AF18">
            <v>50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166</v>
          </cell>
          <cell r="D19">
            <v>3541</v>
          </cell>
          <cell r="E19">
            <v>337</v>
          </cell>
          <cell r="F19">
            <v>156</v>
          </cell>
          <cell r="G19">
            <v>0</v>
          </cell>
          <cell r="H19">
            <v>0.45</v>
          </cell>
          <cell r="I19">
            <v>45</v>
          </cell>
          <cell r="J19">
            <v>351</v>
          </cell>
          <cell r="K19">
            <v>-14</v>
          </cell>
          <cell r="L19">
            <v>0</v>
          </cell>
          <cell r="M19">
            <v>0</v>
          </cell>
          <cell r="N19">
            <v>240</v>
          </cell>
          <cell r="U19">
            <v>250</v>
          </cell>
          <cell r="V19">
            <v>67.400000000000006</v>
          </cell>
          <cell r="X19">
            <v>9.584569732937684</v>
          </cell>
          <cell r="Y19">
            <v>2.314540059347181</v>
          </cell>
          <cell r="AC19">
            <v>0</v>
          </cell>
          <cell r="AD19">
            <v>67.8</v>
          </cell>
          <cell r="AE19">
            <v>42.8</v>
          </cell>
          <cell r="AF19">
            <v>-1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644</v>
          </cell>
          <cell r="D20">
            <v>1089</v>
          </cell>
          <cell r="E20">
            <v>737</v>
          </cell>
          <cell r="F20">
            <v>262</v>
          </cell>
          <cell r="G20">
            <v>0</v>
          </cell>
          <cell r="H20">
            <v>0.5</v>
          </cell>
          <cell r="I20">
            <v>60</v>
          </cell>
          <cell r="J20">
            <v>330</v>
          </cell>
          <cell r="K20">
            <v>407</v>
          </cell>
          <cell r="L20">
            <v>150</v>
          </cell>
          <cell r="M20">
            <v>100</v>
          </cell>
          <cell r="N20">
            <v>100</v>
          </cell>
          <cell r="U20">
            <v>300</v>
          </cell>
          <cell r="V20">
            <v>147.4</v>
          </cell>
          <cell r="W20">
            <v>400</v>
          </cell>
          <cell r="X20">
            <v>8.9009497964721849</v>
          </cell>
          <cell r="Y20">
            <v>1.7774762550881953</v>
          </cell>
          <cell r="AC20">
            <v>0</v>
          </cell>
          <cell r="AD20">
            <v>132.6</v>
          </cell>
          <cell r="AE20">
            <v>124.6</v>
          </cell>
          <cell r="AF20">
            <v>116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104</v>
          </cell>
          <cell r="D21">
            <v>1329</v>
          </cell>
          <cell r="E21">
            <v>296</v>
          </cell>
          <cell r="F21">
            <v>42</v>
          </cell>
          <cell r="G21">
            <v>0</v>
          </cell>
          <cell r="H21">
            <v>0.3</v>
          </cell>
          <cell r="I21">
            <v>40</v>
          </cell>
          <cell r="J21">
            <v>307</v>
          </cell>
          <cell r="K21">
            <v>-11</v>
          </cell>
          <cell r="L21">
            <v>80</v>
          </cell>
          <cell r="M21">
            <v>70</v>
          </cell>
          <cell r="N21">
            <v>80</v>
          </cell>
          <cell r="U21">
            <v>100</v>
          </cell>
          <cell r="V21">
            <v>59.2</v>
          </cell>
          <cell r="W21">
            <v>100</v>
          </cell>
          <cell r="X21">
            <v>7.9729729729729728</v>
          </cell>
          <cell r="Y21">
            <v>0.70945945945945943</v>
          </cell>
          <cell r="AC21">
            <v>0</v>
          </cell>
          <cell r="AD21">
            <v>66.2</v>
          </cell>
          <cell r="AE21">
            <v>56.2</v>
          </cell>
          <cell r="AF21">
            <v>70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49</v>
          </cell>
          <cell r="D22">
            <v>97</v>
          </cell>
          <cell r="E22">
            <v>117</v>
          </cell>
          <cell r="F22">
            <v>36</v>
          </cell>
          <cell r="G22">
            <v>0</v>
          </cell>
          <cell r="H22">
            <v>0.5</v>
          </cell>
          <cell r="I22">
            <v>60</v>
          </cell>
          <cell r="J22">
            <v>128</v>
          </cell>
          <cell r="K22">
            <v>-11</v>
          </cell>
          <cell r="L22">
            <v>0</v>
          </cell>
          <cell r="M22">
            <v>50</v>
          </cell>
          <cell r="N22">
            <v>30</v>
          </cell>
          <cell r="U22">
            <v>100</v>
          </cell>
          <cell r="V22">
            <v>23.4</v>
          </cell>
          <cell r="X22">
            <v>9.2307692307692317</v>
          </cell>
          <cell r="Y22">
            <v>1.5384615384615385</v>
          </cell>
          <cell r="AC22">
            <v>0</v>
          </cell>
          <cell r="AD22">
            <v>24.8</v>
          </cell>
          <cell r="AE22">
            <v>19</v>
          </cell>
          <cell r="AF22">
            <v>32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12</v>
          </cell>
          <cell r="D23">
            <v>279</v>
          </cell>
          <cell r="E23">
            <v>53</v>
          </cell>
          <cell r="F23">
            <v>35</v>
          </cell>
          <cell r="G23">
            <v>0</v>
          </cell>
          <cell r="H23">
            <v>0.35</v>
          </cell>
          <cell r="I23">
            <v>35</v>
          </cell>
          <cell r="J23">
            <v>104</v>
          </cell>
          <cell r="K23">
            <v>-51</v>
          </cell>
          <cell r="L23">
            <v>0</v>
          </cell>
          <cell r="M23">
            <v>20</v>
          </cell>
          <cell r="N23">
            <v>0</v>
          </cell>
          <cell r="U23">
            <v>20</v>
          </cell>
          <cell r="V23">
            <v>10.6</v>
          </cell>
          <cell r="X23">
            <v>7.0754716981132075</v>
          </cell>
          <cell r="Y23">
            <v>3.3018867924528301</v>
          </cell>
          <cell r="AC23">
            <v>0</v>
          </cell>
          <cell r="AD23">
            <v>11.4</v>
          </cell>
          <cell r="AE23">
            <v>11.2</v>
          </cell>
          <cell r="AF23">
            <v>4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1305</v>
          </cell>
          <cell r="D24">
            <v>1040</v>
          </cell>
          <cell r="E24">
            <v>1665</v>
          </cell>
          <cell r="F24">
            <v>965</v>
          </cell>
          <cell r="G24">
            <v>0</v>
          </cell>
          <cell r="H24">
            <v>0.17</v>
          </cell>
          <cell r="I24">
            <v>180</v>
          </cell>
          <cell r="J24">
            <v>1689</v>
          </cell>
          <cell r="K24">
            <v>-24</v>
          </cell>
          <cell r="L24">
            <v>1500</v>
          </cell>
          <cell r="M24">
            <v>2000</v>
          </cell>
          <cell r="N24">
            <v>0</v>
          </cell>
          <cell r="U24">
            <v>500</v>
          </cell>
          <cell r="V24">
            <v>333</v>
          </cell>
          <cell r="W24">
            <v>500</v>
          </cell>
          <cell r="X24">
            <v>16.411411411411411</v>
          </cell>
          <cell r="Y24">
            <v>2.8978978978978978</v>
          </cell>
          <cell r="AC24">
            <v>0</v>
          </cell>
          <cell r="AD24">
            <v>302.2</v>
          </cell>
          <cell r="AE24">
            <v>312</v>
          </cell>
          <cell r="AF24">
            <v>450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117</v>
          </cell>
          <cell r="D25">
            <v>220</v>
          </cell>
          <cell r="E25">
            <v>235</v>
          </cell>
          <cell r="F25">
            <v>130</v>
          </cell>
          <cell r="G25">
            <v>0</v>
          </cell>
          <cell r="H25">
            <v>0.38</v>
          </cell>
          <cell r="I25">
            <v>40</v>
          </cell>
          <cell r="J25">
            <v>237</v>
          </cell>
          <cell r="K25">
            <v>-2</v>
          </cell>
          <cell r="L25">
            <v>0</v>
          </cell>
          <cell r="M25">
            <v>60</v>
          </cell>
          <cell r="N25">
            <v>60</v>
          </cell>
          <cell r="U25">
            <v>40</v>
          </cell>
          <cell r="V25">
            <v>47</v>
          </cell>
          <cell r="X25">
            <v>6.1702127659574471</v>
          </cell>
          <cell r="Y25">
            <v>2.7659574468085109</v>
          </cell>
          <cell r="AC25">
            <v>0</v>
          </cell>
          <cell r="AD25">
            <v>58.2</v>
          </cell>
          <cell r="AE25">
            <v>43.6</v>
          </cell>
          <cell r="AF25">
            <v>56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468</v>
          </cell>
          <cell r="D26">
            <v>981</v>
          </cell>
          <cell r="E26">
            <v>1307</v>
          </cell>
          <cell r="F26">
            <v>378</v>
          </cell>
          <cell r="G26">
            <v>0</v>
          </cell>
          <cell r="H26">
            <v>0.35</v>
          </cell>
          <cell r="I26">
            <v>45</v>
          </cell>
          <cell r="J26">
            <v>1370</v>
          </cell>
          <cell r="K26">
            <v>-63</v>
          </cell>
          <cell r="L26">
            <v>250</v>
          </cell>
          <cell r="M26">
            <v>200</v>
          </cell>
          <cell r="N26">
            <v>500</v>
          </cell>
          <cell r="U26">
            <v>400</v>
          </cell>
          <cell r="V26">
            <v>261.39999999999998</v>
          </cell>
          <cell r="W26">
            <v>400</v>
          </cell>
          <cell r="X26">
            <v>8.1407804131599093</v>
          </cell>
          <cell r="Y26">
            <v>1.4460596786534048</v>
          </cell>
          <cell r="AC26">
            <v>0</v>
          </cell>
          <cell r="AD26">
            <v>258.39999999999998</v>
          </cell>
          <cell r="AE26">
            <v>217.4</v>
          </cell>
          <cell r="AF26">
            <v>187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130</v>
          </cell>
          <cell r="D27">
            <v>462</v>
          </cell>
          <cell r="E27">
            <v>446</v>
          </cell>
          <cell r="F27">
            <v>146</v>
          </cell>
          <cell r="G27">
            <v>0</v>
          </cell>
          <cell r="H27">
            <v>0.35</v>
          </cell>
          <cell r="I27">
            <v>45</v>
          </cell>
          <cell r="J27">
            <v>793</v>
          </cell>
          <cell r="K27">
            <v>-347</v>
          </cell>
          <cell r="L27">
            <v>0</v>
          </cell>
          <cell r="M27">
            <v>0</v>
          </cell>
          <cell r="N27">
            <v>100</v>
          </cell>
          <cell r="U27">
            <v>150</v>
          </cell>
          <cell r="V27">
            <v>41.2</v>
          </cell>
          <cell r="W27">
            <v>150</v>
          </cell>
          <cell r="X27">
            <v>13.252427184466018</v>
          </cell>
          <cell r="Y27">
            <v>3.5436893203883493</v>
          </cell>
          <cell r="AC27">
            <v>240</v>
          </cell>
          <cell r="AD27">
            <v>45.4</v>
          </cell>
          <cell r="AE27">
            <v>39</v>
          </cell>
          <cell r="AF27">
            <v>13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179</v>
          </cell>
          <cell r="D28">
            <v>1584</v>
          </cell>
          <cell r="E28">
            <v>1623</v>
          </cell>
          <cell r="F28">
            <v>221</v>
          </cell>
          <cell r="G28">
            <v>0</v>
          </cell>
          <cell r="H28">
            <v>0.35</v>
          </cell>
          <cell r="I28">
            <v>45</v>
          </cell>
          <cell r="J28">
            <v>1658</v>
          </cell>
          <cell r="K28">
            <v>-35</v>
          </cell>
          <cell r="L28">
            <v>200</v>
          </cell>
          <cell r="M28">
            <v>120</v>
          </cell>
          <cell r="N28">
            <v>150</v>
          </cell>
          <cell r="U28">
            <v>300</v>
          </cell>
          <cell r="V28">
            <v>144.6</v>
          </cell>
          <cell r="W28">
            <v>200</v>
          </cell>
          <cell r="X28">
            <v>8.2365145228215777</v>
          </cell>
          <cell r="Y28">
            <v>1.5283540802213003</v>
          </cell>
          <cell r="AC28">
            <v>900</v>
          </cell>
          <cell r="AD28">
            <v>143.4</v>
          </cell>
          <cell r="AE28">
            <v>131.6</v>
          </cell>
          <cell r="AF28">
            <v>135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409</v>
          </cell>
          <cell r="D29">
            <v>890</v>
          </cell>
          <cell r="E29">
            <v>973</v>
          </cell>
          <cell r="F29">
            <v>472</v>
          </cell>
          <cell r="G29">
            <v>0</v>
          </cell>
          <cell r="H29">
            <v>0.35</v>
          </cell>
          <cell r="I29">
            <v>45</v>
          </cell>
          <cell r="J29">
            <v>1212</v>
          </cell>
          <cell r="K29">
            <v>-239</v>
          </cell>
          <cell r="L29">
            <v>200</v>
          </cell>
          <cell r="M29">
            <v>200</v>
          </cell>
          <cell r="N29">
            <v>100</v>
          </cell>
          <cell r="U29">
            <v>400</v>
          </cell>
          <cell r="V29">
            <v>194.6</v>
          </cell>
          <cell r="W29">
            <v>300</v>
          </cell>
          <cell r="X29">
            <v>8.5919835560123339</v>
          </cell>
          <cell r="Y29">
            <v>2.4254881808838644</v>
          </cell>
          <cell r="AC29">
            <v>0</v>
          </cell>
          <cell r="AD29">
            <v>221</v>
          </cell>
          <cell r="AE29">
            <v>188.6</v>
          </cell>
          <cell r="AF29">
            <v>158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123.634</v>
          </cell>
          <cell r="D30">
            <v>557.39499999999998</v>
          </cell>
          <cell r="E30">
            <v>488.75799999999998</v>
          </cell>
          <cell r="F30">
            <v>249.48400000000001</v>
          </cell>
          <cell r="G30">
            <v>0</v>
          </cell>
          <cell r="H30">
            <v>1</v>
          </cell>
          <cell r="I30">
            <v>50</v>
          </cell>
          <cell r="J30">
            <v>470.39299999999997</v>
          </cell>
          <cell r="K30">
            <v>18.365000000000009</v>
          </cell>
          <cell r="L30">
            <v>150</v>
          </cell>
          <cell r="M30">
            <v>100</v>
          </cell>
          <cell r="N30">
            <v>0</v>
          </cell>
          <cell r="U30">
            <v>150</v>
          </cell>
          <cell r="V30">
            <v>97.751599999999996</v>
          </cell>
          <cell r="W30">
            <v>150</v>
          </cell>
          <cell r="X30">
            <v>8.178730578323016</v>
          </cell>
          <cell r="Y30">
            <v>2.5522242091178051</v>
          </cell>
          <cell r="AC30">
            <v>0</v>
          </cell>
          <cell r="AD30">
            <v>104.65100000000002</v>
          </cell>
          <cell r="AE30">
            <v>100.09740000000001</v>
          </cell>
          <cell r="AF30">
            <v>110.124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925.05499999999995</v>
          </cell>
          <cell r="D31">
            <v>7457.6419999999998</v>
          </cell>
          <cell r="E31">
            <v>6148.1180000000004</v>
          </cell>
          <cell r="F31">
            <v>3449.4369999999999</v>
          </cell>
          <cell r="G31">
            <v>0</v>
          </cell>
          <cell r="H31">
            <v>1</v>
          </cell>
          <cell r="I31">
            <v>50</v>
          </cell>
          <cell r="J31">
            <v>6244.2020000000002</v>
          </cell>
          <cell r="K31">
            <v>-96.083999999999833</v>
          </cell>
          <cell r="L31">
            <v>1000</v>
          </cell>
          <cell r="M31">
            <v>1500</v>
          </cell>
          <cell r="N31">
            <v>500</v>
          </cell>
          <cell r="U31">
            <v>1500</v>
          </cell>
          <cell r="V31">
            <v>1229.6236000000001</v>
          </cell>
          <cell r="W31">
            <v>1900</v>
          </cell>
          <cell r="X31">
            <v>8.0101235857867383</v>
          </cell>
          <cell r="Y31">
            <v>2.8052787861260953</v>
          </cell>
          <cell r="AC31">
            <v>0</v>
          </cell>
          <cell r="AD31">
            <v>1098.4608000000001</v>
          </cell>
          <cell r="AE31">
            <v>1136.8528000000001</v>
          </cell>
          <cell r="AF31">
            <v>960.30399999999997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106.006</v>
          </cell>
          <cell r="D32">
            <v>262.21800000000002</v>
          </cell>
          <cell r="E32">
            <v>335.44600000000003</v>
          </cell>
          <cell r="F32">
            <v>80.183999999999997</v>
          </cell>
          <cell r="G32">
            <v>0</v>
          </cell>
          <cell r="H32">
            <v>1</v>
          </cell>
          <cell r="I32">
            <v>50</v>
          </cell>
          <cell r="J32">
            <v>363.40800000000002</v>
          </cell>
          <cell r="K32">
            <v>-27.961999999999989</v>
          </cell>
          <cell r="L32">
            <v>50</v>
          </cell>
          <cell r="M32">
            <v>100</v>
          </cell>
          <cell r="N32">
            <v>100</v>
          </cell>
          <cell r="U32">
            <v>100</v>
          </cell>
          <cell r="V32">
            <v>67.089200000000005</v>
          </cell>
          <cell r="W32">
            <v>100</v>
          </cell>
          <cell r="X32">
            <v>7.9026728594170139</v>
          </cell>
          <cell r="Y32">
            <v>1.1951849179897807</v>
          </cell>
          <cell r="AC32">
            <v>0</v>
          </cell>
          <cell r="AD32">
            <v>60.449799999999996</v>
          </cell>
          <cell r="AE32">
            <v>53.249400000000001</v>
          </cell>
          <cell r="AF32">
            <v>40.506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273.39</v>
          </cell>
          <cell r="D33">
            <v>603.25400000000002</v>
          </cell>
          <cell r="E33">
            <v>734.58900000000006</v>
          </cell>
          <cell r="F33">
            <v>306.39600000000002</v>
          </cell>
          <cell r="G33">
            <v>0</v>
          </cell>
          <cell r="H33">
            <v>1</v>
          </cell>
          <cell r="I33">
            <v>50</v>
          </cell>
          <cell r="J33">
            <v>706.33600000000001</v>
          </cell>
          <cell r="K33">
            <v>28.253000000000043</v>
          </cell>
          <cell r="L33">
            <v>100</v>
          </cell>
          <cell r="M33">
            <v>200</v>
          </cell>
          <cell r="N33">
            <v>100</v>
          </cell>
          <cell r="U33">
            <v>200</v>
          </cell>
          <cell r="V33">
            <v>146.9178</v>
          </cell>
          <cell r="W33">
            <v>200</v>
          </cell>
          <cell r="X33">
            <v>7.5307144539327426</v>
          </cell>
          <cell r="Y33">
            <v>2.0854927040835078</v>
          </cell>
          <cell r="AC33">
            <v>0</v>
          </cell>
          <cell r="AD33">
            <v>164.67439999999993</v>
          </cell>
          <cell r="AE33">
            <v>132.36320000000001</v>
          </cell>
          <cell r="AF33">
            <v>138.107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89.444999999999993</v>
          </cell>
          <cell r="D34">
            <v>260.85700000000003</v>
          </cell>
          <cell r="E34">
            <v>199.309</v>
          </cell>
          <cell r="F34">
            <v>184.55</v>
          </cell>
          <cell r="G34">
            <v>0</v>
          </cell>
          <cell r="H34">
            <v>1</v>
          </cell>
          <cell r="I34">
            <v>60</v>
          </cell>
          <cell r="J34">
            <v>208.47300000000001</v>
          </cell>
          <cell r="K34">
            <v>-9.1640000000000157</v>
          </cell>
          <cell r="L34">
            <v>50</v>
          </cell>
          <cell r="M34">
            <v>70</v>
          </cell>
          <cell r="N34">
            <v>0</v>
          </cell>
          <cell r="U34">
            <v>50</v>
          </cell>
          <cell r="V34">
            <v>39.861800000000002</v>
          </cell>
          <cell r="X34">
            <v>8.8944804298852524</v>
          </cell>
          <cell r="Y34">
            <v>4.6297457716410193</v>
          </cell>
          <cell r="AC34">
            <v>0</v>
          </cell>
          <cell r="AD34">
            <v>51.112599999999972</v>
          </cell>
          <cell r="AE34">
            <v>45.460599999999985</v>
          </cell>
          <cell r="AF34">
            <v>45.146000000000001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692.83100000000002</v>
          </cell>
          <cell r="D35">
            <v>16043.654</v>
          </cell>
          <cell r="E35">
            <v>12782.088</v>
          </cell>
          <cell r="F35">
            <v>6088.2430000000004</v>
          </cell>
          <cell r="G35">
            <v>0</v>
          </cell>
          <cell r="H35">
            <v>1</v>
          </cell>
          <cell r="I35">
            <v>60</v>
          </cell>
          <cell r="J35">
            <v>12705.008</v>
          </cell>
          <cell r="K35">
            <v>77.079999999999927</v>
          </cell>
          <cell r="L35">
            <v>1300</v>
          </cell>
          <cell r="M35">
            <v>3400</v>
          </cell>
          <cell r="N35">
            <v>2250</v>
          </cell>
          <cell r="U35">
            <v>3300</v>
          </cell>
          <cell r="V35">
            <v>2556.4175999999998</v>
          </cell>
          <cell r="W35">
            <v>3200</v>
          </cell>
          <cell r="X35">
            <v>7.6428213449946538</v>
          </cell>
          <cell r="Y35">
            <v>2.3815526070544975</v>
          </cell>
          <cell r="AC35">
            <v>0</v>
          </cell>
          <cell r="AD35">
            <v>2076.5221999999999</v>
          </cell>
          <cell r="AE35">
            <v>2257.4394000000002</v>
          </cell>
          <cell r="AF35">
            <v>2013.154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134.471</v>
          </cell>
          <cell r="D36">
            <v>162.65700000000001</v>
          </cell>
          <cell r="E36">
            <v>152.13800000000001</v>
          </cell>
          <cell r="F36">
            <v>179.48699999999999</v>
          </cell>
          <cell r="G36" t="str">
            <v>н</v>
          </cell>
          <cell r="H36">
            <v>1</v>
          </cell>
          <cell r="I36">
            <v>55</v>
          </cell>
          <cell r="J36">
            <v>148.20699999999999</v>
          </cell>
          <cell r="K36">
            <v>3.9310000000000116</v>
          </cell>
          <cell r="L36">
            <v>0</v>
          </cell>
          <cell r="M36">
            <v>0</v>
          </cell>
          <cell r="N36">
            <v>0</v>
          </cell>
          <cell r="U36">
            <v>50</v>
          </cell>
          <cell r="V36">
            <v>30.427600000000002</v>
          </cell>
          <cell r="X36">
            <v>7.5420670706858237</v>
          </cell>
          <cell r="Y36">
            <v>5.8988221220207961</v>
          </cell>
          <cell r="AC36">
            <v>0</v>
          </cell>
          <cell r="AD36">
            <v>42.572000000000003</v>
          </cell>
          <cell r="AE36">
            <v>29.1572</v>
          </cell>
          <cell r="AF36">
            <v>24.158000000000001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29.614999999999998</v>
          </cell>
          <cell r="D37">
            <v>91.995000000000005</v>
          </cell>
          <cell r="E37">
            <v>89.704999999999998</v>
          </cell>
          <cell r="F37">
            <v>38.994999999999997</v>
          </cell>
          <cell r="G37">
            <v>0</v>
          </cell>
          <cell r="H37">
            <v>1</v>
          </cell>
          <cell r="I37">
            <v>50</v>
          </cell>
          <cell r="J37">
            <v>91.957999999999998</v>
          </cell>
          <cell r="K37">
            <v>-2.2530000000000001</v>
          </cell>
          <cell r="L37">
            <v>0</v>
          </cell>
          <cell r="M37">
            <v>20</v>
          </cell>
          <cell r="N37">
            <v>40</v>
          </cell>
          <cell r="U37">
            <v>20</v>
          </cell>
          <cell r="V37">
            <v>17.940999999999999</v>
          </cell>
          <cell r="X37">
            <v>6.6325734351485428</v>
          </cell>
          <cell r="Y37">
            <v>2.1735131820968729</v>
          </cell>
          <cell r="AC37">
            <v>0</v>
          </cell>
          <cell r="AD37">
            <v>16.756</v>
          </cell>
          <cell r="AE37">
            <v>13.095400000000001</v>
          </cell>
          <cell r="AF37">
            <v>10.505000000000001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161.01499999999999</v>
          </cell>
          <cell r="D38">
            <v>509.37700000000001</v>
          </cell>
          <cell r="E38">
            <v>563.63</v>
          </cell>
          <cell r="F38">
            <v>191.75200000000001</v>
          </cell>
          <cell r="G38">
            <v>0</v>
          </cell>
          <cell r="H38">
            <v>1</v>
          </cell>
          <cell r="I38">
            <v>50</v>
          </cell>
          <cell r="J38">
            <v>531.76800000000003</v>
          </cell>
          <cell r="K38">
            <v>31.861999999999966</v>
          </cell>
          <cell r="L38">
            <v>150</v>
          </cell>
          <cell r="M38">
            <v>150</v>
          </cell>
          <cell r="N38">
            <v>100</v>
          </cell>
          <cell r="U38">
            <v>250</v>
          </cell>
          <cell r="V38">
            <v>112.726</v>
          </cell>
          <cell r="X38">
            <v>7.4672391462484251</v>
          </cell>
          <cell r="Y38">
            <v>1.7010450117985203</v>
          </cell>
          <cell r="AC38">
            <v>0</v>
          </cell>
          <cell r="AD38">
            <v>115.75719999999998</v>
          </cell>
          <cell r="AE38">
            <v>107.87139999999999</v>
          </cell>
          <cell r="AF38">
            <v>112.33499999999999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780.53200000000004</v>
          </cell>
          <cell r="D39">
            <v>4418.5940000000001</v>
          </cell>
          <cell r="E39">
            <v>3906.2040000000002</v>
          </cell>
          <cell r="F39">
            <v>2125.6480000000001</v>
          </cell>
          <cell r="G39">
            <v>0</v>
          </cell>
          <cell r="H39">
            <v>1</v>
          </cell>
          <cell r="I39">
            <v>60</v>
          </cell>
          <cell r="J39">
            <v>3881.172</v>
          </cell>
          <cell r="K39">
            <v>25.032000000000153</v>
          </cell>
          <cell r="L39">
            <v>1000</v>
          </cell>
          <cell r="M39">
            <v>500</v>
          </cell>
          <cell r="N39">
            <v>300</v>
          </cell>
          <cell r="U39">
            <v>1400</v>
          </cell>
          <cell r="V39">
            <v>781.24080000000004</v>
          </cell>
          <cell r="W39">
            <v>1400</v>
          </cell>
          <cell r="X39">
            <v>8.6089308187693216</v>
          </cell>
          <cell r="Y39">
            <v>2.7208614808647988</v>
          </cell>
          <cell r="AC39">
            <v>0</v>
          </cell>
          <cell r="AD39">
            <v>747.53880000000004</v>
          </cell>
          <cell r="AE39">
            <v>699.81560000000013</v>
          </cell>
          <cell r="AF39">
            <v>720.56799999999998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817.70500000000004</v>
          </cell>
          <cell r="D40">
            <v>5687.6379999999999</v>
          </cell>
          <cell r="E40">
            <v>4739.7489999999998</v>
          </cell>
          <cell r="F40">
            <v>2712.9009999999998</v>
          </cell>
          <cell r="G40">
            <v>0</v>
          </cell>
          <cell r="H40">
            <v>1</v>
          </cell>
          <cell r="I40">
            <v>60</v>
          </cell>
          <cell r="J40">
            <v>4637.9040000000005</v>
          </cell>
          <cell r="K40">
            <v>101.84499999999935</v>
          </cell>
          <cell r="L40">
            <v>500</v>
          </cell>
          <cell r="M40">
            <v>1100</v>
          </cell>
          <cell r="N40">
            <v>500</v>
          </cell>
          <cell r="U40">
            <v>1100</v>
          </cell>
          <cell r="V40">
            <v>947.94979999999998</v>
          </cell>
          <cell r="W40">
            <v>1200</v>
          </cell>
          <cell r="X40">
            <v>7.5034574615660024</v>
          </cell>
          <cell r="Y40">
            <v>2.8618614614402578</v>
          </cell>
          <cell r="AC40">
            <v>0</v>
          </cell>
          <cell r="AD40">
            <v>979.82559999999978</v>
          </cell>
          <cell r="AE40">
            <v>916.65879999999993</v>
          </cell>
          <cell r="AF40">
            <v>813.33900000000006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126.59099999999999</v>
          </cell>
          <cell r="D41">
            <v>261.63099999999997</v>
          </cell>
          <cell r="E41">
            <v>302.245</v>
          </cell>
          <cell r="F41">
            <v>123.59</v>
          </cell>
          <cell r="G41">
            <v>0</v>
          </cell>
          <cell r="H41">
            <v>1</v>
          </cell>
          <cell r="I41">
            <v>60</v>
          </cell>
          <cell r="J41">
            <v>286.08800000000002</v>
          </cell>
          <cell r="K41">
            <v>16.156999999999982</v>
          </cell>
          <cell r="L41">
            <v>100</v>
          </cell>
          <cell r="M41">
            <v>80</v>
          </cell>
          <cell r="N41">
            <v>50</v>
          </cell>
          <cell r="U41">
            <v>70</v>
          </cell>
          <cell r="V41">
            <v>60.448999999999998</v>
          </cell>
          <cell r="W41">
            <v>60</v>
          </cell>
          <cell r="X41">
            <v>7.9999669142583008</v>
          </cell>
          <cell r="Y41">
            <v>2.0445334083276814</v>
          </cell>
          <cell r="AC41">
            <v>0</v>
          </cell>
          <cell r="AD41">
            <v>65.334199999999981</v>
          </cell>
          <cell r="AE41">
            <v>54.974600000000009</v>
          </cell>
          <cell r="AF41">
            <v>69.498999999999995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119.327</v>
          </cell>
          <cell r="D42">
            <v>307.68200000000002</v>
          </cell>
          <cell r="E42">
            <v>321.81900000000002</v>
          </cell>
          <cell r="F42">
            <v>144.64500000000001</v>
          </cell>
          <cell r="G42">
            <v>0</v>
          </cell>
          <cell r="H42">
            <v>1</v>
          </cell>
          <cell r="I42">
            <v>60</v>
          </cell>
          <cell r="J42">
            <v>319.66500000000002</v>
          </cell>
          <cell r="K42">
            <v>2.1539999999999964</v>
          </cell>
          <cell r="L42">
            <v>100</v>
          </cell>
          <cell r="M42">
            <v>100</v>
          </cell>
          <cell r="N42">
            <v>60</v>
          </cell>
          <cell r="U42">
            <v>50</v>
          </cell>
          <cell r="V42">
            <v>64.363799999999998</v>
          </cell>
          <cell r="W42">
            <v>60</v>
          </cell>
          <cell r="X42">
            <v>7.995876564155628</v>
          </cell>
          <cell r="Y42">
            <v>2.2473036085501481</v>
          </cell>
          <cell r="AC42">
            <v>0</v>
          </cell>
          <cell r="AD42">
            <v>65.243800000000007</v>
          </cell>
          <cell r="AE42">
            <v>60.482800000000019</v>
          </cell>
          <cell r="AF42">
            <v>53.475000000000001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16.492999999999999</v>
          </cell>
          <cell r="D43">
            <v>103.364</v>
          </cell>
          <cell r="E43">
            <v>89.418999999999997</v>
          </cell>
          <cell r="F43">
            <v>32.911999999999999</v>
          </cell>
          <cell r="G43">
            <v>0</v>
          </cell>
          <cell r="H43">
            <v>1</v>
          </cell>
          <cell r="I43">
            <v>180</v>
          </cell>
          <cell r="J43">
            <v>99.486999999999995</v>
          </cell>
          <cell r="K43">
            <v>-10.067999999999998</v>
          </cell>
          <cell r="L43">
            <v>0</v>
          </cell>
          <cell r="M43">
            <v>0</v>
          </cell>
          <cell r="N43">
            <v>100</v>
          </cell>
          <cell r="U43">
            <v>80</v>
          </cell>
          <cell r="V43">
            <v>17.883800000000001</v>
          </cell>
          <cell r="X43">
            <v>11.905299768505575</v>
          </cell>
          <cell r="Y43">
            <v>1.8403247631935047</v>
          </cell>
          <cell r="AC43">
            <v>0</v>
          </cell>
          <cell r="AD43">
            <v>11.280800000000001</v>
          </cell>
          <cell r="AE43">
            <v>12.548399999999999</v>
          </cell>
          <cell r="AF43">
            <v>22.712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208.523</v>
          </cell>
          <cell r="D44">
            <v>516.00400000000002</v>
          </cell>
          <cell r="E44">
            <v>513.54300000000001</v>
          </cell>
          <cell r="F44">
            <v>299.70800000000003</v>
          </cell>
          <cell r="G44">
            <v>0</v>
          </cell>
          <cell r="H44">
            <v>1</v>
          </cell>
          <cell r="I44">
            <v>60</v>
          </cell>
          <cell r="J44">
            <v>491.55399999999997</v>
          </cell>
          <cell r="K44">
            <v>21.989000000000033</v>
          </cell>
          <cell r="L44">
            <v>100</v>
          </cell>
          <cell r="M44">
            <v>150</v>
          </cell>
          <cell r="N44">
            <v>100</v>
          </cell>
          <cell r="U44">
            <v>70</v>
          </cell>
          <cell r="V44">
            <v>102.7086</v>
          </cell>
          <cell r="W44">
            <v>100</v>
          </cell>
          <cell r="X44">
            <v>7.9809090962197908</v>
          </cell>
          <cell r="Y44">
            <v>2.9180419166457336</v>
          </cell>
          <cell r="AC44">
            <v>0</v>
          </cell>
          <cell r="AD44">
            <v>122.88939999999999</v>
          </cell>
          <cell r="AE44">
            <v>106.91960000000002</v>
          </cell>
          <cell r="AF44">
            <v>98.378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16.504999999999999</v>
          </cell>
          <cell r="D45">
            <v>72.159000000000006</v>
          </cell>
          <cell r="E45">
            <v>92.459000000000003</v>
          </cell>
          <cell r="F45">
            <v>18.521000000000001</v>
          </cell>
          <cell r="G45" t="str">
            <v>н</v>
          </cell>
          <cell r="H45">
            <v>1</v>
          </cell>
          <cell r="I45">
            <v>35</v>
          </cell>
          <cell r="J45">
            <v>95.53</v>
          </cell>
          <cell r="K45">
            <v>-3.070999999999998</v>
          </cell>
          <cell r="L45">
            <v>20</v>
          </cell>
          <cell r="M45">
            <v>10</v>
          </cell>
          <cell r="N45">
            <v>40</v>
          </cell>
          <cell r="U45">
            <v>30</v>
          </cell>
          <cell r="V45">
            <v>18.491800000000001</v>
          </cell>
          <cell r="X45">
            <v>6.4093814555640876</v>
          </cell>
          <cell r="Y45">
            <v>1.0015790782941627</v>
          </cell>
          <cell r="AC45">
            <v>0</v>
          </cell>
          <cell r="AD45">
            <v>14.484199999999992</v>
          </cell>
          <cell r="AE45">
            <v>11.981200000000001</v>
          </cell>
          <cell r="AF45">
            <v>12.706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47.353999999999999</v>
          </cell>
          <cell r="D46">
            <v>104.294</v>
          </cell>
          <cell r="E46">
            <v>123.143</v>
          </cell>
          <cell r="F46">
            <v>38.970999999999997</v>
          </cell>
          <cell r="G46">
            <v>0</v>
          </cell>
          <cell r="H46">
            <v>1</v>
          </cell>
          <cell r="I46">
            <v>30</v>
          </cell>
          <cell r="J46">
            <v>122.60299999999999</v>
          </cell>
          <cell r="K46">
            <v>0.54000000000000625</v>
          </cell>
          <cell r="L46">
            <v>30</v>
          </cell>
          <cell r="M46">
            <v>30</v>
          </cell>
          <cell r="N46">
            <v>0</v>
          </cell>
          <cell r="V46">
            <v>24.628599999999999</v>
          </cell>
          <cell r="W46">
            <v>30</v>
          </cell>
          <cell r="X46">
            <v>5.2366354563393784</v>
          </cell>
          <cell r="Y46">
            <v>1.5823473522652525</v>
          </cell>
          <cell r="AC46">
            <v>0</v>
          </cell>
          <cell r="AD46">
            <v>29.815199999999994</v>
          </cell>
          <cell r="AE46">
            <v>24.360600000000002</v>
          </cell>
          <cell r="AF46">
            <v>33.472000000000001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97.17</v>
          </cell>
          <cell r="D47">
            <v>125.33199999999999</v>
          </cell>
          <cell r="E47">
            <v>153.81100000000001</v>
          </cell>
          <cell r="F47">
            <v>88.745999999999995</v>
          </cell>
          <cell r="G47" t="str">
            <v>н</v>
          </cell>
          <cell r="H47">
            <v>1</v>
          </cell>
          <cell r="I47">
            <v>30</v>
          </cell>
          <cell r="J47">
            <v>157.31100000000001</v>
          </cell>
          <cell r="K47">
            <v>-3.5</v>
          </cell>
          <cell r="L47">
            <v>20</v>
          </cell>
          <cell r="M47">
            <v>30</v>
          </cell>
          <cell r="N47">
            <v>0</v>
          </cell>
          <cell r="V47">
            <v>30.7622</v>
          </cell>
          <cell r="W47">
            <v>30</v>
          </cell>
          <cell r="X47">
            <v>5.4854984363927155</v>
          </cell>
          <cell r="Y47">
            <v>2.8849042006098391</v>
          </cell>
          <cell r="AC47">
            <v>0</v>
          </cell>
          <cell r="AD47">
            <v>40.6434</v>
          </cell>
          <cell r="AE47">
            <v>30.433200000000006</v>
          </cell>
          <cell r="AF47">
            <v>34.682000000000002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262.18</v>
          </cell>
          <cell r="D48">
            <v>1064.1379999999999</v>
          </cell>
          <cell r="E48">
            <v>990.29700000000003</v>
          </cell>
          <cell r="F48">
            <v>528.548</v>
          </cell>
          <cell r="G48">
            <v>0</v>
          </cell>
          <cell r="H48">
            <v>1</v>
          </cell>
          <cell r="I48">
            <v>30</v>
          </cell>
          <cell r="J48">
            <v>967.08600000000001</v>
          </cell>
          <cell r="K48">
            <v>23.211000000000013</v>
          </cell>
          <cell r="L48">
            <v>300</v>
          </cell>
          <cell r="M48">
            <v>250</v>
          </cell>
          <cell r="N48">
            <v>0</v>
          </cell>
          <cell r="V48">
            <v>198.05940000000001</v>
          </cell>
          <cell r="X48">
            <v>5.4455784476778177</v>
          </cell>
          <cell r="Y48">
            <v>2.6686337533083506</v>
          </cell>
          <cell r="AC48">
            <v>0</v>
          </cell>
          <cell r="AD48">
            <v>240.05239999999998</v>
          </cell>
          <cell r="AE48">
            <v>216.54859999999999</v>
          </cell>
          <cell r="AF48">
            <v>164.411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25.542000000000002</v>
          </cell>
          <cell r="D49">
            <v>74.646000000000001</v>
          </cell>
          <cell r="E49">
            <v>60.018000000000001</v>
          </cell>
          <cell r="F49">
            <v>49.777000000000001</v>
          </cell>
          <cell r="G49">
            <v>0</v>
          </cell>
          <cell r="H49">
            <v>1</v>
          </cell>
          <cell r="I49">
            <v>40</v>
          </cell>
          <cell r="J49">
            <v>60</v>
          </cell>
          <cell r="K49">
            <v>1.8000000000000682E-2</v>
          </cell>
          <cell r="L49">
            <v>0</v>
          </cell>
          <cell r="M49">
            <v>30</v>
          </cell>
          <cell r="N49">
            <v>0</v>
          </cell>
          <cell r="V49">
            <v>12.0036</v>
          </cell>
          <cell r="X49">
            <v>6.6460895064813883</v>
          </cell>
          <cell r="Y49">
            <v>4.1468392815488686</v>
          </cell>
          <cell r="AC49">
            <v>0</v>
          </cell>
          <cell r="AD49">
            <v>13.706200000000001</v>
          </cell>
          <cell r="AE49">
            <v>11.974399999999999</v>
          </cell>
          <cell r="AF49">
            <v>8.1470000000000002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100.589</v>
          </cell>
          <cell r="D50">
            <v>110.529</v>
          </cell>
          <cell r="E50">
            <v>221.66200000000001</v>
          </cell>
          <cell r="F50">
            <v>5.726</v>
          </cell>
          <cell r="G50" t="str">
            <v>н</v>
          </cell>
          <cell r="H50">
            <v>1</v>
          </cell>
          <cell r="I50">
            <v>35</v>
          </cell>
          <cell r="J50">
            <v>256.00299999999999</v>
          </cell>
          <cell r="K50">
            <v>-34.34099999999998</v>
          </cell>
          <cell r="L50">
            <v>0</v>
          </cell>
          <cell r="M50">
            <v>40</v>
          </cell>
          <cell r="N50">
            <v>120</v>
          </cell>
          <cell r="V50">
            <v>44.3324</v>
          </cell>
          <cell r="W50">
            <v>80</v>
          </cell>
          <cell r="X50">
            <v>5.5428084200268879</v>
          </cell>
          <cell r="Y50">
            <v>0.1291606139076612</v>
          </cell>
          <cell r="AC50">
            <v>0</v>
          </cell>
          <cell r="AD50">
            <v>37.217200000000005</v>
          </cell>
          <cell r="AE50">
            <v>24.697600000000001</v>
          </cell>
          <cell r="AF50">
            <v>46.030999999999999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74.66</v>
          </cell>
          <cell r="D51">
            <v>125.06</v>
          </cell>
          <cell r="E51">
            <v>125.648</v>
          </cell>
          <cell r="F51">
            <v>83.441999999999993</v>
          </cell>
          <cell r="G51">
            <v>0</v>
          </cell>
          <cell r="H51">
            <v>1</v>
          </cell>
          <cell r="I51">
            <v>30</v>
          </cell>
          <cell r="J51">
            <v>129.643</v>
          </cell>
          <cell r="K51">
            <v>-3.9950000000000045</v>
          </cell>
          <cell r="L51">
            <v>20</v>
          </cell>
          <cell r="M51">
            <v>30</v>
          </cell>
          <cell r="N51">
            <v>0</v>
          </cell>
          <cell r="V51">
            <v>25.1296</v>
          </cell>
          <cell r="X51">
            <v>5.3101521711447859</v>
          </cell>
          <cell r="Y51">
            <v>3.3204667006239652</v>
          </cell>
          <cell r="AC51">
            <v>0</v>
          </cell>
          <cell r="AD51">
            <v>32.612400000000001</v>
          </cell>
          <cell r="AE51">
            <v>27.761000000000003</v>
          </cell>
          <cell r="AF51">
            <v>38.747999999999998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103.776</v>
          </cell>
          <cell r="D52">
            <v>456.99099999999999</v>
          </cell>
          <cell r="E52">
            <v>388.166</v>
          </cell>
          <cell r="F52">
            <v>184.917</v>
          </cell>
          <cell r="G52" t="str">
            <v>н</v>
          </cell>
          <cell r="H52">
            <v>1</v>
          </cell>
          <cell r="I52">
            <v>45</v>
          </cell>
          <cell r="J52">
            <v>425.38499999999999</v>
          </cell>
          <cell r="K52">
            <v>-37.218999999999994</v>
          </cell>
          <cell r="L52">
            <v>0</v>
          </cell>
          <cell r="M52">
            <v>100</v>
          </cell>
          <cell r="N52">
            <v>150</v>
          </cell>
          <cell r="U52">
            <v>100</v>
          </cell>
          <cell r="V52">
            <v>77.633200000000002</v>
          </cell>
          <cell r="W52">
            <v>100</v>
          </cell>
          <cell r="X52">
            <v>8.1784210878850807</v>
          </cell>
          <cell r="Y52">
            <v>2.3819319569462549</v>
          </cell>
          <cell r="AC52">
            <v>0</v>
          </cell>
          <cell r="AD52">
            <v>77.835599999999999</v>
          </cell>
          <cell r="AE52">
            <v>72.455799999999996</v>
          </cell>
          <cell r="AF52">
            <v>59.438000000000002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93.244</v>
          </cell>
          <cell r="D53">
            <v>480.048</v>
          </cell>
          <cell r="E53">
            <v>330.95299999999997</v>
          </cell>
          <cell r="F53">
            <v>243.63499999999999</v>
          </cell>
          <cell r="G53" t="str">
            <v>н</v>
          </cell>
          <cell r="H53">
            <v>1</v>
          </cell>
          <cell r="I53">
            <v>45</v>
          </cell>
          <cell r="J53">
            <v>405.20100000000002</v>
          </cell>
          <cell r="K53">
            <v>-74.248000000000047</v>
          </cell>
          <cell r="L53">
            <v>0</v>
          </cell>
          <cell r="M53">
            <v>100</v>
          </cell>
          <cell r="N53">
            <v>50</v>
          </cell>
          <cell r="U53">
            <v>80</v>
          </cell>
          <cell r="V53">
            <v>66.190599999999989</v>
          </cell>
          <cell r="W53">
            <v>70</v>
          </cell>
          <cell r="X53">
            <v>8.2131752847081021</v>
          </cell>
          <cell r="Y53">
            <v>3.6808096617948776</v>
          </cell>
          <cell r="AC53">
            <v>0</v>
          </cell>
          <cell r="AD53">
            <v>76.436600000000013</v>
          </cell>
          <cell r="AE53">
            <v>68.092200000000005</v>
          </cell>
          <cell r="AF53">
            <v>78.497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101.68</v>
          </cell>
          <cell r="D54">
            <v>417.75900000000001</v>
          </cell>
          <cell r="E54">
            <v>331.35399999999998</v>
          </cell>
          <cell r="F54">
            <v>184.66</v>
          </cell>
          <cell r="G54" t="str">
            <v>н</v>
          </cell>
          <cell r="H54">
            <v>1</v>
          </cell>
          <cell r="I54">
            <v>45</v>
          </cell>
          <cell r="J54">
            <v>423.22199999999998</v>
          </cell>
          <cell r="K54">
            <v>-91.867999999999995</v>
          </cell>
          <cell r="L54">
            <v>0</v>
          </cell>
          <cell r="M54">
            <v>50</v>
          </cell>
          <cell r="N54">
            <v>50</v>
          </cell>
          <cell r="U54">
            <v>130</v>
          </cell>
          <cell r="V54">
            <v>66.270799999999994</v>
          </cell>
          <cell r="W54">
            <v>120</v>
          </cell>
          <cell r="X54">
            <v>8.0678066358034002</v>
          </cell>
          <cell r="Y54">
            <v>2.7864459158483075</v>
          </cell>
          <cell r="AC54">
            <v>0</v>
          </cell>
          <cell r="AD54">
            <v>60.881999999999991</v>
          </cell>
          <cell r="AE54">
            <v>56.030199999999994</v>
          </cell>
          <cell r="AF54">
            <v>82.069000000000003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745</v>
          </cell>
          <cell r="D55">
            <v>4586</v>
          </cell>
          <cell r="E55">
            <v>2806</v>
          </cell>
          <cell r="F55">
            <v>221</v>
          </cell>
          <cell r="G55" t="str">
            <v>акк</v>
          </cell>
          <cell r="H55">
            <v>0.35</v>
          </cell>
          <cell r="I55">
            <v>40</v>
          </cell>
          <cell r="J55">
            <v>2461</v>
          </cell>
          <cell r="K55">
            <v>345</v>
          </cell>
          <cell r="L55">
            <v>500</v>
          </cell>
          <cell r="M55">
            <v>500</v>
          </cell>
          <cell r="N55">
            <v>900</v>
          </cell>
          <cell r="U55">
            <v>1000</v>
          </cell>
          <cell r="V55">
            <v>561.20000000000005</v>
          </cell>
          <cell r="W55">
            <v>1200</v>
          </cell>
          <cell r="X55">
            <v>7.6995723449750528</v>
          </cell>
          <cell r="Y55">
            <v>0.39379900213827507</v>
          </cell>
          <cell r="AC55">
            <v>0</v>
          </cell>
          <cell r="AD55">
            <v>440.4</v>
          </cell>
          <cell r="AE55">
            <v>435.6</v>
          </cell>
          <cell r="AF55">
            <v>326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2510</v>
          </cell>
          <cell r="D56">
            <v>10366</v>
          </cell>
          <cell r="E56">
            <v>4519</v>
          </cell>
          <cell r="F56">
            <v>1705</v>
          </cell>
          <cell r="G56" t="str">
            <v>акк</v>
          </cell>
          <cell r="H56">
            <v>0.4</v>
          </cell>
          <cell r="I56">
            <v>40</v>
          </cell>
          <cell r="J56">
            <v>3454</v>
          </cell>
          <cell r="K56">
            <v>1065</v>
          </cell>
          <cell r="L56">
            <v>1000</v>
          </cell>
          <cell r="M56">
            <v>1100</v>
          </cell>
          <cell r="N56">
            <v>700</v>
          </cell>
          <cell r="U56">
            <v>400</v>
          </cell>
          <cell r="V56">
            <v>903.8</v>
          </cell>
          <cell r="W56">
            <v>500</v>
          </cell>
          <cell r="X56">
            <v>5.9803053772958625</v>
          </cell>
          <cell r="Y56">
            <v>1.886479309581766</v>
          </cell>
          <cell r="AC56">
            <v>0</v>
          </cell>
          <cell r="AD56">
            <v>1040.5999999999999</v>
          </cell>
          <cell r="AE56">
            <v>933</v>
          </cell>
          <cell r="AF56">
            <v>638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652</v>
          </cell>
          <cell r="D57">
            <v>3456</v>
          </cell>
          <cell r="E57">
            <v>3162</v>
          </cell>
          <cell r="F57">
            <v>1797</v>
          </cell>
          <cell r="G57">
            <v>0</v>
          </cell>
          <cell r="H57">
            <v>0.45</v>
          </cell>
          <cell r="I57">
            <v>45</v>
          </cell>
          <cell r="J57">
            <v>3887</v>
          </cell>
          <cell r="K57">
            <v>-725</v>
          </cell>
          <cell r="L57">
            <v>800</v>
          </cell>
          <cell r="M57">
            <v>900</v>
          </cell>
          <cell r="N57">
            <v>0</v>
          </cell>
          <cell r="U57">
            <v>800</v>
          </cell>
          <cell r="V57">
            <v>632.4</v>
          </cell>
          <cell r="W57">
            <v>800</v>
          </cell>
          <cell r="X57">
            <v>8.059772296015181</v>
          </cell>
          <cell r="Y57">
            <v>2.8415559772296017</v>
          </cell>
          <cell r="AC57">
            <v>0</v>
          </cell>
          <cell r="AD57">
            <v>498.6</v>
          </cell>
          <cell r="AE57">
            <v>666.2</v>
          </cell>
          <cell r="AF57">
            <v>313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684.37800000000004</v>
          </cell>
          <cell r="D58">
            <v>768.01900000000001</v>
          </cell>
          <cell r="E58">
            <v>991</v>
          </cell>
          <cell r="F58">
            <v>39</v>
          </cell>
          <cell r="G58" t="str">
            <v>акк</v>
          </cell>
          <cell r="H58">
            <v>1</v>
          </cell>
          <cell r="I58">
            <v>40</v>
          </cell>
          <cell r="J58">
            <v>618.07899999999995</v>
          </cell>
          <cell r="K58">
            <v>372.92100000000005</v>
          </cell>
          <cell r="L58">
            <v>150</v>
          </cell>
          <cell r="M58">
            <v>200</v>
          </cell>
          <cell r="N58">
            <v>0</v>
          </cell>
          <cell r="U58">
            <v>150</v>
          </cell>
          <cell r="V58">
            <v>198.2</v>
          </cell>
          <cell r="W58">
            <v>150</v>
          </cell>
          <cell r="X58">
            <v>3.4762865792129163</v>
          </cell>
          <cell r="Y58">
            <v>0.19677093844601415</v>
          </cell>
          <cell r="AC58">
            <v>0</v>
          </cell>
          <cell r="AD58">
            <v>171</v>
          </cell>
          <cell r="AE58">
            <v>173.49939999999998</v>
          </cell>
          <cell r="AF58">
            <v>103.34399999999999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886</v>
          </cell>
          <cell r="D59">
            <v>520</v>
          </cell>
          <cell r="E59">
            <v>432</v>
          </cell>
          <cell r="F59">
            <v>1024</v>
          </cell>
          <cell r="G59">
            <v>0</v>
          </cell>
          <cell r="H59">
            <v>0.1</v>
          </cell>
          <cell r="I59">
            <v>730</v>
          </cell>
          <cell r="J59">
            <v>455</v>
          </cell>
          <cell r="K59">
            <v>-23</v>
          </cell>
          <cell r="L59">
            <v>0</v>
          </cell>
          <cell r="M59">
            <v>0</v>
          </cell>
          <cell r="N59">
            <v>0</v>
          </cell>
          <cell r="V59">
            <v>86.4</v>
          </cell>
          <cell r="X59">
            <v>11.851851851851851</v>
          </cell>
          <cell r="Y59">
            <v>11.851851851851851</v>
          </cell>
          <cell r="AC59">
            <v>0</v>
          </cell>
          <cell r="AD59">
            <v>103.6</v>
          </cell>
          <cell r="AE59">
            <v>64.2</v>
          </cell>
          <cell r="AF59">
            <v>115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493</v>
          </cell>
          <cell r="D60">
            <v>1054</v>
          </cell>
          <cell r="E60">
            <v>1437</v>
          </cell>
          <cell r="F60">
            <v>331</v>
          </cell>
          <cell r="G60">
            <v>0</v>
          </cell>
          <cell r="H60">
            <v>0.35</v>
          </cell>
          <cell r="I60">
            <v>40</v>
          </cell>
          <cell r="J60">
            <v>1493</v>
          </cell>
          <cell r="K60">
            <v>-56</v>
          </cell>
          <cell r="L60">
            <v>300</v>
          </cell>
          <cell r="M60">
            <v>300</v>
          </cell>
          <cell r="N60">
            <v>500</v>
          </cell>
          <cell r="U60">
            <v>300</v>
          </cell>
          <cell r="V60">
            <v>287.39999999999998</v>
          </cell>
          <cell r="W60">
            <v>300</v>
          </cell>
          <cell r="X60">
            <v>7.0668058455114826</v>
          </cell>
          <cell r="Y60">
            <v>1.151704940848991</v>
          </cell>
          <cell r="AC60">
            <v>0</v>
          </cell>
          <cell r="AD60">
            <v>294.2</v>
          </cell>
          <cell r="AE60">
            <v>251.4</v>
          </cell>
          <cell r="AF60">
            <v>273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15.815</v>
          </cell>
          <cell r="D61">
            <v>234.21600000000001</v>
          </cell>
          <cell r="E61">
            <v>173.422</v>
          </cell>
          <cell r="F61">
            <v>116.23399999999999</v>
          </cell>
          <cell r="G61">
            <v>0</v>
          </cell>
          <cell r="H61">
            <v>1</v>
          </cell>
          <cell r="I61">
            <v>40</v>
          </cell>
          <cell r="J61">
            <v>283.923</v>
          </cell>
          <cell r="K61">
            <v>-110.501</v>
          </cell>
          <cell r="L61">
            <v>100</v>
          </cell>
          <cell r="M61">
            <v>50</v>
          </cell>
          <cell r="N61">
            <v>0</v>
          </cell>
          <cell r="V61">
            <v>34.684399999999997</v>
          </cell>
          <cell r="X61">
            <v>7.6759004047929329</v>
          </cell>
          <cell r="Y61">
            <v>3.3511895837898309</v>
          </cell>
          <cell r="AC61">
            <v>0</v>
          </cell>
          <cell r="AD61">
            <v>62.089599999999997</v>
          </cell>
          <cell r="AE61">
            <v>56.377200000000002</v>
          </cell>
          <cell r="AF61">
            <v>31.541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887</v>
          </cell>
          <cell r="D62">
            <v>2398</v>
          </cell>
          <cell r="E62">
            <v>3136</v>
          </cell>
          <cell r="F62">
            <v>789</v>
          </cell>
          <cell r="G62">
            <v>0</v>
          </cell>
          <cell r="H62">
            <v>0.4</v>
          </cell>
          <cell r="I62">
            <v>35</v>
          </cell>
          <cell r="J62">
            <v>3145</v>
          </cell>
          <cell r="K62">
            <v>-9</v>
          </cell>
          <cell r="L62">
            <v>800</v>
          </cell>
          <cell r="M62">
            <v>800</v>
          </cell>
          <cell r="N62">
            <v>700</v>
          </cell>
          <cell r="U62">
            <v>200</v>
          </cell>
          <cell r="V62">
            <v>627.20000000000005</v>
          </cell>
          <cell r="W62">
            <v>300</v>
          </cell>
          <cell r="X62">
            <v>5.7222576530612237</v>
          </cell>
          <cell r="Y62">
            <v>1.2579719387755102</v>
          </cell>
          <cell r="AC62">
            <v>0</v>
          </cell>
          <cell r="AD62">
            <v>773.4</v>
          </cell>
          <cell r="AE62">
            <v>696.2</v>
          </cell>
          <cell r="AF62">
            <v>481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1066</v>
          </cell>
          <cell r="D63">
            <v>37265</v>
          </cell>
          <cell r="E63">
            <v>3554</v>
          </cell>
          <cell r="F63">
            <v>2106</v>
          </cell>
          <cell r="G63">
            <v>0</v>
          </cell>
          <cell r="H63">
            <v>0.4</v>
          </cell>
          <cell r="I63">
            <v>40</v>
          </cell>
          <cell r="J63">
            <v>3586</v>
          </cell>
          <cell r="K63">
            <v>-32</v>
          </cell>
          <cell r="L63">
            <v>700</v>
          </cell>
          <cell r="M63">
            <v>900</v>
          </cell>
          <cell r="N63">
            <v>0</v>
          </cell>
          <cell r="U63">
            <v>200</v>
          </cell>
          <cell r="V63">
            <v>710.8</v>
          </cell>
          <cell r="W63">
            <v>200</v>
          </cell>
          <cell r="X63">
            <v>5.7765897580191341</v>
          </cell>
          <cell r="Y63">
            <v>2.962858750703433</v>
          </cell>
          <cell r="AC63">
            <v>0</v>
          </cell>
          <cell r="AD63">
            <v>877.6</v>
          </cell>
          <cell r="AE63">
            <v>789</v>
          </cell>
          <cell r="AF63">
            <v>640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27.277000000000001</v>
          </cell>
          <cell r="D64">
            <v>43.100999999999999</v>
          </cell>
          <cell r="E64">
            <v>60.48</v>
          </cell>
          <cell r="F64">
            <v>18.509</v>
          </cell>
          <cell r="G64">
            <v>0</v>
          </cell>
          <cell r="H64">
            <v>1</v>
          </cell>
          <cell r="I64">
            <v>40</v>
          </cell>
          <cell r="J64">
            <v>58.515000000000001</v>
          </cell>
          <cell r="K64">
            <v>1.9649999999999963</v>
          </cell>
          <cell r="L64">
            <v>0</v>
          </cell>
          <cell r="M64">
            <v>20</v>
          </cell>
          <cell r="N64">
            <v>20</v>
          </cell>
          <cell r="V64">
            <v>12.096</v>
          </cell>
          <cell r="W64">
            <v>40</v>
          </cell>
          <cell r="X64">
            <v>8.1439318783068781</v>
          </cell>
          <cell r="Y64">
            <v>1.5301752645502646</v>
          </cell>
          <cell r="AC64">
            <v>0</v>
          </cell>
          <cell r="AD64">
            <v>11.500200000000001</v>
          </cell>
          <cell r="AE64">
            <v>8.9049999999999976</v>
          </cell>
          <cell r="AF64">
            <v>14.404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160.11699999999999</v>
          </cell>
          <cell r="D65">
            <v>525.03200000000004</v>
          </cell>
          <cell r="E65">
            <v>379</v>
          </cell>
          <cell r="F65">
            <v>179</v>
          </cell>
          <cell r="G65" t="str">
            <v>акк</v>
          </cell>
          <cell r="H65">
            <v>1</v>
          </cell>
          <cell r="I65">
            <v>40</v>
          </cell>
          <cell r="J65">
            <v>159.05500000000001</v>
          </cell>
          <cell r="K65">
            <v>219.94499999999999</v>
          </cell>
          <cell r="L65">
            <v>100</v>
          </cell>
          <cell r="M65">
            <v>120</v>
          </cell>
          <cell r="N65">
            <v>0</v>
          </cell>
          <cell r="V65">
            <v>75.8</v>
          </cell>
          <cell r="W65">
            <v>250</v>
          </cell>
          <cell r="X65">
            <v>8.5620052770448556</v>
          </cell>
          <cell r="Y65">
            <v>2.3614775725593669</v>
          </cell>
          <cell r="AC65">
            <v>0</v>
          </cell>
          <cell r="AD65">
            <v>74.106200000000001</v>
          </cell>
          <cell r="AE65">
            <v>73.653199999999998</v>
          </cell>
          <cell r="AF65">
            <v>29.215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430</v>
          </cell>
          <cell r="D66">
            <v>6090</v>
          </cell>
          <cell r="E66">
            <v>1119</v>
          </cell>
          <cell r="F66">
            <v>214</v>
          </cell>
          <cell r="G66">
            <v>0</v>
          </cell>
          <cell r="H66">
            <v>0.35</v>
          </cell>
          <cell r="I66">
            <v>40</v>
          </cell>
          <cell r="J66">
            <v>1140</v>
          </cell>
          <cell r="K66">
            <v>-21</v>
          </cell>
          <cell r="L66">
            <v>150</v>
          </cell>
          <cell r="M66">
            <v>400</v>
          </cell>
          <cell r="N66">
            <v>300</v>
          </cell>
          <cell r="U66">
            <v>300</v>
          </cell>
          <cell r="V66">
            <v>223.8</v>
          </cell>
          <cell r="W66">
            <v>300</v>
          </cell>
          <cell r="X66">
            <v>7.4352100089365498</v>
          </cell>
          <cell r="Y66">
            <v>0.95621090259159958</v>
          </cell>
          <cell r="AC66">
            <v>0</v>
          </cell>
          <cell r="AD66">
            <v>231.6</v>
          </cell>
          <cell r="AE66">
            <v>190.4</v>
          </cell>
          <cell r="AF66">
            <v>259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319</v>
          </cell>
          <cell r="D67">
            <v>6574</v>
          </cell>
          <cell r="E67">
            <v>1794</v>
          </cell>
          <cell r="F67">
            <v>410</v>
          </cell>
          <cell r="G67" t="str">
            <v>неакк</v>
          </cell>
          <cell r="H67">
            <v>0.35</v>
          </cell>
          <cell r="I67">
            <v>40</v>
          </cell>
          <cell r="J67">
            <v>1791</v>
          </cell>
          <cell r="K67">
            <v>3</v>
          </cell>
          <cell r="L67">
            <v>400</v>
          </cell>
          <cell r="M67">
            <v>500</v>
          </cell>
          <cell r="N67">
            <v>400</v>
          </cell>
          <cell r="U67">
            <v>500</v>
          </cell>
          <cell r="V67">
            <v>358.8</v>
          </cell>
          <cell r="W67">
            <v>500</v>
          </cell>
          <cell r="X67">
            <v>7.5529542920847268</v>
          </cell>
          <cell r="Y67">
            <v>1.1426978818283167</v>
          </cell>
          <cell r="AC67">
            <v>0</v>
          </cell>
          <cell r="AD67">
            <v>322.60000000000002</v>
          </cell>
          <cell r="AE67">
            <v>315.60000000000002</v>
          </cell>
          <cell r="AF67">
            <v>349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421</v>
          </cell>
          <cell r="D68">
            <v>682</v>
          </cell>
          <cell r="E68">
            <v>893</v>
          </cell>
          <cell r="F68">
            <v>298</v>
          </cell>
          <cell r="G68">
            <v>0</v>
          </cell>
          <cell r="H68">
            <v>0.4</v>
          </cell>
          <cell r="I68">
            <v>35</v>
          </cell>
          <cell r="J68">
            <v>911</v>
          </cell>
          <cell r="K68">
            <v>-18</v>
          </cell>
          <cell r="L68">
            <v>120</v>
          </cell>
          <cell r="M68">
            <v>200</v>
          </cell>
          <cell r="N68">
            <v>200</v>
          </cell>
          <cell r="V68">
            <v>178.6</v>
          </cell>
          <cell r="W68">
            <v>180</v>
          </cell>
          <cell r="X68">
            <v>5.5879059350503919</v>
          </cell>
          <cell r="Y68">
            <v>1.6685330347144458</v>
          </cell>
          <cell r="AC68">
            <v>0</v>
          </cell>
          <cell r="AD68">
            <v>214.4</v>
          </cell>
          <cell r="AE68">
            <v>164.4</v>
          </cell>
          <cell r="AF68">
            <v>221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60.061</v>
          </cell>
          <cell r="D69">
            <v>205.78800000000001</v>
          </cell>
          <cell r="E69">
            <v>227.988</v>
          </cell>
          <cell r="F69">
            <v>74.400000000000006</v>
          </cell>
          <cell r="G69">
            <v>0</v>
          </cell>
          <cell r="H69">
            <v>1</v>
          </cell>
          <cell r="I69">
            <v>50</v>
          </cell>
          <cell r="J69">
            <v>228.70599999999999</v>
          </cell>
          <cell r="K69">
            <v>-0.71799999999998931</v>
          </cell>
          <cell r="L69">
            <v>70</v>
          </cell>
          <cell r="M69">
            <v>50</v>
          </cell>
          <cell r="N69">
            <v>0</v>
          </cell>
          <cell r="U69">
            <v>100</v>
          </cell>
          <cell r="V69">
            <v>45.5976</v>
          </cell>
          <cell r="W69">
            <v>100</v>
          </cell>
          <cell r="X69">
            <v>8.6495780479674362</v>
          </cell>
          <cell r="Y69">
            <v>1.6316648244644456</v>
          </cell>
          <cell r="AC69">
            <v>0</v>
          </cell>
          <cell r="AD69">
            <v>41.743399999999994</v>
          </cell>
          <cell r="AE69">
            <v>39.6128</v>
          </cell>
          <cell r="AF69">
            <v>60.469000000000001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220.21100000000001</v>
          </cell>
          <cell r="D70">
            <v>1268.5450000000001</v>
          </cell>
          <cell r="E70">
            <v>1282.673</v>
          </cell>
          <cell r="F70">
            <v>506.39</v>
          </cell>
          <cell r="G70" t="str">
            <v>н</v>
          </cell>
          <cell r="H70">
            <v>1</v>
          </cell>
          <cell r="I70">
            <v>50</v>
          </cell>
          <cell r="J70">
            <v>1351.626</v>
          </cell>
          <cell r="K70">
            <v>-68.952999999999975</v>
          </cell>
          <cell r="L70">
            <v>300</v>
          </cell>
          <cell r="M70">
            <v>200</v>
          </cell>
          <cell r="N70">
            <v>450</v>
          </cell>
          <cell r="U70">
            <v>300</v>
          </cell>
          <cell r="V70">
            <v>256.53460000000001</v>
          </cell>
          <cell r="W70">
            <v>300</v>
          </cell>
          <cell r="X70">
            <v>8.0160337046152836</v>
          </cell>
          <cell r="Y70">
            <v>1.9739637460210044</v>
          </cell>
          <cell r="AC70">
            <v>0</v>
          </cell>
          <cell r="AD70">
            <v>204.05940000000001</v>
          </cell>
          <cell r="AE70">
            <v>198.50200000000001</v>
          </cell>
          <cell r="AF70">
            <v>96.456999999999994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27.334</v>
          </cell>
          <cell r="D71">
            <v>197.92599999999999</v>
          </cell>
          <cell r="E71">
            <v>177.416</v>
          </cell>
          <cell r="F71">
            <v>68.406000000000006</v>
          </cell>
          <cell r="G71">
            <v>0</v>
          </cell>
          <cell r="H71">
            <v>1</v>
          </cell>
          <cell r="I71">
            <v>50</v>
          </cell>
          <cell r="J71">
            <v>171.57400000000001</v>
          </cell>
          <cell r="K71">
            <v>5.8419999999999845</v>
          </cell>
          <cell r="L71">
            <v>0</v>
          </cell>
          <cell r="M71">
            <v>20</v>
          </cell>
          <cell r="N71">
            <v>70</v>
          </cell>
          <cell r="V71">
            <v>35.483199999999997</v>
          </cell>
          <cell r="W71">
            <v>130</v>
          </cell>
          <cell r="X71">
            <v>8.1279591468638692</v>
          </cell>
          <cell r="Y71">
            <v>1.9278419082833569</v>
          </cell>
          <cell r="AC71">
            <v>0</v>
          </cell>
          <cell r="AD71">
            <v>25.486800000000006</v>
          </cell>
          <cell r="AE71">
            <v>22.986799999999999</v>
          </cell>
          <cell r="AF71">
            <v>29.989000000000001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9.7119999999999997</v>
          </cell>
          <cell r="D72">
            <v>18.023</v>
          </cell>
          <cell r="E72">
            <v>11.028</v>
          </cell>
          <cell r="F72">
            <v>11.647</v>
          </cell>
          <cell r="G72">
            <v>0</v>
          </cell>
          <cell r="H72">
            <v>1</v>
          </cell>
          <cell r="I72">
            <v>35</v>
          </cell>
          <cell r="J72">
            <v>10.5</v>
          </cell>
          <cell r="K72">
            <v>0.52800000000000047</v>
          </cell>
          <cell r="L72">
            <v>0</v>
          </cell>
          <cell r="M72">
            <v>0</v>
          </cell>
          <cell r="N72">
            <v>0</v>
          </cell>
          <cell r="V72">
            <v>2.2056</v>
          </cell>
          <cell r="W72">
            <v>10</v>
          </cell>
          <cell r="X72">
            <v>9.8145629307217988</v>
          </cell>
          <cell r="Y72">
            <v>5.2806492564381573</v>
          </cell>
          <cell r="AC72">
            <v>0</v>
          </cell>
          <cell r="AD72">
            <v>1.9224000000000003</v>
          </cell>
          <cell r="AE72">
            <v>2.5043999999999995</v>
          </cell>
          <cell r="AF72">
            <v>1.462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90.504000000000005</v>
          </cell>
          <cell r="D73">
            <v>2201.9699999999998</v>
          </cell>
          <cell r="E73">
            <v>1971.1880000000001</v>
          </cell>
          <cell r="F73">
            <v>654.57000000000005</v>
          </cell>
          <cell r="G73">
            <v>0</v>
          </cell>
          <cell r="H73">
            <v>1</v>
          </cell>
          <cell r="I73">
            <v>40</v>
          </cell>
          <cell r="J73">
            <v>1881.3430000000001</v>
          </cell>
          <cell r="K73">
            <v>89.845000000000027</v>
          </cell>
          <cell r="L73">
            <v>400</v>
          </cell>
          <cell r="M73">
            <v>500</v>
          </cell>
          <cell r="N73">
            <v>100</v>
          </cell>
          <cell r="U73">
            <v>200</v>
          </cell>
          <cell r="V73">
            <v>394.23760000000004</v>
          </cell>
          <cell r="W73">
            <v>300</v>
          </cell>
          <cell r="X73">
            <v>5.4651560378817239</v>
          </cell>
          <cell r="Y73">
            <v>1.6603439144312973</v>
          </cell>
          <cell r="AC73">
            <v>0</v>
          </cell>
          <cell r="AD73">
            <v>348.98419999999999</v>
          </cell>
          <cell r="AE73">
            <v>380.77320000000009</v>
          </cell>
          <cell r="AF73">
            <v>356.83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753</v>
          </cell>
          <cell r="D74">
            <v>7675</v>
          </cell>
          <cell r="E74">
            <v>7477</v>
          </cell>
          <cell r="F74">
            <v>1740</v>
          </cell>
          <cell r="G74">
            <v>0</v>
          </cell>
          <cell r="H74">
            <v>0.45</v>
          </cell>
          <cell r="I74">
            <v>50</v>
          </cell>
          <cell r="J74">
            <v>7683</v>
          </cell>
          <cell r="K74">
            <v>-206</v>
          </cell>
          <cell r="L74">
            <v>1000</v>
          </cell>
          <cell r="M74">
            <v>600</v>
          </cell>
          <cell r="N74">
            <v>0</v>
          </cell>
          <cell r="U74">
            <v>1000</v>
          </cell>
          <cell r="V74">
            <v>695.4</v>
          </cell>
          <cell r="W74">
            <v>1200</v>
          </cell>
          <cell r="X74">
            <v>7.9666379062410124</v>
          </cell>
          <cell r="Y74">
            <v>2.5021570319240727</v>
          </cell>
          <cell r="AC74">
            <v>4000</v>
          </cell>
          <cell r="AD74">
            <v>706.6</v>
          </cell>
          <cell r="AE74">
            <v>664.8</v>
          </cell>
          <cell r="AF74">
            <v>636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1283</v>
          </cell>
          <cell r="D75">
            <v>4276</v>
          </cell>
          <cell r="E75">
            <v>4933</v>
          </cell>
          <cell r="F75">
            <v>1385</v>
          </cell>
          <cell r="G75" t="str">
            <v>акяб</v>
          </cell>
          <cell r="H75">
            <v>0.45</v>
          </cell>
          <cell r="I75">
            <v>50</v>
          </cell>
          <cell r="J75">
            <v>4934</v>
          </cell>
          <cell r="K75">
            <v>-1</v>
          </cell>
          <cell r="L75">
            <v>1000</v>
          </cell>
          <cell r="M75">
            <v>800</v>
          </cell>
          <cell r="N75">
            <v>500</v>
          </cell>
          <cell r="U75">
            <v>1000</v>
          </cell>
          <cell r="V75">
            <v>746.6</v>
          </cell>
          <cell r="W75">
            <v>1200</v>
          </cell>
          <cell r="X75">
            <v>7.8824002143048482</v>
          </cell>
          <cell r="Y75">
            <v>1.8550763461023305</v>
          </cell>
          <cell r="AC75">
            <v>1200</v>
          </cell>
          <cell r="AD75">
            <v>799.8</v>
          </cell>
          <cell r="AE75">
            <v>676.6</v>
          </cell>
          <cell r="AF75">
            <v>701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185</v>
          </cell>
          <cell r="D76">
            <v>1329</v>
          </cell>
          <cell r="E76">
            <v>1315</v>
          </cell>
          <cell r="F76">
            <v>507</v>
          </cell>
          <cell r="G76">
            <v>0</v>
          </cell>
          <cell r="H76">
            <v>0.45</v>
          </cell>
          <cell r="I76">
            <v>50</v>
          </cell>
          <cell r="J76">
            <v>1277</v>
          </cell>
          <cell r="K76">
            <v>38</v>
          </cell>
          <cell r="L76">
            <v>300</v>
          </cell>
          <cell r="M76">
            <v>300</v>
          </cell>
          <cell r="N76">
            <v>250</v>
          </cell>
          <cell r="U76">
            <v>200</v>
          </cell>
          <cell r="V76">
            <v>263</v>
          </cell>
          <cell r="W76">
            <v>400</v>
          </cell>
          <cell r="X76">
            <v>7.4410646387832697</v>
          </cell>
          <cell r="Y76">
            <v>1.9277566539923954</v>
          </cell>
          <cell r="AC76">
            <v>0</v>
          </cell>
          <cell r="AD76">
            <v>231.4</v>
          </cell>
          <cell r="AE76">
            <v>235.8</v>
          </cell>
          <cell r="AF76">
            <v>218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8.2119999999999997</v>
          </cell>
          <cell r="D77">
            <v>1218.249</v>
          </cell>
          <cell r="E77">
            <v>20.763000000000002</v>
          </cell>
          <cell r="F77">
            <v>1208.71</v>
          </cell>
          <cell r="G77">
            <v>0</v>
          </cell>
          <cell r="H77">
            <v>1</v>
          </cell>
          <cell r="I77">
            <v>35</v>
          </cell>
          <cell r="J77">
            <v>24.091000000000001</v>
          </cell>
          <cell r="K77">
            <v>-3.3279999999999994</v>
          </cell>
          <cell r="L77">
            <v>0</v>
          </cell>
          <cell r="M77">
            <v>0</v>
          </cell>
          <cell r="N77">
            <v>0</v>
          </cell>
          <cell r="V77">
            <v>4.1526000000000005</v>
          </cell>
          <cell r="X77">
            <v>291.07306265953855</v>
          </cell>
          <cell r="Y77">
            <v>291.07306265953855</v>
          </cell>
          <cell r="AC77">
            <v>0</v>
          </cell>
          <cell r="AD77">
            <v>3.3579999999999997</v>
          </cell>
          <cell r="AE77">
            <v>2.1808000000000001</v>
          </cell>
          <cell r="AF77">
            <v>2.0179999999999998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74</v>
          </cell>
          <cell r="D78">
            <v>272</v>
          </cell>
          <cell r="E78">
            <v>283</v>
          </cell>
          <cell r="F78">
            <v>102</v>
          </cell>
          <cell r="G78">
            <v>0</v>
          </cell>
          <cell r="H78">
            <v>0.4</v>
          </cell>
          <cell r="I78">
            <v>40</v>
          </cell>
          <cell r="J78">
            <v>295</v>
          </cell>
          <cell r="K78">
            <v>-12</v>
          </cell>
          <cell r="L78">
            <v>100</v>
          </cell>
          <cell r="M78">
            <v>70</v>
          </cell>
          <cell r="N78">
            <v>0</v>
          </cell>
          <cell r="V78">
            <v>56.6</v>
          </cell>
          <cell r="W78">
            <v>50</v>
          </cell>
          <cell r="X78">
            <v>5.6890459363957593</v>
          </cell>
          <cell r="Y78">
            <v>1.8021201413427561</v>
          </cell>
          <cell r="AC78">
            <v>0</v>
          </cell>
          <cell r="AD78">
            <v>64.599999999999994</v>
          </cell>
          <cell r="AE78">
            <v>59.6</v>
          </cell>
          <cell r="AF78">
            <v>63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101</v>
          </cell>
          <cell r="D79">
            <v>321</v>
          </cell>
          <cell r="E79">
            <v>270</v>
          </cell>
          <cell r="F79">
            <v>187</v>
          </cell>
          <cell r="G79">
            <v>0</v>
          </cell>
          <cell r="H79">
            <v>0.4</v>
          </cell>
          <cell r="I79">
            <v>40</v>
          </cell>
          <cell r="J79">
            <v>286</v>
          </cell>
          <cell r="K79">
            <v>-16</v>
          </cell>
          <cell r="L79">
            <v>90</v>
          </cell>
          <cell r="M79">
            <v>80</v>
          </cell>
          <cell r="N79">
            <v>0</v>
          </cell>
          <cell r="V79">
            <v>54</v>
          </cell>
          <cell r="X79">
            <v>6.6111111111111107</v>
          </cell>
          <cell r="Y79">
            <v>3.4629629629629628</v>
          </cell>
          <cell r="AC79">
            <v>0</v>
          </cell>
          <cell r="AD79">
            <v>77.400000000000006</v>
          </cell>
          <cell r="AE79">
            <v>68.8</v>
          </cell>
          <cell r="AF79">
            <v>66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525.13599999999997</v>
          </cell>
          <cell r="D80">
            <v>1088.741</v>
          </cell>
          <cell r="E80">
            <v>1210.6220000000001</v>
          </cell>
          <cell r="F80">
            <v>578.65200000000004</v>
          </cell>
          <cell r="G80" t="str">
            <v>н</v>
          </cell>
          <cell r="H80">
            <v>1</v>
          </cell>
          <cell r="I80">
            <v>50</v>
          </cell>
          <cell r="J80">
            <v>1180.3130000000001</v>
          </cell>
          <cell r="K80">
            <v>30.308999999999969</v>
          </cell>
          <cell r="L80">
            <v>0</v>
          </cell>
          <cell r="M80">
            <v>200</v>
          </cell>
          <cell r="N80">
            <v>500</v>
          </cell>
          <cell r="U80">
            <v>200</v>
          </cell>
          <cell r="V80">
            <v>242.12440000000001</v>
          </cell>
          <cell r="W80">
            <v>500</v>
          </cell>
          <cell r="X80">
            <v>8.1720470964512462</v>
          </cell>
          <cell r="Y80">
            <v>2.3898954421776577</v>
          </cell>
          <cell r="AC80">
            <v>0</v>
          </cell>
          <cell r="AD80">
            <v>214.04339999999996</v>
          </cell>
          <cell r="AE80">
            <v>190.34459999999999</v>
          </cell>
          <cell r="AF80">
            <v>152.946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31.138000000000002</v>
          </cell>
          <cell r="E81">
            <v>22.748000000000001</v>
          </cell>
          <cell r="F81">
            <v>13.452</v>
          </cell>
          <cell r="G81">
            <v>0</v>
          </cell>
          <cell r="H81">
            <v>1</v>
          </cell>
          <cell r="I81">
            <v>40</v>
          </cell>
          <cell r="J81">
            <v>24.173999999999999</v>
          </cell>
          <cell r="K81">
            <v>-1.4259999999999984</v>
          </cell>
          <cell r="L81">
            <v>0</v>
          </cell>
          <cell r="M81">
            <v>0</v>
          </cell>
          <cell r="N81">
            <v>10</v>
          </cell>
          <cell r="V81">
            <v>4.5495999999999999</v>
          </cell>
          <cell r="X81">
            <v>5.1547388781431334</v>
          </cell>
          <cell r="Y81">
            <v>2.956743449973624</v>
          </cell>
          <cell r="AC81">
            <v>0</v>
          </cell>
          <cell r="AD81">
            <v>1.4087999999999998</v>
          </cell>
          <cell r="AE81">
            <v>2.7971999999999992</v>
          </cell>
          <cell r="AF81">
            <v>1.9419999999999999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667</v>
          </cell>
          <cell r="D82">
            <v>513</v>
          </cell>
          <cell r="E82">
            <v>338</v>
          </cell>
          <cell r="F82">
            <v>883</v>
          </cell>
          <cell r="G82">
            <v>0</v>
          </cell>
          <cell r="H82">
            <v>0.1</v>
          </cell>
          <cell r="I82">
            <v>730</v>
          </cell>
          <cell r="J82">
            <v>350</v>
          </cell>
          <cell r="K82">
            <v>-12</v>
          </cell>
          <cell r="L82">
            <v>0</v>
          </cell>
          <cell r="M82">
            <v>0</v>
          </cell>
          <cell r="N82">
            <v>0</v>
          </cell>
          <cell r="V82">
            <v>67.599999999999994</v>
          </cell>
          <cell r="X82">
            <v>13.062130177514794</v>
          </cell>
          <cell r="Y82">
            <v>13.062130177514794</v>
          </cell>
          <cell r="AC82">
            <v>0</v>
          </cell>
          <cell r="AD82">
            <v>86.8</v>
          </cell>
          <cell r="AE82">
            <v>58.8</v>
          </cell>
          <cell r="AF82">
            <v>77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7.4569999999999999</v>
          </cell>
          <cell r="D83">
            <v>198.37799999999999</v>
          </cell>
          <cell r="E83">
            <v>86.912000000000006</v>
          </cell>
          <cell r="F83">
            <v>72.403000000000006</v>
          </cell>
          <cell r="G83">
            <v>0</v>
          </cell>
          <cell r="H83">
            <v>1</v>
          </cell>
          <cell r="I83">
            <v>50</v>
          </cell>
          <cell r="J83">
            <v>96.552000000000007</v>
          </cell>
          <cell r="K83">
            <v>-9.64</v>
          </cell>
          <cell r="L83">
            <v>0</v>
          </cell>
          <cell r="M83">
            <v>30</v>
          </cell>
          <cell r="N83">
            <v>0</v>
          </cell>
          <cell r="V83">
            <v>17.382400000000001</v>
          </cell>
          <cell r="W83">
            <v>30</v>
          </cell>
          <cell r="X83">
            <v>7.6170724410898387</v>
          </cell>
          <cell r="Y83">
            <v>4.1653051362297502</v>
          </cell>
          <cell r="AC83">
            <v>0</v>
          </cell>
          <cell r="AD83">
            <v>12.407599999999999</v>
          </cell>
          <cell r="AE83">
            <v>15.088999999999999</v>
          </cell>
          <cell r="AF83">
            <v>24.283999999999999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703</v>
          </cell>
          <cell r="D84">
            <v>3247</v>
          </cell>
          <cell r="E84">
            <v>3579</v>
          </cell>
          <cell r="F84">
            <v>1188</v>
          </cell>
          <cell r="G84">
            <v>0</v>
          </cell>
          <cell r="H84">
            <v>0.4</v>
          </cell>
          <cell r="I84">
            <v>40</v>
          </cell>
          <cell r="J84">
            <v>3532</v>
          </cell>
          <cell r="K84">
            <v>47</v>
          </cell>
          <cell r="L84">
            <v>900</v>
          </cell>
          <cell r="M84">
            <v>1000</v>
          </cell>
          <cell r="N84">
            <v>600</v>
          </cell>
          <cell r="V84">
            <v>715.8</v>
          </cell>
          <cell r="W84">
            <v>400</v>
          </cell>
          <cell r="X84">
            <v>5.7110924839340598</v>
          </cell>
          <cell r="Y84">
            <v>1.6596814752724225</v>
          </cell>
          <cell r="AC84">
            <v>0</v>
          </cell>
          <cell r="AD84">
            <v>765.4</v>
          </cell>
          <cell r="AE84">
            <v>691.4</v>
          </cell>
          <cell r="AF84">
            <v>312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528</v>
          </cell>
          <cell r="D85">
            <v>2131</v>
          </cell>
          <cell r="E85">
            <v>2262</v>
          </cell>
          <cell r="F85">
            <v>851</v>
          </cell>
          <cell r="G85">
            <v>0</v>
          </cell>
          <cell r="H85">
            <v>0.4</v>
          </cell>
          <cell r="I85">
            <v>40</v>
          </cell>
          <cell r="J85">
            <v>2246</v>
          </cell>
          <cell r="K85">
            <v>16</v>
          </cell>
          <cell r="L85">
            <v>500</v>
          </cell>
          <cell r="M85">
            <v>600</v>
          </cell>
          <cell r="N85">
            <v>300</v>
          </cell>
          <cell r="V85">
            <v>452.4</v>
          </cell>
          <cell r="W85">
            <v>300</v>
          </cell>
          <cell r="X85">
            <v>5.6388152077807252</v>
          </cell>
          <cell r="Y85">
            <v>1.8810786914235191</v>
          </cell>
          <cell r="AC85">
            <v>0</v>
          </cell>
          <cell r="AD85">
            <v>488</v>
          </cell>
          <cell r="AE85">
            <v>446.6</v>
          </cell>
          <cell r="AF85">
            <v>249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107.633</v>
          </cell>
          <cell r="D86">
            <v>441.17500000000001</v>
          </cell>
          <cell r="E86">
            <v>491.81700000000001</v>
          </cell>
          <cell r="F86">
            <v>117.97799999999999</v>
          </cell>
          <cell r="G86">
            <v>0</v>
          </cell>
          <cell r="H86">
            <v>1</v>
          </cell>
          <cell r="I86">
            <v>40</v>
          </cell>
          <cell r="J86">
            <v>492.64400000000001</v>
          </cell>
          <cell r="K86">
            <v>-0.82699999999999818</v>
          </cell>
          <cell r="L86">
            <v>100</v>
          </cell>
          <cell r="M86">
            <v>100</v>
          </cell>
          <cell r="N86">
            <v>150</v>
          </cell>
          <cell r="U86">
            <v>150</v>
          </cell>
          <cell r="V86">
            <v>98.363399999999999</v>
          </cell>
          <cell r="W86">
            <v>200</v>
          </cell>
          <cell r="X86">
            <v>8.3158776536801291</v>
          </cell>
          <cell r="Y86">
            <v>1.1994095364739323</v>
          </cell>
          <cell r="AC86">
            <v>0</v>
          </cell>
          <cell r="AD86">
            <v>91.470799999999997</v>
          </cell>
          <cell r="AE86">
            <v>85.197600000000008</v>
          </cell>
          <cell r="AF86">
            <v>112.941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133.18899999999999</v>
          </cell>
          <cell r="D87">
            <v>513.5</v>
          </cell>
          <cell r="E87">
            <v>447.983</v>
          </cell>
          <cell r="F87">
            <v>247.54499999999999</v>
          </cell>
          <cell r="G87">
            <v>0</v>
          </cell>
          <cell r="H87">
            <v>1</v>
          </cell>
          <cell r="I87">
            <v>40</v>
          </cell>
          <cell r="J87">
            <v>471.5</v>
          </cell>
          <cell r="K87">
            <v>-23.516999999999996</v>
          </cell>
          <cell r="L87">
            <v>0</v>
          </cell>
          <cell r="M87">
            <v>0</v>
          </cell>
          <cell r="N87">
            <v>50</v>
          </cell>
          <cell r="U87">
            <v>250</v>
          </cell>
          <cell r="V87">
            <v>89.596599999999995</v>
          </cell>
          <cell r="W87">
            <v>200</v>
          </cell>
          <cell r="X87">
            <v>8.3434527649486707</v>
          </cell>
          <cell r="Y87">
            <v>2.7628838594321659</v>
          </cell>
          <cell r="AC87">
            <v>0</v>
          </cell>
          <cell r="AD87">
            <v>79.957999999999998</v>
          </cell>
          <cell r="AE87">
            <v>72.741399999999999</v>
          </cell>
          <cell r="AF87">
            <v>117.56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193.59399999999999</v>
          </cell>
          <cell r="D88">
            <v>695.94600000000003</v>
          </cell>
          <cell r="E88">
            <v>778.15300000000002</v>
          </cell>
          <cell r="F88">
            <v>209.91499999999999</v>
          </cell>
          <cell r="G88">
            <v>0</v>
          </cell>
          <cell r="H88">
            <v>1</v>
          </cell>
          <cell r="I88">
            <v>40</v>
          </cell>
          <cell r="J88">
            <v>789.08600000000001</v>
          </cell>
          <cell r="K88">
            <v>-10.932999999999993</v>
          </cell>
          <cell r="L88">
            <v>200</v>
          </cell>
          <cell r="M88">
            <v>200</v>
          </cell>
          <cell r="N88">
            <v>140</v>
          </cell>
          <cell r="U88">
            <v>250</v>
          </cell>
          <cell r="V88">
            <v>155.63060000000002</v>
          </cell>
          <cell r="W88">
            <v>200</v>
          </cell>
          <cell r="X88">
            <v>7.71001975189969</v>
          </cell>
          <cell r="Y88">
            <v>1.3488028703866719</v>
          </cell>
          <cell r="AC88">
            <v>0</v>
          </cell>
          <cell r="AD88">
            <v>146.2714</v>
          </cell>
          <cell r="AE88">
            <v>140.84759999999997</v>
          </cell>
          <cell r="AF88">
            <v>175.96799999999999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163.078</v>
          </cell>
          <cell r="D89">
            <v>530.54</v>
          </cell>
          <cell r="E89">
            <v>604.41200000000003</v>
          </cell>
          <cell r="F89">
            <v>160.047</v>
          </cell>
          <cell r="G89">
            <v>0</v>
          </cell>
          <cell r="H89">
            <v>1</v>
          </cell>
          <cell r="I89">
            <v>40</v>
          </cell>
          <cell r="J89">
            <v>625.80700000000002</v>
          </cell>
          <cell r="K89">
            <v>-21.394999999999982</v>
          </cell>
          <cell r="L89">
            <v>180</v>
          </cell>
          <cell r="M89">
            <v>150</v>
          </cell>
          <cell r="N89">
            <v>70</v>
          </cell>
          <cell r="U89">
            <v>200</v>
          </cell>
          <cell r="V89">
            <v>120.8824</v>
          </cell>
          <cell r="W89">
            <v>200</v>
          </cell>
          <cell r="X89">
            <v>7.9419915554290785</v>
          </cell>
          <cell r="Y89">
            <v>1.3239892656002858</v>
          </cell>
          <cell r="AC89">
            <v>0</v>
          </cell>
          <cell r="AD89">
            <v>116.46220000000001</v>
          </cell>
          <cell r="AE89">
            <v>109.6422</v>
          </cell>
          <cell r="AF89">
            <v>152.167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42</v>
          </cell>
          <cell r="D90">
            <v>1</v>
          </cell>
          <cell r="E90">
            <v>41</v>
          </cell>
          <cell r="F90">
            <v>4</v>
          </cell>
          <cell r="G90">
            <v>0</v>
          </cell>
          <cell r="H90">
            <v>0.6</v>
          </cell>
          <cell r="I90">
            <v>60</v>
          </cell>
          <cell r="J90">
            <v>43</v>
          </cell>
          <cell r="K90">
            <v>-2</v>
          </cell>
          <cell r="L90">
            <v>20</v>
          </cell>
          <cell r="M90">
            <v>0</v>
          </cell>
          <cell r="N90">
            <v>20</v>
          </cell>
          <cell r="V90">
            <v>8.1999999999999993</v>
          </cell>
          <cell r="W90">
            <v>20</v>
          </cell>
          <cell r="X90">
            <v>7.8048780487804885</v>
          </cell>
          <cell r="Y90">
            <v>0.48780487804878053</v>
          </cell>
          <cell r="AC90">
            <v>0</v>
          </cell>
          <cell r="AD90">
            <v>7.4</v>
          </cell>
          <cell r="AE90">
            <v>7</v>
          </cell>
          <cell r="AF90">
            <v>11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62</v>
          </cell>
          <cell r="D91">
            <v>2</v>
          </cell>
          <cell r="E91">
            <v>31</v>
          </cell>
          <cell r="F91">
            <v>39</v>
          </cell>
          <cell r="G91">
            <v>0</v>
          </cell>
          <cell r="H91">
            <v>0.6</v>
          </cell>
          <cell r="I91">
            <v>60</v>
          </cell>
          <cell r="J91">
            <v>33</v>
          </cell>
          <cell r="K91">
            <v>-2</v>
          </cell>
          <cell r="L91">
            <v>0</v>
          </cell>
          <cell r="M91">
            <v>0</v>
          </cell>
          <cell r="N91">
            <v>10</v>
          </cell>
          <cell r="V91">
            <v>6.2</v>
          </cell>
          <cell r="W91">
            <v>10</v>
          </cell>
          <cell r="X91">
            <v>9.5161290322580641</v>
          </cell>
          <cell r="Y91">
            <v>6.290322580645161</v>
          </cell>
          <cell r="AC91">
            <v>0</v>
          </cell>
          <cell r="AD91">
            <v>8.8000000000000007</v>
          </cell>
          <cell r="AE91">
            <v>5.2</v>
          </cell>
          <cell r="AF91">
            <v>9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63</v>
          </cell>
          <cell r="D92">
            <v>1</v>
          </cell>
          <cell r="E92">
            <v>48</v>
          </cell>
          <cell r="F92">
            <v>18</v>
          </cell>
          <cell r="G92">
            <v>0</v>
          </cell>
          <cell r="H92">
            <v>0.6</v>
          </cell>
          <cell r="I92">
            <v>60</v>
          </cell>
          <cell r="J92">
            <v>52</v>
          </cell>
          <cell r="K92">
            <v>-4</v>
          </cell>
          <cell r="L92">
            <v>0</v>
          </cell>
          <cell r="M92">
            <v>0</v>
          </cell>
          <cell r="N92">
            <v>20</v>
          </cell>
          <cell r="V92">
            <v>9.6</v>
          </cell>
          <cell r="W92">
            <v>40</v>
          </cell>
          <cell r="X92">
            <v>8.125</v>
          </cell>
          <cell r="Y92">
            <v>1.875</v>
          </cell>
          <cell r="AC92">
            <v>0</v>
          </cell>
          <cell r="AD92">
            <v>9.8000000000000007</v>
          </cell>
          <cell r="AE92">
            <v>7.2</v>
          </cell>
          <cell r="AF92">
            <v>13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108.128</v>
          </cell>
          <cell r="D93">
            <v>250.72</v>
          </cell>
          <cell r="E93">
            <v>258.23899999999998</v>
          </cell>
          <cell r="F93">
            <v>136.09</v>
          </cell>
          <cell r="G93">
            <v>0</v>
          </cell>
          <cell r="H93">
            <v>1</v>
          </cell>
          <cell r="I93">
            <v>30</v>
          </cell>
          <cell r="J93">
            <v>254.52500000000001</v>
          </cell>
          <cell r="K93">
            <v>3.7139999999999702</v>
          </cell>
          <cell r="L93">
            <v>40</v>
          </cell>
          <cell r="M93">
            <v>70</v>
          </cell>
          <cell r="N93">
            <v>0</v>
          </cell>
          <cell r="V93">
            <v>51.647799999999997</v>
          </cell>
          <cell r="W93">
            <v>40</v>
          </cell>
          <cell r="X93">
            <v>5.5392485255906356</v>
          </cell>
          <cell r="Y93">
            <v>2.6349621861918613</v>
          </cell>
          <cell r="AC93">
            <v>0</v>
          </cell>
          <cell r="AD93">
            <v>64.44680000000001</v>
          </cell>
          <cell r="AE93">
            <v>51.748199999999997</v>
          </cell>
          <cell r="AF93">
            <v>47.447000000000003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387</v>
          </cell>
          <cell r="D94">
            <v>12</v>
          </cell>
          <cell r="E94">
            <v>253</v>
          </cell>
          <cell r="F94">
            <v>197</v>
          </cell>
          <cell r="G94">
            <v>0</v>
          </cell>
          <cell r="H94">
            <v>0.13</v>
          </cell>
          <cell r="I94">
            <v>150</v>
          </cell>
          <cell r="J94">
            <v>254</v>
          </cell>
          <cell r="K94">
            <v>-1</v>
          </cell>
          <cell r="L94">
            <v>0</v>
          </cell>
          <cell r="M94">
            <v>0</v>
          </cell>
          <cell r="N94">
            <v>0</v>
          </cell>
          <cell r="V94">
            <v>50.6</v>
          </cell>
          <cell r="W94">
            <v>300</v>
          </cell>
          <cell r="X94">
            <v>9.8221343873517792</v>
          </cell>
          <cell r="Y94">
            <v>3.8932806324110669</v>
          </cell>
          <cell r="AC94">
            <v>0</v>
          </cell>
          <cell r="AD94">
            <v>54.4</v>
          </cell>
          <cell r="AE94">
            <v>59.4</v>
          </cell>
          <cell r="AF94">
            <v>43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14.878</v>
          </cell>
          <cell r="D95">
            <v>64.915000000000006</v>
          </cell>
          <cell r="E95">
            <v>36.465000000000003</v>
          </cell>
          <cell r="F95">
            <v>47.39</v>
          </cell>
          <cell r="G95">
            <v>0</v>
          </cell>
          <cell r="H95">
            <v>1</v>
          </cell>
          <cell r="I95">
            <v>50</v>
          </cell>
          <cell r="J95">
            <v>35.651000000000003</v>
          </cell>
          <cell r="K95">
            <v>0.81400000000000006</v>
          </cell>
          <cell r="L95">
            <v>0</v>
          </cell>
          <cell r="M95">
            <v>0</v>
          </cell>
          <cell r="N95">
            <v>0</v>
          </cell>
          <cell r="V95">
            <v>7.293000000000001</v>
          </cell>
          <cell r="W95">
            <v>20</v>
          </cell>
          <cell r="X95">
            <v>9.2403674756615928</v>
          </cell>
          <cell r="Y95">
            <v>6.4980117921294385</v>
          </cell>
          <cell r="AC95">
            <v>0</v>
          </cell>
          <cell r="AD95">
            <v>9.982800000000001</v>
          </cell>
          <cell r="AE95">
            <v>9.1934000000000005</v>
          </cell>
          <cell r="AF95">
            <v>4.0780000000000003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33.886000000000003</v>
          </cell>
          <cell r="D96">
            <v>262.26400000000001</v>
          </cell>
          <cell r="E96">
            <v>158.839</v>
          </cell>
          <cell r="F96">
            <v>149.453</v>
          </cell>
          <cell r="G96">
            <v>0</v>
          </cell>
          <cell r="H96">
            <v>1</v>
          </cell>
          <cell r="I96">
            <v>50</v>
          </cell>
          <cell r="J96">
            <v>154.75200000000001</v>
          </cell>
          <cell r="K96">
            <v>4.0869999999999891</v>
          </cell>
          <cell r="L96">
            <v>0</v>
          </cell>
          <cell r="M96">
            <v>40</v>
          </cell>
          <cell r="N96">
            <v>0</v>
          </cell>
          <cell r="V96">
            <v>31.767800000000001</v>
          </cell>
          <cell r="W96">
            <v>60</v>
          </cell>
          <cell r="X96">
            <v>7.8523851195235421</v>
          </cell>
          <cell r="Y96">
            <v>4.7045435944572809</v>
          </cell>
          <cell r="AC96">
            <v>0</v>
          </cell>
          <cell r="AD96">
            <v>26.088999999999999</v>
          </cell>
          <cell r="AE96">
            <v>30.357400000000002</v>
          </cell>
          <cell r="AF96">
            <v>36.270000000000003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124</v>
          </cell>
          <cell r="D97">
            <v>153</v>
          </cell>
          <cell r="E97">
            <v>226</v>
          </cell>
          <cell r="F97">
            <v>96</v>
          </cell>
          <cell r="G97">
            <v>0</v>
          </cell>
          <cell r="H97">
            <v>0.6</v>
          </cell>
          <cell r="I97">
            <v>60</v>
          </cell>
          <cell r="J97">
            <v>230</v>
          </cell>
          <cell r="K97">
            <v>-4</v>
          </cell>
          <cell r="L97">
            <v>0</v>
          </cell>
          <cell r="M97">
            <v>80</v>
          </cell>
          <cell r="N97">
            <v>80</v>
          </cell>
          <cell r="V97">
            <v>45.2</v>
          </cell>
          <cell r="W97">
            <v>110</v>
          </cell>
          <cell r="X97">
            <v>8.0973451327433619</v>
          </cell>
          <cell r="Y97">
            <v>2.1238938053097343</v>
          </cell>
          <cell r="AC97">
            <v>0</v>
          </cell>
          <cell r="AD97">
            <v>52.2</v>
          </cell>
          <cell r="AE97">
            <v>36.6</v>
          </cell>
          <cell r="AF97">
            <v>45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76</v>
          </cell>
          <cell r="D98">
            <v>203</v>
          </cell>
          <cell r="E98">
            <v>260</v>
          </cell>
          <cell r="F98">
            <v>69</v>
          </cell>
          <cell r="G98">
            <v>0</v>
          </cell>
          <cell r="H98">
            <v>0.6</v>
          </cell>
          <cell r="I98">
            <v>60</v>
          </cell>
          <cell r="J98">
            <v>274</v>
          </cell>
          <cell r="K98">
            <v>-14</v>
          </cell>
          <cell r="L98">
            <v>50</v>
          </cell>
          <cell r="M98">
            <v>80</v>
          </cell>
          <cell r="N98">
            <v>80</v>
          </cell>
          <cell r="V98">
            <v>52</v>
          </cell>
          <cell r="W98">
            <v>130</v>
          </cell>
          <cell r="X98">
            <v>7.865384615384615</v>
          </cell>
          <cell r="Y98">
            <v>1.3269230769230769</v>
          </cell>
          <cell r="AC98">
            <v>0</v>
          </cell>
          <cell r="AD98">
            <v>47.6</v>
          </cell>
          <cell r="AE98">
            <v>41</v>
          </cell>
          <cell r="AF98">
            <v>55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879</v>
          </cell>
          <cell r="D99">
            <v>237</v>
          </cell>
          <cell r="E99">
            <v>296</v>
          </cell>
          <cell r="F99">
            <v>565</v>
          </cell>
          <cell r="G99">
            <v>0</v>
          </cell>
          <cell r="H99">
            <v>0.13</v>
          </cell>
          <cell r="I99">
            <v>150</v>
          </cell>
          <cell r="J99">
            <v>294</v>
          </cell>
          <cell r="K99">
            <v>2</v>
          </cell>
          <cell r="L99">
            <v>0</v>
          </cell>
          <cell r="M99">
            <v>0</v>
          </cell>
          <cell r="N99">
            <v>0</v>
          </cell>
          <cell r="V99">
            <v>59.2</v>
          </cell>
          <cell r="W99">
            <v>100</v>
          </cell>
          <cell r="X99">
            <v>11.233108108108107</v>
          </cell>
          <cell r="Y99">
            <v>9.5439189189189193</v>
          </cell>
          <cell r="AC99">
            <v>0</v>
          </cell>
          <cell r="AD99">
            <v>52.4</v>
          </cell>
          <cell r="AE99">
            <v>55.8</v>
          </cell>
          <cell r="AF99">
            <v>65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449</v>
          </cell>
          <cell r="D100">
            <v>1765</v>
          </cell>
          <cell r="E100">
            <v>1999</v>
          </cell>
          <cell r="F100">
            <v>533</v>
          </cell>
          <cell r="G100">
            <v>0</v>
          </cell>
          <cell r="H100">
            <v>0.28000000000000003</v>
          </cell>
          <cell r="I100">
            <v>35</v>
          </cell>
          <cell r="J100">
            <v>2029</v>
          </cell>
          <cell r="K100">
            <v>-30</v>
          </cell>
          <cell r="L100">
            <v>400</v>
          </cell>
          <cell r="M100">
            <v>500</v>
          </cell>
          <cell r="N100">
            <v>400</v>
          </cell>
          <cell r="U100">
            <v>500</v>
          </cell>
          <cell r="V100">
            <v>399.8</v>
          </cell>
          <cell r="X100">
            <v>5.8354177088544272</v>
          </cell>
          <cell r="Y100">
            <v>1.3331665832916457</v>
          </cell>
          <cell r="AC100">
            <v>0</v>
          </cell>
          <cell r="AD100">
            <v>408.6</v>
          </cell>
          <cell r="AE100">
            <v>366</v>
          </cell>
          <cell r="AF100">
            <v>318</v>
          </cell>
          <cell r="AG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105</v>
          </cell>
          <cell r="D101">
            <v>590</v>
          </cell>
          <cell r="E101">
            <v>552</v>
          </cell>
          <cell r="F101">
            <v>203</v>
          </cell>
          <cell r="G101">
            <v>0</v>
          </cell>
          <cell r="H101">
            <v>0.33</v>
          </cell>
          <cell r="I101">
            <v>60</v>
          </cell>
          <cell r="J101">
            <v>595</v>
          </cell>
          <cell r="K101">
            <v>-43</v>
          </cell>
          <cell r="L101">
            <v>150</v>
          </cell>
          <cell r="M101">
            <v>140</v>
          </cell>
          <cell r="N101">
            <v>50</v>
          </cell>
          <cell r="U101">
            <v>100</v>
          </cell>
          <cell r="V101">
            <v>110.4</v>
          </cell>
          <cell r="X101">
            <v>5.8242753623188399</v>
          </cell>
          <cell r="Y101">
            <v>1.8387681159420288</v>
          </cell>
          <cell r="AC101">
            <v>0</v>
          </cell>
          <cell r="AD101">
            <v>103.6</v>
          </cell>
          <cell r="AE101">
            <v>111.6</v>
          </cell>
          <cell r="AF101">
            <v>154</v>
          </cell>
          <cell r="AG101" t="e">
            <v>#N/A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19</v>
          </cell>
          <cell r="D102">
            <v>322</v>
          </cell>
          <cell r="E102">
            <v>284</v>
          </cell>
          <cell r="F102">
            <v>76</v>
          </cell>
          <cell r="G102">
            <v>0</v>
          </cell>
          <cell r="H102">
            <v>0.35</v>
          </cell>
          <cell r="I102" t="e">
            <v>#N/A</v>
          </cell>
          <cell r="J102">
            <v>367</v>
          </cell>
          <cell r="K102">
            <v>-83</v>
          </cell>
          <cell r="L102">
            <v>80</v>
          </cell>
          <cell r="M102">
            <v>70</v>
          </cell>
          <cell r="N102">
            <v>0</v>
          </cell>
          <cell r="U102">
            <v>250</v>
          </cell>
          <cell r="V102">
            <v>56.8</v>
          </cell>
          <cell r="X102">
            <v>8.3802816901408459</v>
          </cell>
          <cell r="Y102">
            <v>1.3380281690140845</v>
          </cell>
          <cell r="AC102">
            <v>0</v>
          </cell>
          <cell r="AD102">
            <v>47.8</v>
          </cell>
          <cell r="AE102">
            <v>55.4</v>
          </cell>
          <cell r="AF102">
            <v>94</v>
          </cell>
          <cell r="AG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2602</v>
          </cell>
          <cell r="D103">
            <v>6486</v>
          </cell>
          <cell r="E103">
            <v>3315</v>
          </cell>
          <cell r="F103">
            <v>1354</v>
          </cell>
          <cell r="G103">
            <v>0</v>
          </cell>
          <cell r="H103">
            <v>0.35</v>
          </cell>
          <cell r="I103">
            <v>40</v>
          </cell>
          <cell r="J103">
            <v>3331</v>
          </cell>
          <cell r="K103">
            <v>-16</v>
          </cell>
          <cell r="L103">
            <v>500</v>
          </cell>
          <cell r="M103">
            <v>1000</v>
          </cell>
          <cell r="N103">
            <v>600</v>
          </cell>
          <cell r="V103">
            <v>663</v>
          </cell>
          <cell r="W103">
            <v>600</v>
          </cell>
          <cell r="X103">
            <v>6.1146304675716436</v>
          </cell>
          <cell r="Y103">
            <v>2.042232277526395</v>
          </cell>
          <cell r="AC103">
            <v>0</v>
          </cell>
          <cell r="AD103">
            <v>357.8</v>
          </cell>
          <cell r="AE103">
            <v>659.6</v>
          </cell>
          <cell r="AF103">
            <v>576</v>
          </cell>
          <cell r="AG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561</v>
          </cell>
          <cell r="D104">
            <v>11304</v>
          </cell>
          <cell r="E104">
            <v>5394</v>
          </cell>
          <cell r="F104">
            <v>1453</v>
          </cell>
          <cell r="G104">
            <v>0</v>
          </cell>
          <cell r="H104">
            <v>0.35</v>
          </cell>
          <cell r="I104">
            <v>45</v>
          </cell>
          <cell r="J104">
            <v>5436</v>
          </cell>
          <cell r="K104">
            <v>-42</v>
          </cell>
          <cell r="L104">
            <v>1400</v>
          </cell>
          <cell r="M104">
            <v>1300</v>
          </cell>
          <cell r="N104">
            <v>1000</v>
          </cell>
          <cell r="V104">
            <v>1078.8</v>
          </cell>
          <cell r="W104">
            <v>1500</v>
          </cell>
          <cell r="X104">
            <v>6.1670374490174273</v>
          </cell>
          <cell r="Y104">
            <v>1.3468668891360771</v>
          </cell>
          <cell r="AC104">
            <v>0</v>
          </cell>
          <cell r="AD104">
            <v>552</v>
          </cell>
          <cell r="AE104">
            <v>998.6</v>
          </cell>
          <cell r="AF104">
            <v>1169</v>
          </cell>
          <cell r="AG104" t="e">
            <v>#N/A</v>
          </cell>
        </row>
        <row r="105">
          <cell r="A105" t="str">
            <v>БОНУС_273  Сосиски Сочинки с сочной грудинкой, МГС 0.4кг,   ПОКОМ</v>
          </cell>
          <cell r="B105" t="str">
            <v>шт</v>
          </cell>
          <cell r="C105">
            <v>-1464</v>
          </cell>
          <cell r="D105">
            <v>1679</v>
          </cell>
          <cell r="E105">
            <v>1057</v>
          </cell>
          <cell r="F105">
            <v>-680</v>
          </cell>
          <cell r="G105" t="str">
            <v>ак</v>
          </cell>
          <cell r="H105">
            <v>0</v>
          </cell>
          <cell r="I105">
            <v>0</v>
          </cell>
          <cell r="J105">
            <v>1069</v>
          </cell>
          <cell r="K105">
            <v>-12</v>
          </cell>
          <cell r="L105">
            <v>0</v>
          </cell>
          <cell r="M105">
            <v>0</v>
          </cell>
          <cell r="N105">
            <v>0</v>
          </cell>
          <cell r="V105">
            <v>211.4</v>
          </cell>
          <cell r="X105">
            <v>-3.2166508987701041</v>
          </cell>
          <cell r="Y105">
            <v>-3.2166508987701041</v>
          </cell>
          <cell r="AC105">
            <v>0</v>
          </cell>
          <cell r="AD105">
            <v>234.4</v>
          </cell>
          <cell r="AE105">
            <v>219.6</v>
          </cell>
          <cell r="AF105">
            <v>197</v>
          </cell>
          <cell r="AG105" t="e">
            <v>#N/A</v>
          </cell>
        </row>
        <row r="106">
          <cell r="A106" t="str">
            <v>БОНУС_283  Сосиски Сочинки, ВЕС, ТМ Стародворье ПОКОМ</v>
          </cell>
          <cell r="B106" t="str">
            <v>кг</v>
          </cell>
          <cell r="C106">
            <v>-455.57400000000001</v>
          </cell>
          <cell r="D106">
            <v>583.67499999999995</v>
          </cell>
          <cell r="E106">
            <v>423.108</v>
          </cell>
          <cell r="F106">
            <v>-250.90799999999999</v>
          </cell>
          <cell r="G106" t="str">
            <v>ак</v>
          </cell>
          <cell r="H106">
            <v>0</v>
          </cell>
          <cell r="I106">
            <v>0</v>
          </cell>
          <cell r="J106">
            <v>452.23</v>
          </cell>
          <cell r="K106">
            <v>-29.122000000000014</v>
          </cell>
          <cell r="L106">
            <v>0</v>
          </cell>
          <cell r="M106">
            <v>0</v>
          </cell>
          <cell r="N106">
            <v>0</v>
          </cell>
          <cell r="V106">
            <v>84.621600000000001</v>
          </cell>
          <cell r="X106">
            <v>-2.9650585666071074</v>
          </cell>
          <cell r="Y106">
            <v>-2.9650585666071074</v>
          </cell>
          <cell r="AC106">
            <v>0</v>
          </cell>
          <cell r="AD106">
            <v>65.0518</v>
          </cell>
          <cell r="AE106">
            <v>73.536599999999993</v>
          </cell>
          <cell r="AF106">
            <v>82.665999999999997</v>
          </cell>
          <cell r="AG106" t="e">
            <v>#N/A</v>
          </cell>
        </row>
        <row r="107">
          <cell r="A107" t="str">
            <v>БОНУС_305  Колбаса Сервелат Мясорубский с мелкорубленным окороком в/у  ТМ Стародворье ВЕС   ПОКОМ</v>
          </cell>
          <cell r="B107" t="str">
            <v>кг</v>
          </cell>
          <cell r="C107">
            <v>-86.759</v>
          </cell>
          <cell r="D107">
            <v>127.747</v>
          </cell>
          <cell r="E107">
            <v>224.19300000000001</v>
          </cell>
          <cell r="F107">
            <v>-137.44900000000001</v>
          </cell>
          <cell r="G107" t="str">
            <v>ак</v>
          </cell>
          <cell r="H107">
            <v>0</v>
          </cell>
          <cell r="I107" t="e">
            <v>#N/A</v>
          </cell>
          <cell r="J107">
            <v>239.87799999999999</v>
          </cell>
          <cell r="K107">
            <v>-15.684999999999974</v>
          </cell>
          <cell r="L107">
            <v>0</v>
          </cell>
          <cell r="M107">
            <v>0</v>
          </cell>
          <cell r="N107">
            <v>0</v>
          </cell>
          <cell r="V107">
            <v>44.8386</v>
          </cell>
          <cell r="X107">
            <v>-3.0654168506599229</v>
          </cell>
          <cell r="Y107">
            <v>-3.0654168506599229</v>
          </cell>
          <cell r="AC107">
            <v>0</v>
          </cell>
          <cell r="AD107">
            <v>0</v>
          </cell>
          <cell r="AE107">
            <v>49.922600000000003</v>
          </cell>
          <cell r="AF107">
            <v>49.113999999999997</v>
          </cell>
          <cell r="AG107" t="e">
            <v>#N/A</v>
          </cell>
        </row>
        <row r="108">
          <cell r="A108" t="str">
            <v>БОНУС_Колбаса Докторская Особая ТМ Особый рецепт,  0,5кг, ПОКОМ</v>
          </cell>
          <cell r="B108" t="str">
            <v>шт</v>
          </cell>
          <cell r="C108">
            <v>-487</v>
          </cell>
          <cell r="D108">
            <v>592</v>
          </cell>
          <cell r="E108">
            <v>414</v>
          </cell>
          <cell r="F108">
            <v>-261</v>
          </cell>
          <cell r="G108" t="str">
            <v>ак</v>
          </cell>
          <cell r="H108">
            <v>0</v>
          </cell>
          <cell r="I108">
            <v>0</v>
          </cell>
          <cell r="J108">
            <v>424</v>
          </cell>
          <cell r="K108">
            <v>-10</v>
          </cell>
          <cell r="L108">
            <v>0</v>
          </cell>
          <cell r="M108">
            <v>0</v>
          </cell>
          <cell r="N108">
            <v>0</v>
          </cell>
          <cell r="V108">
            <v>82.8</v>
          </cell>
          <cell r="X108">
            <v>-3.1521739130434785</v>
          </cell>
          <cell r="Y108">
            <v>-3.1521739130434785</v>
          </cell>
          <cell r="AC108">
            <v>0</v>
          </cell>
          <cell r="AD108">
            <v>69.400000000000006</v>
          </cell>
          <cell r="AE108">
            <v>64.599999999999994</v>
          </cell>
          <cell r="AF108">
            <v>96</v>
          </cell>
          <cell r="AG108" t="e">
            <v>#N/A</v>
          </cell>
        </row>
        <row r="109">
          <cell r="A109" t="str">
            <v>БОНУС_Колбаса Сервелат Филедворский, фиброуз, в/у 0,35 кг срез,  ПОКОМ</v>
          </cell>
          <cell r="B109" t="str">
            <v>шт</v>
          </cell>
          <cell r="C109">
            <v>-485</v>
          </cell>
          <cell r="D109">
            <v>595</v>
          </cell>
          <cell r="E109">
            <v>493</v>
          </cell>
          <cell r="F109">
            <v>-309</v>
          </cell>
          <cell r="G109" t="str">
            <v>ак</v>
          </cell>
          <cell r="H109">
            <v>0</v>
          </cell>
          <cell r="I109">
            <v>0</v>
          </cell>
          <cell r="J109">
            <v>498</v>
          </cell>
          <cell r="K109">
            <v>-5</v>
          </cell>
          <cell r="L109">
            <v>0</v>
          </cell>
          <cell r="M109">
            <v>0</v>
          </cell>
          <cell r="N109">
            <v>0</v>
          </cell>
          <cell r="V109">
            <v>98.6</v>
          </cell>
          <cell r="X109">
            <v>-3.1338742393509129</v>
          </cell>
          <cell r="Y109">
            <v>-3.1338742393509129</v>
          </cell>
          <cell r="AC109">
            <v>0</v>
          </cell>
          <cell r="AD109">
            <v>81.599999999999994</v>
          </cell>
          <cell r="AE109">
            <v>65.599999999999994</v>
          </cell>
          <cell r="AF109">
            <v>122</v>
          </cell>
          <cell r="AG10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16.12.2023 - 22.12.2023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6</v>
          </cell>
          <cell r="F7">
            <v>60.401000000000003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8.5</v>
          </cell>
          <cell r="F8">
            <v>1969.21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458.86900000000003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4.5999999999999996</v>
          </cell>
          <cell r="F10">
            <v>1586.242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128.30199999999999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4</v>
          </cell>
          <cell r="F12">
            <v>4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181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2009</v>
          </cell>
          <cell r="F14">
            <v>3376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  <cell r="F15">
            <v>3908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1814</v>
          </cell>
          <cell r="F16">
            <v>5542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8</v>
          </cell>
          <cell r="F17">
            <v>195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157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223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</v>
          </cell>
          <cell r="F20">
            <v>388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329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2</v>
          </cell>
          <cell r="F22">
            <v>295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126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3</v>
          </cell>
          <cell r="F24">
            <v>3</v>
          </cell>
        </row>
        <row r="25">
          <cell r="A25" t="str">
            <v xml:space="preserve"> 079  Колбаса Сервелат Кремлевский,  0.35 кг, ПОКОМ</v>
          </cell>
          <cell r="F25">
            <v>106</v>
          </cell>
        </row>
        <row r="26">
          <cell r="A26" t="str">
            <v xml:space="preserve"> 080  Колбаса Сервелат Филейбургский, в/у 0,35 кг срез, БАВАРУШКА ПОКОМ</v>
          </cell>
          <cell r="D26">
            <v>3</v>
          </cell>
          <cell r="F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6</v>
          </cell>
          <cell r="F27">
            <v>1728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</v>
          </cell>
          <cell r="F28">
            <v>261</v>
          </cell>
        </row>
        <row r="29">
          <cell r="A29" t="str">
            <v xml:space="preserve"> 092  Сосиски Баварские с сыром,  0.42кг,ПОКОМ</v>
          </cell>
          <cell r="D29">
            <v>3042</v>
          </cell>
          <cell r="F29">
            <v>3048</v>
          </cell>
        </row>
        <row r="30">
          <cell r="A30" t="str">
            <v xml:space="preserve"> 096  Сосиски Баварские,  0.42кг,ПОКОМ</v>
          </cell>
          <cell r="D30">
            <v>7740</v>
          </cell>
          <cell r="F30">
            <v>7751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4</v>
          </cell>
          <cell r="F31">
            <v>1431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244</v>
          </cell>
          <cell r="F32">
            <v>783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905</v>
          </cell>
          <cell r="F33">
            <v>1712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1289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533.64099999999996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6607.2879999999996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354.96499999999997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3.85</v>
          </cell>
          <cell r="F38">
            <v>760.58799999999997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215.97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40.304000000000002</v>
          </cell>
          <cell r="F40">
            <v>13073.817999999999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</v>
          </cell>
          <cell r="F41">
            <v>171.059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90.558000000000007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3.85</v>
          </cell>
          <cell r="F43">
            <v>596.96699999999998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3866.3409999999999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22.559000000000001</v>
          </cell>
          <cell r="F45">
            <v>4493.2790000000005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1.7</v>
          </cell>
          <cell r="F46">
            <v>286.73500000000001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345.86700000000002</v>
          </cell>
        </row>
        <row r="48">
          <cell r="A48" t="str">
            <v xml:space="preserve"> 240  Колбаса Салями охотничья, ВЕС. ПОКОМ</v>
          </cell>
          <cell r="D48">
            <v>0.4</v>
          </cell>
          <cell r="F48">
            <v>100.553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1.65</v>
          </cell>
          <cell r="F49">
            <v>484.15600000000001</v>
          </cell>
        </row>
        <row r="50">
          <cell r="A50" t="str">
            <v xml:space="preserve"> 243  Колбаса Сервелат Зернистый, ВЕС.  ПОКОМ</v>
          </cell>
          <cell r="F50">
            <v>92.528000000000006</v>
          </cell>
        </row>
        <row r="51">
          <cell r="A51" t="str">
            <v xml:space="preserve"> 247  Сардельки Нежные, ВЕС.  ПОКОМ</v>
          </cell>
          <cell r="F51">
            <v>125.253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166.65899999999999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7.5010000000000003</v>
          </cell>
          <cell r="F53">
            <v>989.88599999999997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2.6</v>
          </cell>
          <cell r="F54">
            <v>63.8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263.80700000000002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150.744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1.401</v>
          </cell>
          <cell r="F57">
            <v>441.22399999999999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1.401</v>
          </cell>
          <cell r="F58">
            <v>407.53300000000002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439.48899999999998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5</v>
          </cell>
          <cell r="F60">
            <v>2566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15</v>
          </cell>
          <cell r="F61">
            <v>3490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9</v>
          </cell>
          <cell r="F62">
            <v>4071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D63">
            <v>4</v>
          </cell>
          <cell r="F63">
            <v>4</v>
          </cell>
        </row>
        <row r="64">
          <cell r="A64" t="str">
            <v xml:space="preserve"> 283  Сосиски Сочинки, ВЕС, ТМ Стародворье ПОКОМ</v>
          </cell>
          <cell r="D64">
            <v>2.6</v>
          </cell>
          <cell r="F64">
            <v>659.38199999999995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</v>
          </cell>
          <cell r="F65">
            <v>513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11</v>
          </cell>
          <cell r="F67">
            <v>1563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0.7</v>
          </cell>
          <cell r="F68">
            <v>316.22300000000001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2989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19</v>
          </cell>
          <cell r="F70">
            <v>3611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63.317999999999998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170.81800000000001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7</v>
          </cell>
          <cell r="F73">
            <v>1178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11</v>
          </cell>
          <cell r="F74">
            <v>1838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</v>
          </cell>
          <cell r="F75">
            <v>912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5.2</v>
          </cell>
          <cell r="F76">
            <v>223.85599999999999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12.51</v>
          </cell>
          <cell r="F77">
            <v>1422.1759999999999</v>
          </cell>
        </row>
        <row r="78">
          <cell r="A78" t="str">
            <v xml:space="preserve"> 316  Колбаса Нежная ТМ Зареченские ВЕС  ПОКОМ</v>
          </cell>
          <cell r="F78">
            <v>168.959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10.5</v>
          </cell>
        </row>
        <row r="80">
          <cell r="A80" t="str">
            <v xml:space="preserve"> 318  Сосиски Датские ТМ Зареченские, ВЕС  ПОКОМ</v>
          </cell>
          <cell r="D80">
            <v>7.2009999999999996</v>
          </cell>
          <cell r="F80">
            <v>1924.7260000000001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4016</v>
          </cell>
          <cell r="F81">
            <v>7623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1220</v>
          </cell>
          <cell r="F82">
            <v>4900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1289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1.3</v>
          </cell>
          <cell r="F84">
            <v>24.201000000000001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7</v>
          </cell>
          <cell r="F85">
            <v>265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4</v>
          </cell>
          <cell r="F86">
            <v>263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5.9</v>
          </cell>
          <cell r="F87">
            <v>1241.7090000000001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21.574000000000002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393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99.352000000000004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5</v>
          </cell>
          <cell r="F91">
            <v>3420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2</v>
          </cell>
          <cell r="F92">
            <v>2231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4.8</v>
          </cell>
          <cell r="F93">
            <v>505.99900000000002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3.2</v>
          </cell>
          <cell r="F94">
            <v>487.11099999999999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50.8</v>
          </cell>
          <cell r="F95">
            <v>803.34500000000003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649.16200000000003</v>
          </cell>
        </row>
        <row r="97">
          <cell r="A97" t="str">
            <v xml:space="preserve"> 350  Сосиски Сочные без свинины ТМ Особый рецепт 0,4 кг.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38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29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48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1.3</v>
          </cell>
          <cell r="F101">
            <v>245.97300000000001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270</v>
          </cell>
        </row>
        <row r="103">
          <cell r="A103" t="str">
            <v xml:space="preserve"> 372  Ветчина Сочинка ТМ Стародворье. ВЕС ПОКОМ</v>
          </cell>
          <cell r="F103">
            <v>39.551000000000002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171.80199999999999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205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244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306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6</v>
          </cell>
          <cell r="F108">
            <v>2016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</v>
          </cell>
          <cell r="F109">
            <v>174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5</v>
          </cell>
          <cell r="F110">
            <v>577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3</v>
          </cell>
          <cell r="F111">
            <v>354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14</v>
          </cell>
          <cell r="F112">
            <v>3250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12</v>
          </cell>
          <cell r="F113">
            <v>5294</v>
          </cell>
        </row>
        <row r="114">
          <cell r="A114" t="str">
            <v xml:space="preserve"> ВЫВЕДЕНА!!!300  Колбаса Сервелат Мясорубский ТМ Стародворье, в/у 0,35кг  ПОКОМ</v>
          </cell>
          <cell r="F114">
            <v>1</v>
          </cell>
        </row>
        <row r="115">
          <cell r="A115" t="str">
            <v>1002 Ветчина По Швейцарскому рецепту 0,3 (Знаменский СГЦ)  МК</v>
          </cell>
          <cell r="D115">
            <v>204</v>
          </cell>
          <cell r="F115">
            <v>204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70</v>
          </cell>
          <cell r="F116">
            <v>70</v>
          </cell>
        </row>
        <row r="117">
          <cell r="A117" t="str">
            <v>1004 Рулька свиная бескостная в/к в/у (Знаменский СГЦ) МК</v>
          </cell>
          <cell r="D117">
            <v>68</v>
          </cell>
          <cell r="F117">
            <v>68</v>
          </cell>
        </row>
        <row r="118">
          <cell r="A118" t="str">
            <v>1008 Хлеб печеночный 0,3кг в/у ШТ (Знаменский СГЦ)  МК</v>
          </cell>
          <cell r="D118">
            <v>196</v>
          </cell>
          <cell r="F118">
            <v>196</v>
          </cell>
        </row>
        <row r="119">
          <cell r="A119" t="str">
            <v>1009 Мясо по домашнему в/у 0,35шт (Знаменский СГЦ)  МК</v>
          </cell>
          <cell r="D119">
            <v>240</v>
          </cell>
          <cell r="F119">
            <v>240</v>
          </cell>
        </row>
        <row r="120">
          <cell r="A120" t="str">
            <v>3215 ВЕТЧ.МЯСНАЯ Папа может п/о 0.4кг 8шт.    ОСТАНКИНО</v>
          </cell>
          <cell r="D120">
            <v>238</v>
          </cell>
          <cell r="F120">
            <v>238</v>
          </cell>
        </row>
        <row r="121">
          <cell r="A121" t="str">
            <v>3297 СЫТНЫЕ Папа может сар б/о мгс 1*3 СНГ  ОСТАНКИНО</v>
          </cell>
          <cell r="D121">
            <v>134</v>
          </cell>
          <cell r="F121">
            <v>134</v>
          </cell>
        </row>
        <row r="122">
          <cell r="A122" t="str">
            <v>3812 СОЧНЫЕ сос п/о мгс 2*2  ОСТАНКИНО</v>
          </cell>
          <cell r="D122">
            <v>1517.26</v>
          </cell>
          <cell r="F122">
            <v>1517.26</v>
          </cell>
        </row>
        <row r="123">
          <cell r="A123" t="str">
            <v>3969 МЯСНАЯ Папа может вар п/о_Ашан  ОСТАНКИНО</v>
          </cell>
          <cell r="D123">
            <v>1.3</v>
          </cell>
          <cell r="F123">
            <v>1.3</v>
          </cell>
        </row>
        <row r="124">
          <cell r="A124" t="str">
            <v>4005 Колбаса с/к  "Кремлевская" (Микоян)   МК</v>
          </cell>
          <cell r="D124">
            <v>20</v>
          </cell>
          <cell r="F124">
            <v>20</v>
          </cell>
        </row>
        <row r="125">
          <cell r="A125" t="str">
            <v>4011 Колбаса с/к "Марочная" 1сорт (Микоян)  МК</v>
          </cell>
          <cell r="D125">
            <v>6</v>
          </cell>
          <cell r="F125">
            <v>6</v>
          </cell>
        </row>
        <row r="126">
          <cell r="A126" t="str">
            <v>4063 МЯСНАЯ Папа может вар п/о_Л   ОСТАНКИНО</v>
          </cell>
          <cell r="D126">
            <v>2355.4</v>
          </cell>
          <cell r="F126">
            <v>2355.4</v>
          </cell>
        </row>
        <row r="127">
          <cell r="A127" t="str">
            <v>4117 ЭКСТРА Папа может с/к в/у_Л   ОСТАНКИНО</v>
          </cell>
          <cell r="D127">
            <v>82.2</v>
          </cell>
          <cell r="F127">
            <v>82.2</v>
          </cell>
        </row>
        <row r="128">
          <cell r="A128" t="str">
            <v>4574 Мясная со шпиком Папа может вар п/о ОСТАНКИНО</v>
          </cell>
          <cell r="D128">
            <v>143.69999999999999</v>
          </cell>
          <cell r="F128">
            <v>143.69999999999999</v>
          </cell>
        </row>
        <row r="129">
          <cell r="A129" t="str">
            <v>4614 ВЕТЧ.ЛЮБИТЕЛЬСКАЯ п/о _ ОСТАНКИНО</v>
          </cell>
          <cell r="D129">
            <v>179.8</v>
          </cell>
          <cell r="F129">
            <v>179.8</v>
          </cell>
        </row>
        <row r="130">
          <cell r="A130" t="str">
            <v>4813 ФИЛЕЙНАЯ Папа может вар п/о_Л   ОСТАНКИНО</v>
          </cell>
          <cell r="D130">
            <v>556.53599999999994</v>
          </cell>
          <cell r="F130">
            <v>556.53599999999994</v>
          </cell>
        </row>
        <row r="131">
          <cell r="A131" t="str">
            <v>4993 САЛЯМИ ИТАЛЬЯНСКАЯ с/к в/у 1/250*8_120c ОСТАНКИНО</v>
          </cell>
          <cell r="D131">
            <v>651</v>
          </cell>
          <cell r="F131">
            <v>656</v>
          </cell>
        </row>
        <row r="132">
          <cell r="A132" t="str">
            <v>5246 ДОКТОРСКАЯ ПРЕМИУМ вар б/о мгс_30с ОСТАНКИНО</v>
          </cell>
          <cell r="D132">
            <v>28.5</v>
          </cell>
          <cell r="F132">
            <v>28.5</v>
          </cell>
        </row>
        <row r="133">
          <cell r="A133" t="str">
            <v>5247 РУССКАЯ ПРЕМИУМ вар б/о мгс_30с ОСТАНКИНО</v>
          </cell>
          <cell r="D133">
            <v>79.5</v>
          </cell>
          <cell r="F133">
            <v>79.5</v>
          </cell>
        </row>
        <row r="134">
          <cell r="A134" t="str">
            <v>5336 ОСОБАЯ вар п/о  ОСТАНКИНО</v>
          </cell>
          <cell r="D134">
            <v>166.2</v>
          </cell>
          <cell r="F134">
            <v>166.2</v>
          </cell>
        </row>
        <row r="135">
          <cell r="A135" t="str">
            <v>5337 ОСОБАЯ СО ШПИКОМ вар п/о  ОСТАНКИНО</v>
          </cell>
          <cell r="D135">
            <v>41.3</v>
          </cell>
          <cell r="F135">
            <v>41.3</v>
          </cell>
        </row>
        <row r="136">
          <cell r="A136" t="str">
            <v>5341 СЕРВЕЛАТ ОХОТНИЧИЙ в/к в/у  ОСТАНКИНО</v>
          </cell>
          <cell r="D136">
            <v>400.9</v>
          </cell>
          <cell r="F136">
            <v>400.9</v>
          </cell>
        </row>
        <row r="137">
          <cell r="A137" t="str">
            <v>5483 ЭКСТРА Папа может с/к в/у 1/250 8шт.   ОСТАНКИНО</v>
          </cell>
          <cell r="D137">
            <v>957</v>
          </cell>
          <cell r="F137">
            <v>958</v>
          </cell>
        </row>
        <row r="138">
          <cell r="A138" t="str">
            <v>5532 СОЧНЫЕ сос п/о мгс 0.45кг 10шт_45с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1193.1479999999999</v>
          </cell>
          <cell r="F139">
            <v>1193.1479999999999</v>
          </cell>
        </row>
        <row r="140">
          <cell r="A140" t="str">
            <v>5682 САЛЯМИ МЕЛКОЗЕРНЕНАЯ с/к в/у 1/120_60с   ОСТАНКИНО</v>
          </cell>
          <cell r="D140">
            <v>1993</v>
          </cell>
          <cell r="F140">
            <v>1993</v>
          </cell>
        </row>
        <row r="141">
          <cell r="A141" t="str">
            <v>5706 АРОМАТНАЯ Папа может с/к в/у 1/250 8шт.  ОСТАНКИНО</v>
          </cell>
          <cell r="D141">
            <v>1015</v>
          </cell>
          <cell r="F141">
            <v>1015</v>
          </cell>
        </row>
        <row r="142">
          <cell r="A142" t="str">
            <v>5708 ПОСОЛЬСКАЯ Папа может с/к в/у ОСТАНКИНО</v>
          </cell>
          <cell r="D142">
            <v>184.8</v>
          </cell>
          <cell r="F142">
            <v>184.8</v>
          </cell>
        </row>
        <row r="143">
          <cell r="A143" t="str">
            <v>5820 СЛИВОЧНЫЕ Папа может сос п/о мгс 2*2_45с   ОСТАНКИНО</v>
          </cell>
          <cell r="D143">
            <v>92</v>
          </cell>
          <cell r="F143">
            <v>92</v>
          </cell>
        </row>
        <row r="144">
          <cell r="A144" t="str">
            <v>5851 ЭКСТРА Папа может вар п/о   ОСТАНКИНО</v>
          </cell>
          <cell r="D144">
            <v>533</v>
          </cell>
          <cell r="F144">
            <v>533</v>
          </cell>
        </row>
        <row r="145">
          <cell r="A145" t="str">
            <v>5931 ОХОТНИЧЬЯ Папа может с/к в/у 1/220 8шт.   ОСТАНКИНО</v>
          </cell>
          <cell r="D145">
            <v>1030</v>
          </cell>
          <cell r="F145">
            <v>1032</v>
          </cell>
        </row>
        <row r="146">
          <cell r="A146" t="str">
            <v>5981 МОЛОЧНЫЕ ТРАДИЦ. сос п/о мгс 1*6_45с   ОСТАНКИНО</v>
          </cell>
          <cell r="D146">
            <v>144.4</v>
          </cell>
          <cell r="F146">
            <v>144.4</v>
          </cell>
        </row>
        <row r="147">
          <cell r="A147" t="str">
            <v>6004 РАГУ СВИНОЕ 1кг 8шт.зам_120с ОСТАНКИНО</v>
          </cell>
          <cell r="D147">
            <v>37</v>
          </cell>
          <cell r="F147">
            <v>37</v>
          </cell>
        </row>
        <row r="148">
          <cell r="A148" t="str">
            <v>6041 МОЛОЧНЫЕ К ЗАВТРАКУ сос п/о мгс 1*3  ОСТАНКИНО</v>
          </cell>
          <cell r="D148">
            <v>237.71</v>
          </cell>
          <cell r="F148">
            <v>237.71</v>
          </cell>
        </row>
        <row r="149">
          <cell r="A149" t="str">
            <v>6042 МОЛОЧНЫЕ К ЗАВТРАКУ сос п/о в/у 0.4кг   ОСТАНКИНО</v>
          </cell>
          <cell r="D149">
            <v>1113</v>
          </cell>
          <cell r="F149">
            <v>1114</v>
          </cell>
        </row>
        <row r="150">
          <cell r="A150" t="str">
            <v>6113 СОЧНЫЕ сос п/о мгс 1*6_Ашан  ОСТАНКИНО</v>
          </cell>
          <cell r="D150">
            <v>1600.95</v>
          </cell>
          <cell r="F150">
            <v>1600.95</v>
          </cell>
        </row>
        <row r="151">
          <cell r="A151" t="str">
            <v>6123 МОЛОЧНЫЕ КЛАССИЧЕСКИЕ ПМ сос п/о мгс 2*4   ОСТАНКИНО</v>
          </cell>
          <cell r="D151">
            <v>435</v>
          </cell>
          <cell r="F151">
            <v>435</v>
          </cell>
        </row>
        <row r="152">
          <cell r="A152" t="str">
            <v>6144 МОЛОЧНЫЕ ТРАДИЦ сос п/о в/у 1/360 (1+1) ОСТАНКИНО</v>
          </cell>
          <cell r="D152">
            <v>129</v>
          </cell>
          <cell r="F152">
            <v>129</v>
          </cell>
        </row>
        <row r="153">
          <cell r="A153" t="str">
            <v>6158 ВРЕМЯ ОЛИВЬЕ Папа может вар п/о 0.4кг   ОСТАНКИНО</v>
          </cell>
          <cell r="D153">
            <v>1098</v>
          </cell>
          <cell r="F153">
            <v>1098</v>
          </cell>
        </row>
        <row r="154">
          <cell r="A154" t="str">
            <v>6169 КАРБОНАД к/в с/н в/у 1/100*10_Х5 СТМ МФ  ОСТАНКИНО</v>
          </cell>
          <cell r="D154">
            <v>780</v>
          </cell>
          <cell r="F154">
            <v>780</v>
          </cell>
        </row>
        <row r="155">
          <cell r="A155" t="str">
            <v>6212 СЕРВЕЛАТ ФИНСКИЙ СН в/к в/у  ОСТАНКИНО</v>
          </cell>
          <cell r="D155">
            <v>10</v>
          </cell>
          <cell r="F155">
            <v>10</v>
          </cell>
        </row>
        <row r="156">
          <cell r="A156" t="str">
            <v>6213 СЕРВЕЛАТ ФИНСКИЙ СН в/к в/у 0.35кг 8шт.  ОСТАНКИНО</v>
          </cell>
          <cell r="D156">
            <v>433</v>
          </cell>
          <cell r="F156">
            <v>433</v>
          </cell>
        </row>
        <row r="157">
          <cell r="A157" t="str">
            <v>6215 СЕРВЕЛАТ ОРЕХОВЫЙ СН в/к в/у 0.35кг 8шт  ОСТАНКИНО</v>
          </cell>
          <cell r="D157">
            <v>334</v>
          </cell>
          <cell r="F157">
            <v>334</v>
          </cell>
        </row>
        <row r="158">
          <cell r="A158" t="str">
            <v>6217 ШПИКАЧКИ ДОМАШНИЕ СН п/о мгс 0.4кг 8шт.  ОСТАНКИНО</v>
          </cell>
          <cell r="D158">
            <v>114</v>
          </cell>
          <cell r="F158">
            <v>114</v>
          </cell>
        </row>
        <row r="159">
          <cell r="A159" t="str">
            <v>6225 ИМПЕРСКАЯ И БАЛЫКОВАЯ в/к с/н мгс 1/90  ОСТАНКИНО</v>
          </cell>
          <cell r="D159">
            <v>329</v>
          </cell>
          <cell r="F159">
            <v>329</v>
          </cell>
        </row>
        <row r="160">
          <cell r="A160" t="str">
            <v>6227 МОЛОЧНЫЕ ТРАДИЦ. сос п/о мгс 0.6кг LTF  ОСТАНКИНО</v>
          </cell>
          <cell r="D160">
            <v>467</v>
          </cell>
          <cell r="F160">
            <v>468</v>
          </cell>
        </row>
        <row r="161">
          <cell r="A161" t="str">
            <v>6228 МЯСНОЕ АССОРТИ к/з с/н мгс 1/90 10шт.  ОСТАНКИНО</v>
          </cell>
          <cell r="D161">
            <v>503</v>
          </cell>
          <cell r="F161">
            <v>503</v>
          </cell>
        </row>
        <row r="162">
          <cell r="A162" t="str">
            <v>6241 ХОТ-ДОГ Папа может сос п/о мгс 0.38кг  ОСТАНКИНО</v>
          </cell>
          <cell r="D162">
            <v>336</v>
          </cell>
          <cell r="F162">
            <v>336</v>
          </cell>
        </row>
        <row r="163">
          <cell r="A163" t="str">
            <v>6247 ДОМАШНЯЯ Папа может вар п/о 0,4кг 8шт.  ОСТАНКИНО</v>
          </cell>
          <cell r="D163">
            <v>241</v>
          </cell>
          <cell r="F163">
            <v>241</v>
          </cell>
        </row>
        <row r="164">
          <cell r="A164" t="str">
            <v>6259 К ЧАЮ Советское наследие вар н/о мгс  ОСТАНКИНО</v>
          </cell>
          <cell r="D164">
            <v>7</v>
          </cell>
          <cell r="F164">
            <v>7</v>
          </cell>
        </row>
        <row r="165">
          <cell r="A165" t="str">
            <v>6268 ГОВЯЖЬЯ Папа может вар п/о 0,4кг 8 шт.  ОСТАНКИНО</v>
          </cell>
          <cell r="D165">
            <v>439</v>
          </cell>
          <cell r="F165">
            <v>439</v>
          </cell>
        </row>
        <row r="166">
          <cell r="A166" t="str">
            <v>6281 СВИНИНА ДЕЛИКАТ. к/в мл/к в/у 0.3кг 45с  ОСТАНКИНО</v>
          </cell>
          <cell r="D166">
            <v>750</v>
          </cell>
          <cell r="F166">
            <v>754</v>
          </cell>
        </row>
        <row r="167">
          <cell r="A167" t="str">
            <v>6297 ФИЛЕЙНЫЕ сос ц/о в/у 1/270 12шт_45с  ОСТАНКИНО</v>
          </cell>
          <cell r="D167">
            <v>2163</v>
          </cell>
          <cell r="F167">
            <v>2165</v>
          </cell>
        </row>
        <row r="168">
          <cell r="A168" t="str">
            <v>6301 БАЛЫКОВАЯ СН в/к в/у  ОСТАНКИНО</v>
          </cell>
          <cell r="D168">
            <v>7.9</v>
          </cell>
          <cell r="F168">
            <v>7.9</v>
          </cell>
        </row>
        <row r="169">
          <cell r="A169" t="str">
            <v>6302 БАЛЫКОВАЯ СН в/к в/у 0.35кг 8шт.  ОСТАНКИНО</v>
          </cell>
          <cell r="D169">
            <v>182</v>
          </cell>
          <cell r="F169">
            <v>182</v>
          </cell>
        </row>
        <row r="170">
          <cell r="A170" t="str">
            <v>6303 МЯСНЫЕ Папа может сос п/о мгс 1.5*3  ОСТАНКИНО</v>
          </cell>
          <cell r="D170">
            <v>212.21600000000001</v>
          </cell>
          <cell r="F170">
            <v>212.21600000000001</v>
          </cell>
        </row>
        <row r="171">
          <cell r="A171" t="str">
            <v>6325 ДОКТОРСКАЯ ПРЕМИУМ вар п/о 0.4кг 8шт.  ОСТАНКИНО</v>
          </cell>
          <cell r="D171">
            <v>712</v>
          </cell>
          <cell r="F171">
            <v>712</v>
          </cell>
        </row>
        <row r="172">
          <cell r="A172" t="str">
            <v>6333 МЯСНАЯ Папа может вар п/о 0.4кг 8шт.  ОСТАНКИНО</v>
          </cell>
          <cell r="D172">
            <v>7882</v>
          </cell>
          <cell r="F172">
            <v>7882</v>
          </cell>
        </row>
        <row r="173">
          <cell r="A173" t="str">
            <v>6353 ЭКСТРА Папа может вар п/о 0.4кг 8шт.  ОСТАНКИНО</v>
          </cell>
          <cell r="D173">
            <v>2525</v>
          </cell>
          <cell r="F173">
            <v>2525</v>
          </cell>
        </row>
        <row r="174">
          <cell r="A174" t="str">
            <v>6392 ФИЛЕЙНАЯ Папа может вар п/о 0.4кг. ОСТАНКИНО</v>
          </cell>
          <cell r="D174">
            <v>4959</v>
          </cell>
          <cell r="F174">
            <v>4959</v>
          </cell>
        </row>
        <row r="175">
          <cell r="A175" t="str">
            <v>6427 КЛАССИЧЕСКАЯ ПМ вар п/о 0.35кг 8шт. ОСТАНКИНО</v>
          </cell>
          <cell r="D175">
            <v>1688</v>
          </cell>
          <cell r="F175">
            <v>1688</v>
          </cell>
        </row>
        <row r="176">
          <cell r="A176" t="str">
            <v>6438 БОГАТЫРСКИЕ Папа Может сос п/о в/у 0,3кг  ОСТАНКИНО</v>
          </cell>
          <cell r="D176">
            <v>385</v>
          </cell>
          <cell r="F176">
            <v>385</v>
          </cell>
        </row>
        <row r="177">
          <cell r="A177" t="str">
            <v>6453 ЭКСТРА Папа может с/к с/н в/у 1/100 14шт.   ОСТАНКИНО</v>
          </cell>
          <cell r="D177">
            <v>1169</v>
          </cell>
          <cell r="F177">
            <v>1172</v>
          </cell>
        </row>
        <row r="178">
          <cell r="A178" t="str">
            <v>6454 АРОМАТНАЯ с/к с/н в/у 1/100 14шт.  ОСТАНКИНО</v>
          </cell>
          <cell r="D178">
            <v>892</v>
          </cell>
          <cell r="F178">
            <v>892</v>
          </cell>
        </row>
        <row r="179">
          <cell r="A179" t="str">
            <v>6475 С СЫРОМ Папа может сос ц/о мгс 0.4кг6шт  ОСТАНКИНО</v>
          </cell>
          <cell r="D179">
            <v>319</v>
          </cell>
          <cell r="F179">
            <v>319</v>
          </cell>
        </row>
        <row r="180">
          <cell r="A180" t="str">
            <v>6527 ШПИКАЧКИ СОЧНЫЕ ПМ сар б/о мгс 1*3 45с ОСТАНКИНО</v>
          </cell>
          <cell r="D180">
            <v>449.07</v>
          </cell>
          <cell r="F180">
            <v>450.06299999999999</v>
          </cell>
        </row>
        <row r="181">
          <cell r="A181" t="str">
            <v>6562 СЕРВЕЛАТ КАРЕЛЬСКИЙ СН в/к в/у 0,28кг  ОСТАНКИНО</v>
          </cell>
          <cell r="D181">
            <v>927</v>
          </cell>
          <cell r="F181">
            <v>927</v>
          </cell>
        </row>
        <row r="182">
          <cell r="A182" t="str">
            <v>6563 СЛИВОЧНЫЕ СН сос п/о мгс 1*6  ОСТАНКИНО</v>
          </cell>
          <cell r="D182">
            <v>93</v>
          </cell>
          <cell r="F182">
            <v>93</v>
          </cell>
        </row>
        <row r="183">
          <cell r="A183" t="str">
            <v>6589 МОЛОЧНЫЕ ГОСТ СН сос п/о мгс 0.41кг 10шт  ОСТАНКИНО</v>
          </cell>
          <cell r="D183">
            <v>130</v>
          </cell>
          <cell r="F183">
            <v>130</v>
          </cell>
        </row>
        <row r="184">
          <cell r="A184" t="str">
            <v>6590 СЛИВОЧНЫЕ СН сос п/о мгс 0.41кг 10шт.  ОСТАНКИНО</v>
          </cell>
          <cell r="D184">
            <v>464</v>
          </cell>
          <cell r="F184">
            <v>464</v>
          </cell>
        </row>
        <row r="185">
          <cell r="A185" t="str">
            <v>6592 ДОКТОРСКАЯ СН вар п/о  ОСТАНКИНО</v>
          </cell>
          <cell r="D185">
            <v>44.35</v>
          </cell>
          <cell r="F185">
            <v>44.35</v>
          </cell>
        </row>
        <row r="186">
          <cell r="A186" t="str">
            <v>6593 ДОКТОРСКАЯ СН вар п/о 0.45кг 8шт.  ОСТАНКИНО</v>
          </cell>
          <cell r="D186">
            <v>312</v>
          </cell>
          <cell r="F186">
            <v>312</v>
          </cell>
        </row>
        <row r="187">
          <cell r="A187" t="str">
            <v>6594 МОЛОЧНАЯ СН вар п/о  ОСТАНКИНО</v>
          </cell>
          <cell r="D187">
            <v>59.15</v>
          </cell>
          <cell r="F187">
            <v>59.15</v>
          </cell>
        </row>
        <row r="188">
          <cell r="A188" t="str">
            <v>6595 МОЛОЧНАЯ СН вар п/о 0.45кг 8шт.  ОСТАНКИНО</v>
          </cell>
          <cell r="D188">
            <v>309</v>
          </cell>
          <cell r="F188">
            <v>309</v>
          </cell>
        </row>
        <row r="189">
          <cell r="A189" t="str">
            <v>6597 РУССКАЯ СН вар п/о 0.45кг 8шт.  ОСТАНКИНО</v>
          </cell>
          <cell r="D189">
            <v>8</v>
          </cell>
          <cell r="F189">
            <v>8</v>
          </cell>
        </row>
        <row r="190">
          <cell r="A190" t="str">
            <v>6601 ГОВЯЖЬИ СН сос п/о мгс 1*6  ОСТАНКИНО</v>
          </cell>
          <cell r="D190">
            <v>146</v>
          </cell>
          <cell r="F190">
            <v>146</v>
          </cell>
        </row>
        <row r="191">
          <cell r="A191" t="str">
            <v>6602 БАВАРСКИЕ ПМ сос ц/о мгс 0,35кг 8шт.  ОСТАНКИНО</v>
          </cell>
          <cell r="D191">
            <v>140</v>
          </cell>
          <cell r="F191">
            <v>140</v>
          </cell>
        </row>
        <row r="192">
          <cell r="A192" t="str">
            <v>6644 СОЧНЫЕ ПМ сос п/о мгс 0,41кг 10шт.  ОСТАНКИНО</v>
          </cell>
          <cell r="D192">
            <v>10</v>
          </cell>
          <cell r="F192">
            <v>10</v>
          </cell>
        </row>
        <row r="193">
          <cell r="A193" t="str">
            <v>6645 ВЕТЧ.КЛАССИЧЕСКАЯ СН п/о 0.8кг 4шт.  ОСТАНКИНО</v>
          </cell>
          <cell r="D193">
            <v>19</v>
          </cell>
          <cell r="F193">
            <v>19</v>
          </cell>
        </row>
        <row r="194">
          <cell r="A194" t="str">
            <v>6648 СОЧНЫЕ Папа может сар п/о мгс 1*3  ОСТАНКИНО</v>
          </cell>
          <cell r="D194">
            <v>26</v>
          </cell>
          <cell r="F194">
            <v>26</v>
          </cell>
        </row>
        <row r="195">
          <cell r="A195" t="str">
            <v>6650 СОЧНЫЕ С СЫРОМ ПМ сар п/о мгс 1*3  ОСТАНКИНО</v>
          </cell>
          <cell r="D195">
            <v>6</v>
          </cell>
          <cell r="F195">
            <v>6</v>
          </cell>
        </row>
        <row r="196">
          <cell r="A196" t="str">
            <v>6658 АРОМАТНАЯ С ЧЕСНОЧКОМ СН в/к мтс 0.330кг  ОСТАНКИНО</v>
          </cell>
          <cell r="D196">
            <v>5</v>
          </cell>
          <cell r="F196">
            <v>5</v>
          </cell>
        </row>
        <row r="197">
          <cell r="A197" t="str">
            <v>6661 СОЧНЫЙ ГРИЛЬ ПМ сос п/о мгс 1.5*4_Маяк  ОСТАНКИНО</v>
          </cell>
          <cell r="D197">
            <v>50.7</v>
          </cell>
          <cell r="F197">
            <v>52.243000000000002</v>
          </cell>
        </row>
        <row r="198">
          <cell r="A198" t="str">
            <v>6666 БОЯНСКАЯ Папа может п/к в/у 0,28кг 8 шт. ОСТАНКИНО</v>
          </cell>
          <cell r="D198">
            <v>1406</v>
          </cell>
          <cell r="F198">
            <v>1406</v>
          </cell>
        </row>
        <row r="199">
          <cell r="A199" t="str">
            <v>6669 ВЕНСКАЯ САЛЯМИ п/к в/у 0.28кг 8шт  ОСТАНКИНО</v>
          </cell>
          <cell r="D199">
            <v>677</v>
          </cell>
          <cell r="F199">
            <v>680</v>
          </cell>
        </row>
        <row r="200">
          <cell r="A200" t="str">
            <v>6683 СЕРВЕЛАТ ЗЕРНИСТЫЙ ПМ в/к в/у 0,35кг  ОСТАНКИНО</v>
          </cell>
          <cell r="D200">
            <v>2567</v>
          </cell>
          <cell r="F200">
            <v>2568</v>
          </cell>
        </row>
        <row r="201">
          <cell r="A201" t="str">
            <v>6684 СЕРВЕЛАТ КАРЕЛЬСКИЙ ПМ в/к в/у 0.28кг  ОСТАНКИНО</v>
          </cell>
          <cell r="D201">
            <v>2453</v>
          </cell>
          <cell r="F201">
            <v>2464</v>
          </cell>
        </row>
        <row r="202">
          <cell r="A202" t="str">
            <v>6689 СЕРВЕЛАТ ОХОТНИЧИЙ ПМ в/к в/у 0,35кг 8шт  ОСТАНКИНО</v>
          </cell>
          <cell r="D202">
            <v>5950</v>
          </cell>
          <cell r="F202">
            <v>5954</v>
          </cell>
        </row>
        <row r="203">
          <cell r="A203" t="str">
            <v>6692 СЕРВЕЛАТ ПРИМА в/к в/у 0.28кг 8шт.  ОСТАНКИНО</v>
          </cell>
          <cell r="D203">
            <v>813</v>
          </cell>
          <cell r="F203">
            <v>817</v>
          </cell>
        </row>
        <row r="204">
          <cell r="A204" t="str">
            <v>6697 СЕРВЕЛАТ ФИНСКИЙ ПМ в/к в/у 0,35кг 8шт.  ОСТАНКИНО</v>
          </cell>
          <cell r="D204">
            <v>6402</v>
          </cell>
          <cell r="F204">
            <v>6405</v>
          </cell>
        </row>
        <row r="205">
          <cell r="A205" t="str">
            <v>6713 СОЧНЫЙ ГРИЛЬ ПМ сос п/о мгс 0.41кг 8шт.  ОСТАНКИНО</v>
          </cell>
          <cell r="D205">
            <v>1502</v>
          </cell>
          <cell r="F205">
            <v>1502</v>
          </cell>
        </row>
        <row r="206">
          <cell r="A206" t="str">
            <v>6716 ОСОБАЯ Коровино (в сетке) 0.5кг 8шт.  ОСТАНКИНО</v>
          </cell>
          <cell r="D206">
            <v>343</v>
          </cell>
          <cell r="F206">
            <v>343</v>
          </cell>
        </row>
        <row r="207">
          <cell r="A207" t="str">
            <v>6722 СОЧНЫЕ ПМ сос п/о мгс 0,41кг 10шт.  ОСТАНКИНО</v>
          </cell>
          <cell r="D207">
            <v>5601</v>
          </cell>
          <cell r="F207">
            <v>5603</v>
          </cell>
        </row>
        <row r="208">
          <cell r="A208" t="str">
            <v>6726 СЛИВОЧНЫЕ ПМ сос п/о мгс 0.41кг 10шт.  ОСТАНКИНО</v>
          </cell>
          <cell r="D208">
            <v>2140</v>
          </cell>
          <cell r="F208">
            <v>2142</v>
          </cell>
        </row>
        <row r="209">
          <cell r="A209" t="str">
            <v>6734 ОСОБАЯ СО ШПИКОМ Коровино (в сетке) 0,5кг ОСТАНКИНО</v>
          </cell>
          <cell r="D209">
            <v>47</v>
          </cell>
          <cell r="F209">
            <v>47</v>
          </cell>
        </row>
        <row r="210">
          <cell r="A210" t="str">
            <v>6750 МОЛОЧНЫЕ ГОСТ СН сос п/о мгс 0,41 кг 10шт ОСТАНКИНО</v>
          </cell>
          <cell r="D210">
            <v>57</v>
          </cell>
          <cell r="F210">
            <v>57</v>
          </cell>
        </row>
        <row r="211">
          <cell r="A211" t="str">
            <v>6751 СЛИВОЧНЫЕ СН сос п/о мгс 0,41кг 10шт.  ОСТАНКИНО</v>
          </cell>
          <cell r="D211">
            <v>12</v>
          </cell>
          <cell r="F211">
            <v>12</v>
          </cell>
        </row>
        <row r="212">
          <cell r="A212" t="str">
            <v>7001 Грудинка Особая Мясной Посол (Панский дворик МХ)  МК</v>
          </cell>
          <cell r="D212">
            <v>30</v>
          </cell>
          <cell r="F212">
            <v>30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119</v>
          </cell>
          <cell r="F213">
            <v>119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230</v>
          </cell>
          <cell r="F214">
            <v>230</v>
          </cell>
        </row>
        <row r="215">
          <cell r="A215" t="str">
            <v>БОНУС Z-ОСОБАЯ Коровино вар п/о (5324)  ОСТАНКИНО</v>
          </cell>
          <cell r="D215">
            <v>23</v>
          </cell>
          <cell r="F215">
            <v>23</v>
          </cell>
        </row>
        <row r="216">
          <cell r="A216" t="str">
            <v>БОНУС Z-ОСОБАЯ Коровино вар п/о 0.5кг_СНГ (6305)  ОСТАНКИНО</v>
          </cell>
          <cell r="D216">
            <v>11</v>
          </cell>
          <cell r="F216">
            <v>11</v>
          </cell>
        </row>
        <row r="217">
          <cell r="A217" t="str">
            <v>БОНУС СОЧНЫЕ сос п/о мгс 0.41кг_UZ (6087)  ОСТАНКИНО</v>
          </cell>
          <cell r="D217">
            <v>1207</v>
          </cell>
          <cell r="F217">
            <v>1207</v>
          </cell>
        </row>
        <row r="218">
          <cell r="A218" t="str">
            <v>БОНУС СОЧНЫЕ сос п/о мгс 1*6_UZ (6088)  ОСТАНКИНО</v>
          </cell>
          <cell r="D218">
            <v>364.2</v>
          </cell>
          <cell r="F218">
            <v>364.2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1063</v>
          </cell>
        </row>
        <row r="220">
          <cell r="A220" t="str">
            <v>БОНУС_283  Сосиски Сочинки, ВЕС, ТМ Стародворье ПОКОМ</v>
          </cell>
          <cell r="F220">
            <v>498.18099999999998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251.428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444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498</v>
          </cell>
        </row>
        <row r="224">
          <cell r="A224" t="str">
            <v>БОНУС_Пельмени Бульмени с говядиной и свининой Горячая штучка 0,43  ПОКОМ</v>
          </cell>
          <cell r="F224">
            <v>207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361</v>
          </cell>
        </row>
        <row r="226">
          <cell r="A226" t="str">
            <v>Бутербродная вареная 0,47 кг шт.  СПК</v>
          </cell>
          <cell r="D226">
            <v>125</v>
          </cell>
          <cell r="F226">
            <v>125</v>
          </cell>
        </row>
        <row r="227">
          <cell r="A227" t="str">
            <v>Вацлавская вареная 400 гр.шт.  СПК</v>
          </cell>
          <cell r="D227">
            <v>50</v>
          </cell>
          <cell r="F227">
            <v>50</v>
          </cell>
        </row>
        <row r="228">
          <cell r="A228" t="str">
            <v>Вацлавская п/к (черева) 390 гр.шт. термоус.пак  СПК</v>
          </cell>
          <cell r="D228">
            <v>61</v>
          </cell>
          <cell r="F228">
            <v>61</v>
          </cell>
        </row>
        <row r="229">
          <cell r="A229" t="str">
            <v>Ветчина Вацлавская 400 гр.шт.  СПК</v>
          </cell>
          <cell r="D229">
            <v>2</v>
          </cell>
          <cell r="F229">
            <v>2</v>
          </cell>
        </row>
        <row r="230">
          <cell r="A230" t="str">
            <v>Ветчина Московская ПГН от 0 до +6 60сут ВЕС МИКОЯН</v>
          </cell>
          <cell r="D230">
            <v>34.299999999999997</v>
          </cell>
          <cell r="F230">
            <v>34.299999999999997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321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719</v>
          </cell>
          <cell r="F233">
            <v>2480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636</v>
          </cell>
          <cell r="F234">
            <v>1735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322</v>
          </cell>
        </row>
        <row r="236">
          <cell r="A236" t="str">
            <v>Готовые чебуреки Сочный мегачебурек.Готовые жареные.ВЕС  ПОКОМ</v>
          </cell>
          <cell r="F236">
            <v>16.22</v>
          </cell>
        </row>
        <row r="237">
          <cell r="A237" t="str">
            <v>Дельгаро с/в "Эликатессе" 140 гр.шт.  СПК</v>
          </cell>
          <cell r="D237">
            <v>105</v>
          </cell>
          <cell r="F237">
            <v>105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117</v>
          </cell>
          <cell r="F238">
            <v>117</v>
          </cell>
        </row>
        <row r="239">
          <cell r="A239" t="str">
            <v>Докторская вареная в/с 0,47 кг шт.  СПК</v>
          </cell>
          <cell r="D239">
            <v>102</v>
          </cell>
          <cell r="F239">
            <v>102</v>
          </cell>
        </row>
        <row r="240">
          <cell r="A240" t="str">
            <v>Докторская вареная термоус.пак. "Высокий вкус"  СПК</v>
          </cell>
          <cell r="D240">
            <v>167</v>
          </cell>
          <cell r="F240">
            <v>217</v>
          </cell>
        </row>
        <row r="241">
          <cell r="A241" t="str">
            <v>Жар-боллы с курочкой и сыром, ВЕС ТМ Зареченские  ПОКОМ</v>
          </cell>
          <cell r="F241">
            <v>146.101</v>
          </cell>
        </row>
        <row r="242">
          <cell r="A242" t="str">
            <v>Жар-ладушки с мясом ТМ Зареченские ВЕС ПОКОМ</v>
          </cell>
          <cell r="F242">
            <v>230.102</v>
          </cell>
        </row>
        <row r="243">
          <cell r="A243" t="str">
            <v>Жар-ладушки с мясом, картофелем и грибами ВЕС ТМ Зареченские  ПОКОМ</v>
          </cell>
          <cell r="D243">
            <v>5</v>
          </cell>
          <cell r="F243">
            <v>49.4</v>
          </cell>
        </row>
        <row r="244">
          <cell r="A244" t="str">
            <v>Жар-ладушки с яблоком и грушей ТМ Зареченские ВЕС ПОКОМ</v>
          </cell>
          <cell r="F244">
            <v>35.6</v>
          </cell>
        </row>
        <row r="245">
          <cell r="A245" t="str">
            <v>ЖАР-мени ВЕС ТМ Зареченские  ПОКОМ</v>
          </cell>
          <cell r="F245">
            <v>139.001</v>
          </cell>
        </row>
        <row r="246">
          <cell r="A246" t="str">
            <v>Карбонад Юбилейный термоус.пак.  СПК</v>
          </cell>
          <cell r="D246">
            <v>52.55</v>
          </cell>
          <cell r="F246">
            <v>52.55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7</v>
          </cell>
          <cell r="F247">
            <v>7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Классическая с/к "Сибирский стандарт" 560 гр.шт.  СПК</v>
          </cell>
          <cell r="D249">
            <v>2412</v>
          </cell>
          <cell r="F249">
            <v>3012</v>
          </cell>
        </row>
        <row r="250">
          <cell r="A250" t="str">
            <v>КЛБ С/К САЛЬЧИЧОН 280Г В/У МЯСН ПРОД ЧК  Клин</v>
          </cell>
          <cell r="D250">
            <v>16</v>
          </cell>
          <cell r="F250">
            <v>16</v>
          </cell>
        </row>
        <row r="251">
          <cell r="A251" t="str">
            <v>Колб.Марочная с/к в/у  ВЕС МИКОЯН</v>
          </cell>
          <cell r="D251">
            <v>43</v>
          </cell>
          <cell r="F251">
            <v>43</v>
          </cell>
        </row>
        <row r="252">
          <cell r="A252" t="str">
            <v>Колб.Серв.Коньячный в/к срез термо шт 350г. МИКОЯН</v>
          </cell>
          <cell r="D252">
            <v>24</v>
          </cell>
          <cell r="F252">
            <v>24</v>
          </cell>
        </row>
        <row r="253">
          <cell r="A253" t="str">
            <v>Колб.Серв.Российский в/к термо.ВЕС МИКОЯН</v>
          </cell>
          <cell r="D253">
            <v>17.245999999999999</v>
          </cell>
          <cell r="F253">
            <v>17.245999999999999</v>
          </cell>
        </row>
        <row r="254">
          <cell r="A254" t="str">
            <v>Колб.Серв.Талинский в/к термо. ВЕС МИКОЯН</v>
          </cell>
          <cell r="D254">
            <v>24</v>
          </cell>
          <cell r="F254">
            <v>24</v>
          </cell>
        </row>
        <row r="255">
          <cell r="A255" t="str">
            <v>Колбаса Кремлевская с/к в/у. ВЕС МИКОЯН</v>
          </cell>
          <cell r="D255">
            <v>49.5</v>
          </cell>
          <cell r="F255">
            <v>49.5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584</v>
          </cell>
          <cell r="F256">
            <v>584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523</v>
          </cell>
          <cell r="F257">
            <v>523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183</v>
          </cell>
          <cell r="F258">
            <v>183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81</v>
          </cell>
          <cell r="F259">
            <v>81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150</v>
          </cell>
          <cell r="F260">
            <v>150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7</v>
          </cell>
          <cell r="F261">
            <v>480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998</v>
          </cell>
          <cell r="F262">
            <v>1673</v>
          </cell>
        </row>
        <row r="263">
          <cell r="A263" t="str">
            <v>Ла Фаворте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Ливерная Печеночная "Просто выгодно" 0,3 кг.шт.  СПК</v>
          </cell>
          <cell r="D264">
            <v>144</v>
          </cell>
          <cell r="F264">
            <v>144</v>
          </cell>
        </row>
        <row r="265">
          <cell r="A265" t="str">
            <v>Любительская вареная термоус.пак. "Высокий вкус"  СПК</v>
          </cell>
          <cell r="D265">
            <v>187</v>
          </cell>
          <cell r="F265">
            <v>187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66.7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126.401</v>
          </cell>
        </row>
        <row r="268">
          <cell r="A268" t="str">
            <v>Мусульманская вареная "Просто выгодно"  СПК</v>
          </cell>
          <cell r="D268">
            <v>20</v>
          </cell>
          <cell r="F268">
            <v>20</v>
          </cell>
        </row>
        <row r="269">
          <cell r="A269" t="str">
            <v>Мусульманская п/к "Просто выгодно" термофор.пак.  СПК</v>
          </cell>
          <cell r="D269">
            <v>7</v>
          </cell>
          <cell r="F269">
            <v>7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11</v>
          </cell>
          <cell r="F270">
            <v>1979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11</v>
          </cell>
          <cell r="F271">
            <v>1978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7</v>
          </cell>
          <cell r="F272">
            <v>1936</v>
          </cell>
        </row>
        <row r="273">
          <cell r="A273" t="str">
            <v>Наггетсы Хрустящие ТМ Зареченские. ВЕС ПОКОМ</v>
          </cell>
          <cell r="D273">
            <v>5</v>
          </cell>
          <cell r="F273">
            <v>367.70100000000002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150</v>
          </cell>
          <cell r="F274">
            <v>150</v>
          </cell>
        </row>
        <row r="275">
          <cell r="A275" t="str">
            <v>Оригинальная с перцем с/к  СПК</v>
          </cell>
          <cell r="D275">
            <v>464.1</v>
          </cell>
          <cell r="F275">
            <v>1464.1</v>
          </cell>
        </row>
        <row r="276">
          <cell r="A276" t="str">
            <v>Оригинальная с перцем с/к "Сибирский стандарт" 560 гр.шт.  СПК</v>
          </cell>
          <cell r="D276">
            <v>3218</v>
          </cell>
          <cell r="F276">
            <v>3218</v>
          </cell>
        </row>
        <row r="277">
          <cell r="A277" t="str">
            <v>Особая вареная  СПК</v>
          </cell>
          <cell r="D277">
            <v>11</v>
          </cell>
          <cell r="F277">
            <v>11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97</v>
          </cell>
          <cell r="F278">
            <v>97</v>
          </cell>
        </row>
        <row r="279">
          <cell r="A279" t="str">
            <v>Пельмени Grandmeni с говядиной и свининой Горячая штучка 0,75 кг Бульмени  ПОКОМ</v>
          </cell>
          <cell r="F279">
            <v>13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15</v>
          </cell>
          <cell r="F280">
            <v>429</v>
          </cell>
        </row>
        <row r="281">
          <cell r="A281" t="str">
            <v>Пельмени Бигбули #МЕГАВКУСИЩЕ с сочной грудинкой 0,43 кг  ПОКОМ</v>
          </cell>
          <cell r="D281">
            <v>2</v>
          </cell>
          <cell r="F281">
            <v>122</v>
          </cell>
        </row>
        <row r="282">
          <cell r="A282" t="str">
            <v>Пельмени Бигбули #МЕГАВКУСИЩЕ с сочной грудинкой 0,9 кг  ПОКОМ</v>
          </cell>
          <cell r="D282">
            <v>5</v>
          </cell>
          <cell r="F282">
            <v>945</v>
          </cell>
        </row>
        <row r="283">
          <cell r="A283" t="str">
            <v>Пельмени Бигбули с мясом, Горячая штучка 0,43кг  ПОКОМ</v>
          </cell>
          <cell r="D283">
            <v>2</v>
          </cell>
          <cell r="F283">
            <v>135</v>
          </cell>
        </row>
        <row r="284">
          <cell r="A284" t="str">
            <v>Пельмени Бигбули с мясом, Горячая штучка 0,9кг  ПОКОМ</v>
          </cell>
          <cell r="D284">
            <v>1315</v>
          </cell>
          <cell r="F284">
            <v>1606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8</v>
          </cell>
          <cell r="F285">
            <v>1205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4</v>
          </cell>
          <cell r="F286">
            <v>188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372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19</v>
          </cell>
          <cell r="F288">
            <v>1546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23</v>
          </cell>
          <cell r="F289">
            <v>1386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10</v>
          </cell>
          <cell r="F290">
            <v>1392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24</v>
          </cell>
          <cell r="F291">
            <v>2946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24</v>
          </cell>
          <cell r="F292">
            <v>1303</v>
          </cell>
        </row>
        <row r="293">
          <cell r="A293" t="str">
            <v>Пельмени Левантские ТМ Особый рецепт 0,8 кг  ПОКОМ</v>
          </cell>
          <cell r="F293">
            <v>12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208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19</v>
          </cell>
          <cell r="F295">
            <v>1301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12</v>
          </cell>
          <cell r="F296">
            <v>274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19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D298">
            <v>5</v>
          </cell>
          <cell r="F298">
            <v>585.00099999999998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3</v>
          </cell>
          <cell r="F299">
            <v>662</v>
          </cell>
        </row>
        <row r="300">
          <cell r="A300" t="str">
            <v>Пельмени Сочные сфера 0,9 кг ТМ Стародворье ПОКОМ</v>
          </cell>
          <cell r="D300">
            <v>12</v>
          </cell>
          <cell r="F300">
            <v>933</v>
          </cell>
        </row>
        <row r="301">
          <cell r="A301" t="str">
            <v>Пипперони с/к "Эликатессе" 0,10 кг.шт.  СПК</v>
          </cell>
          <cell r="D301">
            <v>150</v>
          </cell>
          <cell r="F301">
            <v>150</v>
          </cell>
        </row>
        <row r="302">
          <cell r="A302" t="str">
            <v>Пипперони с/к "Эликатессе" 0,20 кг.шт.  СПК</v>
          </cell>
          <cell r="D302">
            <v>4</v>
          </cell>
          <cell r="F302">
            <v>4</v>
          </cell>
        </row>
        <row r="303">
          <cell r="A303" t="str">
            <v>По-Австрийски с/к 260 гр.шт. "Высокий вкус"  СПК</v>
          </cell>
          <cell r="D303">
            <v>174</v>
          </cell>
          <cell r="F303">
            <v>174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МСЗЖ Фермерский 50% (3 кг брус)  ОСТАНКИНО</v>
          </cell>
          <cell r="D305">
            <v>282</v>
          </cell>
          <cell r="F305">
            <v>282</v>
          </cell>
        </row>
        <row r="306">
          <cell r="A306" t="str">
            <v>Салями Трюфель с/в "Эликатессе" 0,16 кг.шт.  СПК</v>
          </cell>
          <cell r="D306">
            <v>135</v>
          </cell>
          <cell r="F306">
            <v>135</v>
          </cell>
        </row>
        <row r="307">
          <cell r="A307" t="str">
            <v>Салями Финская с/к 235 гр.шт. "Высокий вкус"  СПК</v>
          </cell>
          <cell r="D307">
            <v>126</v>
          </cell>
          <cell r="F307">
            <v>126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216</v>
          </cell>
          <cell r="F308">
            <v>216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136</v>
          </cell>
          <cell r="F309">
            <v>136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9</v>
          </cell>
          <cell r="F310">
            <v>9</v>
          </cell>
        </row>
        <row r="311">
          <cell r="A311" t="str">
            <v>Семейная с чесночком вареная (СПК+СКМ)  СПК</v>
          </cell>
          <cell r="D311">
            <v>575</v>
          </cell>
          <cell r="F311">
            <v>575</v>
          </cell>
        </row>
        <row r="312">
          <cell r="A312" t="str">
            <v>Семейная с чесночком Экстра вареная  СПК</v>
          </cell>
          <cell r="D312">
            <v>66.5</v>
          </cell>
          <cell r="F312">
            <v>66.5</v>
          </cell>
        </row>
        <row r="313">
          <cell r="A313" t="str">
            <v>Семейная с чесночком Экстра вареная 0,5 кг.шт.  СПК</v>
          </cell>
          <cell r="D313">
            <v>9</v>
          </cell>
          <cell r="F313">
            <v>9</v>
          </cell>
        </row>
        <row r="314">
          <cell r="A314" t="str">
            <v>Сервелат мелкозернистый в/к 0,5 кг.шт. термоус.пак. "Высокий вкус"  СПК</v>
          </cell>
          <cell r="D314">
            <v>58</v>
          </cell>
          <cell r="F314">
            <v>58</v>
          </cell>
        </row>
        <row r="315">
          <cell r="A315" t="str">
            <v>Сервелат Финский в/к 0,38 кг.шт. термофор.пак.  СПК</v>
          </cell>
          <cell r="D315">
            <v>34</v>
          </cell>
          <cell r="F315">
            <v>34</v>
          </cell>
        </row>
        <row r="316">
          <cell r="A316" t="str">
            <v>Сервелат Фирменный в/к 0,10 кг.шт. нарезка (лоток с ср.защ.атм.)  СПК</v>
          </cell>
          <cell r="D316">
            <v>59</v>
          </cell>
          <cell r="F316">
            <v>59</v>
          </cell>
        </row>
        <row r="317">
          <cell r="A317" t="str">
            <v>Сибирская особая с/к 0,10 кг.шт. нарезка (лоток с ср.защ.атм.)  СПК</v>
          </cell>
          <cell r="D317">
            <v>407</v>
          </cell>
          <cell r="F317">
            <v>407</v>
          </cell>
        </row>
        <row r="318">
          <cell r="A318" t="str">
            <v>Сибирская особая с/к 0,235 кг шт.  СПК</v>
          </cell>
          <cell r="D318">
            <v>443</v>
          </cell>
          <cell r="F318">
            <v>443</v>
          </cell>
        </row>
        <row r="319">
          <cell r="A319" t="str">
            <v>Славянская п/к 0,38 кг шт.термофор.пак.  СПК</v>
          </cell>
          <cell r="D319">
            <v>6</v>
          </cell>
          <cell r="F319">
            <v>6</v>
          </cell>
        </row>
        <row r="320">
          <cell r="A320" t="str">
            <v>Сосис.Кремлевские защ сред. ВЕС МИКОЯН</v>
          </cell>
          <cell r="D320">
            <v>3</v>
          </cell>
          <cell r="F320">
            <v>3</v>
          </cell>
        </row>
        <row r="321">
          <cell r="A321" t="str">
            <v>Сосиски "Баварские" 0,36 кг.шт. вак.упак.  СПК</v>
          </cell>
          <cell r="D321">
            <v>10</v>
          </cell>
          <cell r="F321">
            <v>10</v>
          </cell>
        </row>
        <row r="322">
          <cell r="A322" t="str">
            <v>Сосиски "БОЛЬШАЯ сосиска" "Сибирский стандарт" (лоток с ср.защ.атм.)  СПК</v>
          </cell>
          <cell r="D322">
            <v>376</v>
          </cell>
          <cell r="F322">
            <v>496</v>
          </cell>
        </row>
        <row r="323">
          <cell r="A323" t="str">
            <v>Сосиски "Молочные" 0,36 кг.шт. вак.упак.  СПК</v>
          </cell>
          <cell r="D323">
            <v>25</v>
          </cell>
          <cell r="F323">
            <v>25</v>
          </cell>
        </row>
        <row r="324">
          <cell r="A324" t="str">
            <v>Сосиски Мусульманские "Просто выгодно" (в ср.защ.атм.)  СПК</v>
          </cell>
          <cell r="D324">
            <v>46</v>
          </cell>
          <cell r="F324">
            <v>126</v>
          </cell>
        </row>
        <row r="325">
          <cell r="A325" t="str">
            <v>Сосиски Хот-дог ВЕС (лоток с ср.защ.атм.)   СПК</v>
          </cell>
          <cell r="D325">
            <v>22</v>
          </cell>
          <cell r="F325">
            <v>22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98</v>
          </cell>
          <cell r="F327">
            <v>98</v>
          </cell>
        </row>
        <row r="328">
          <cell r="A328" t="str">
            <v>Сыр Боккончини копченый 40% 100 гр.  ОСТАНКИНО</v>
          </cell>
          <cell r="D328">
            <v>29</v>
          </cell>
          <cell r="F328">
            <v>29</v>
          </cell>
        </row>
        <row r="329">
          <cell r="A329" t="str">
            <v>Сыр Останкино "Алтайский Gold" 50% вес  ОСТАНКИНО</v>
          </cell>
          <cell r="D329">
            <v>2.2400000000000002</v>
          </cell>
          <cell r="F329">
            <v>2.2400000000000002</v>
          </cell>
        </row>
        <row r="330">
          <cell r="A330" t="str">
            <v>Сыр Папа Может Гауда  45% 200гр     Останкино</v>
          </cell>
          <cell r="D330">
            <v>308</v>
          </cell>
          <cell r="F330">
            <v>308</v>
          </cell>
        </row>
        <row r="331">
          <cell r="A331" t="str">
            <v>Сыр Папа Может Гауда  45% вес     Останкино</v>
          </cell>
          <cell r="D331">
            <v>23.5</v>
          </cell>
          <cell r="F331">
            <v>23.5</v>
          </cell>
        </row>
        <row r="332">
          <cell r="A332" t="str">
            <v>Сыр Папа Может Голландский  45% 200гр     Останкино</v>
          </cell>
          <cell r="D332">
            <v>542</v>
          </cell>
          <cell r="F332">
            <v>542</v>
          </cell>
        </row>
        <row r="333">
          <cell r="A333" t="str">
            <v>Сыр Папа Может Голландский  45% вес      Останкино</v>
          </cell>
          <cell r="D333">
            <v>55.5</v>
          </cell>
          <cell r="F333">
            <v>55.5</v>
          </cell>
        </row>
        <row r="334">
          <cell r="A334" t="str">
            <v>Сыр Папа Может Голландский 45%, нарез, 125г (9 шт)  Останкино</v>
          </cell>
          <cell r="D334">
            <v>6</v>
          </cell>
          <cell r="F334">
            <v>6</v>
          </cell>
        </row>
        <row r="335">
          <cell r="A335" t="str">
            <v>Сыр Папа Может Министерский 45% 200г  Останкино</v>
          </cell>
          <cell r="D335">
            <v>121</v>
          </cell>
          <cell r="F335">
            <v>121</v>
          </cell>
        </row>
        <row r="336">
          <cell r="A336" t="str">
            <v>Сыр Папа Может Министерский 50%, нарезка 125г  Останкино</v>
          </cell>
          <cell r="D336">
            <v>2</v>
          </cell>
          <cell r="F336">
            <v>2</v>
          </cell>
        </row>
        <row r="337">
          <cell r="A337" t="str">
            <v>Сыр Папа Может Папин Завтрак 50% 200г  Останкино</v>
          </cell>
          <cell r="D337">
            <v>16</v>
          </cell>
          <cell r="F337">
            <v>16</v>
          </cell>
        </row>
        <row r="338">
          <cell r="A338" t="str">
            <v>Сыр Папа Может Российский  50% 200гр    Останкино</v>
          </cell>
          <cell r="D338">
            <v>746</v>
          </cell>
          <cell r="F338">
            <v>746</v>
          </cell>
        </row>
        <row r="339">
          <cell r="A339" t="str">
            <v>Сыр Папа Может Российский  50% вес    Останкино</v>
          </cell>
          <cell r="D339">
            <v>96.5</v>
          </cell>
          <cell r="F339">
            <v>96.5</v>
          </cell>
        </row>
        <row r="340">
          <cell r="A340" t="str">
            <v>Сыр Папа Может Российский 50%, нарезка 125г  Останкино</v>
          </cell>
          <cell r="D340">
            <v>33</v>
          </cell>
          <cell r="F340">
            <v>33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134.45599999999999</v>
          </cell>
          <cell r="F341">
            <v>134.45599999999999</v>
          </cell>
        </row>
        <row r="342">
          <cell r="A342" t="str">
            <v>Сыр Папа Может Тильзитер   45% 200гр     Останкино</v>
          </cell>
          <cell r="D342">
            <v>324</v>
          </cell>
          <cell r="F342">
            <v>324</v>
          </cell>
        </row>
        <row r="343">
          <cell r="A343" t="str">
            <v>Сыр Папа Может Тильзитер   45% вес    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Эдам 45% вес (=3,5кг)  Останкино</v>
          </cell>
          <cell r="D344">
            <v>3.5</v>
          </cell>
          <cell r="F344">
            <v>3.5</v>
          </cell>
        </row>
        <row r="345">
          <cell r="A345" t="str">
            <v>Сыр Плавл. Сливочный 55% 190гр  Останкино</v>
          </cell>
          <cell r="D345">
            <v>68</v>
          </cell>
          <cell r="F345">
            <v>68</v>
          </cell>
        </row>
        <row r="346">
          <cell r="A346" t="str">
            <v>Сыр рассольный жирный Чечил 45% 100 гр  ОСТАНКИНО</v>
          </cell>
          <cell r="D346">
            <v>121</v>
          </cell>
          <cell r="F346">
            <v>121</v>
          </cell>
        </row>
        <row r="347">
          <cell r="A347" t="str">
            <v>Сыр рассольный жирный Чечил копченый 45% 100 гр  ОСТАНКИНО</v>
          </cell>
          <cell r="D347">
            <v>87</v>
          </cell>
          <cell r="F347">
            <v>87</v>
          </cell>
        </row>
        <row r="348">
          <cell r="A348" t="str">
            <v>Сыр Скаморца свежий 40% 100 гр.  ОСТАНКИНО</v>
          </cell>
          <cell r="D348">
            <v>35</v>
          </cell>
          <cell r="F348">
            <v>35</v>
          </cell>
        </row>
        <row r="349">
          <cell r="A349" t="str">
            <v>Сыр Творож. с Зеленью 140 гр.  ОСТАНКИНО</v>
          </cell>
          <cell r="D349">
            <v>37</v>
          </cell>
          <cell r="F349">
            <v>37</v>
          </cell>
        </row>
        <row r="350">
          <cell r="A350" t="str">
            <v>Сыр Творож. Сливочный 140 гр  ОСТАНКИНО</v>
          </cell>
          <cell r="D350">
            <v>78</v>
          </cell>
          <cell r="F350">
            <v>78</v>
          </cell>
        </row>
        <row r="351">
          <cell r="A351" t="str">
            <v>Сыч/Прод Коровино Российский 50% 200г НОВАЯ СЗМЖ  ОСТАНКИНО</v>
          </cell>
          <cell r="D351">
            <v>204</v>
          </cell>
          <cell r="F351">
            <v>204</v>
          </cell>
        </row>
        <row r="352">
          <cell r="A352" t="str">
            <v>Сыч/Прод Коровино Российский 50% 200г СЗМЖ  ОСТАНКИНО</v>
          </cell>
          <cell r="D352">
            <v>10</v>
          </cell>
          <cell r="F352">
            <v>10</v>
          </cell>
        </row>
        <row r="353">
          <cell r="A353" t="str">
            <v>Сыч/Прод Коровино Тильзитер 50% 200г НОВАЯ СЗМЖ  ОСТАНКИНО</v>
          </cell>
          <cell r="D353">
            <v>40</v>
          </cell>
          <cell r="F353">
            <v>40</v>
          </cell>
        </row>
        <row r="354">
          <cell r="A354" t="str">
            <v>Торо Неро с/в "Эликатессе" 140 гр.шт.  СПК</v>
          </cell>
          <cell r="D354">
            <v>68</v>
          </cell>
          <cell r="F354">
            <v>68</v>
          </cell>
        </row>
        <row r="355">
          <cell r="A355" t="str">
            <v>Уши свиные копченые к пиву 0,15кг нар. д/ф шт.  СПК</v>
          </cell>
          <cell r="D355">
            <v>22</v>
          </cell>
          <cell r="F355">
            <v>22</v>
          </cell>
        </row>
        <row r="356">
          <cell r="A356" t="str">
            <v>Фестивальная пора с/к 100 гр.шт.нар. (лоток с ср.защ.атм.)  СПК</v>
          </cell>
          <cell r="D356">
            <v>523</v>
          </cell>
          <cell r="F356">
            <v>523</v>
          </cell>
        </row>
        <row r="357">
          <cell r="A357" t="str">
            <v>Фестивальная пора с/к 235 гр.шт.  СПК</v>
          </cell>
          <cell r="D357">
            <v>852</v>
          </cell>
          <cell r="F357">
            <v>852</v>
          </cell>
        </row>
        <row r="358">
          <cell r="A358" t="str">
            <v>Фестивальная с/к 0,10 кг.шт. нарезка (лоток с ср.защ.атм.)  СПК</v>
          </cell>
          <cell r="D358">
            <v>5</v>
          </cell>
          <cell r="F358">
            <v>5</v>
          </cell>
        </row>
        <row r="359">
          <cell r="A359" t="str">
            <v>Фестивальная с/к 0,235 кг.шт.  СПК</v>
          </cell>
          <cell r="D359">
            <v>24</v>
          </cell>
          <cell r="F359">
            <v>24</v>
          </cell>
        </row>
        <row r="360">
          <cell r="A360" t="str">
            <v>Фестивальная с/к ВЕС   СПК</v>
          </cell>
          <cell r="D360">
            <v>11.5</v>
          </cell>
          <cell r="F360">
            <v>11.5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24.7</v>
          </cell>
        </row>
        <row r="362">
          <cell r="A362" t="str">
            <v>Фуэт с/в "Эликатессе" 160 гр.шт.  СПК</v>
          </cell>
          <cell r="D362">
            <v>146</v>
          </cell>
          <cell r="F362">
            <v>146</v>
          </cell>
        </row>
        <row r="363">
          <cell r="A363" t="str">
            <v>Хинкали Классические ТМ Зареченские ВЕС ПОКОМ</v>
          </cell>
          <cell r="F363">
            <v>75</v>
          </cell>
        </row>
        <row r="364">
          <cell r="A364" t="str">
            <v>Хотстеры ТМ Горячая штучка ТС Хотстеры 0,25 кг зам  ПОКОМ</v>
          </cell>
          <cell r="D364">
            <v>555</v>
          </cell>
          <cell r="F364">
            <v>2031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13</v>
          </cell>
          <cell r="F365">
            <v>161</v>
          </cell>
        </row>
        <row r="366">
          <cell r="A366" t="str">
            <v>Хрустящие крылышки ТМ Горячая штучка 0,3 кг зам  ПОКОМ</v>
          </cell>
          <cell r="D366">
            <v>1</v>
          </cell>
          <cell r="F366">
            <v>222</v>
          </cell>
        </row>
        <row r="367">
          <cell r="A367" t="str">
            <v>Хрустящие крылышки ТМ Зареченские ТС Зареченские продукты. ВЕС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F368">
            <v>77</v>
          </cell>
        </row>
        <row r="369">
          <cell r="A369" t="str">
            <v>Чебупай спелая вишня ТМ Горячая штучка 0,2 кг зам.  ПОКОМ</v>
          </cell>
          <cell r="F369">
            <v>274</v>
          </cell>
        </row>
        <row r="370">
          <cell r="A370" t="str">
            <v>Чебупели Курочка гриль ТМ Горячая штучка, 0,3 кг зам  ПОКОМ</v>
          </cell>
          <cell r="D370">
            <v>2</v>
          </cell>
          <cell r="F370">
            <v>122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361</v>
          </cell>
          <cell r="F371">
            <v>2746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24</v>
          </cell>
          <cell r="F372">
            <v>2735</v>
          </cell>
        </row>
        <row r="373">
          <cell r="A373" t="str">
            <v>Чебуреки с мясом, грибами и картофелем. ВЕС  ПОКОМ</v>
          </cell>
          <cell r="F373">
            <v>5</v>
          </cell>
        </row>
        <row r="374">
          <cell r="A374" t="str">
            <v>Чебуреки сочные ВЕС ТМ Зареченские  ПОКОМ</v>
          </cell>
          <cell r="D374">
            <v>10</v>
          </cell>
          <cell r="F374">
            <v>460.00099999999998</v>
          </cell>
        </row>
        <row r="375">
          <cell r="A375" t="str">
            <v>Чебуреки сочные, ВЕС, куриные жарен. зам  ПОКОМ</v>
          </cell>
          <cell r="F375">
            <v>10</v>
          </cell>
        </row>
        <row r="376">
          <cell r="A376" t="str">
            <v>Чоризо с/к "Эликатессе" 0,20 кг.шт.  СПК</v>
          </cell>
          <cell r="D376">
            <v>5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120.5</v>
          </cell>
          <cell r="F377">
            <v>120.5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256</v>
          </cell>
          <cell r="F378">
            <v>256</v>
          </cell>
        </row>
        <row r="379">
          <cell r="A379" t="str">
            <v>Юбилейная с/к 0,10 кг.шт. нарезка (лоток с ср.защ.атм.)  СПК</v>
          </cell>
          <cell r="D379">
            <v>61</v>
          </cell>
          <cell r="F379">
            <v>61</v>
          </cell>
        </row>
        <row r="380">
          <cell r="A380" t="str">
            <v>Юбилейная с/к 0,235 кг.шт.  СПК</v>
          </cell>
          <cell r="D380">
            <v>1061</v>
          </cell>
          <cell r="F380">
            <v>1061</v>
          </cell>
        </row>
        <row r="381">
          <cell r="A381" t="str">
            <v>Итого</v>
          </cell>
          <cell r="D381">
            <v>128760.159</v>
          </cell>
          <cell r="F381">
            <v>284685.62400000001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22.12.2023 - 22.12.2023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9.8219999999999992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503.92500000000001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99.757000000000005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338.27499999999998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29.669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88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141.64099999999999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1768.9549999999999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2.91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234.74299999999999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45.106999999999999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3100.1289999999999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60.265000000000001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7.9340000000000002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136.43299999999999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868.11099999999999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869.44899999999996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44.841999999999999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50.125</v>
          </cell>
        </row>
        <row r="43">
          <cell r="A43" t="str">
            <v xml:space="preserve"> 240  Колбаса Салями охотничья, ВЕС. ПОКОМ</v>
          </cell>
          <cell r="D43">
            <v>13.042999999999999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94.061000000000007</v>
          </cell>
        </row>
        <row r="45">
          <cell r="A45" t="str">
            <v xml:space="preserve"> 243  Колбаса Сервелат Зернистый, ВЕС.  ПОКОМ</v>
          </cell>
          <cell r="D45">
            <v>20.302</v>
          </cell>
        </row>
        <row r="46">
          <cell r="A46" t="str">
            <v xml:space="preserve"> 247  Сардельки Нежные, ВЕС.  ПОКОМ</v>
          </cell>
          <cell r="D46">
            <v>17.041</v>
          </cell>
        </row>
        <row r="47">
          <cell r="A47" t="str">
            <v xml:space="preserve"> 248  Сардельки Сочные ТМ Особый рецепт,   ПОКОМ</v>
          </cell>
          <cell r="D47">
            <v>39.548999999999999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239.58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14.816000000000001</v>
          </cell>
        </row>
        <row r="50">
          <cell r="A50" t="str">
            <v xml:space="preserve"> 263  Шпикачки Стародворские, ВЕС.  ПОКОМ</v>
          </cell>
          <cell r="D50">
            <v>32.978999999999999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68.727000000000004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77.808000000000007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69.412999999999997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203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793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1085</v>
          </cell>
        </row>
        <row r="57">
          <cell r="A57" t="str">
            <v xml:space="preserve"> 283  Сосиски Сочинки, ВЕС, ТМ Стародворье ПОКОМ</v>
          </cell>
          <cell r="D57">
            <v>16.404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91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69.489000000000004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558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737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12.97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39.179000000000002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141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218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123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30.193000000000001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321.90699999999998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20.986000000000001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407.34699999999998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800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316</v>
          </cell>
        </row>
        <row r="75">
          <cell r="A75" t="str">
            <v xml:space="preserve"> 325  Сосиски Сочинки по-баварски с сыром Стародворье, ВЕС ПОКОМ</v>
          </cell>
          <cell r="D75">
            <v>1.9830000000000001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28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30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263.392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2.9449999999999998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93</v>
          </cell>
        </row>
        <row r="81">
          <cell r="A81" t="str">
            <v xml:space="preserve"> 335  Колбаса Сливушка ТМ Вязанка. ВЕС.  ПОКОМ </v>
          </cell>
          <cell r="D81">
            <v>24.34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87.031999999999996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83.221000000000004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140.041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103.717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34.869999999999997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53</v>
          </cell>
        </row>
        <row r="93">
          <cell r="A93" t="str">
            <v xml:space="preserve"> 372  Ветчина Сочинка ТМ Стародворье. ВЕС ПОКОМ</v>
          </cell>
          <cell r="D93">
            <v>8.0869999999999997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29.661000000000001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23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23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48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311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65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35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599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888</v>
          </cell>
        </row>
        <row r="103">
          <cell r="A103" t="str">
            <v>3215 ВЕТЧ.МЯСНАЯ Папа может п/о 0.4кг 8шт.    ОСТАНКИНО</v>
          </cell>
          <cell r="D103">
            <v>63</v>
          </cell>
        </row>
        <row r="104">
          <cell r="A104" t="str">
            <v>3297 СЫТНЫЕ Папа может сар б/о мгс 1*3 СНГ  ОСТАНКИНО</v>
          </cell>
          <cell r="D104">
            <v>23.69</v>
          </cell>
        </row>
        <row r="105">
          <cell r="A105" t="str">
            <v>3812 СОЧНЫЕ сос п/о мгс 2*2  ОСТАНКИНО</v>
          </cell>
          <cell r="D105">
            <v>198.40199999999999</v>
          </cell>
        </row>
        <row r="106">
          <cell r="A106" t="str">
            <v>4063 МЯСНАЯ Папа может вар п/о_Л   ОСТАНКИНО</v>
          </cell>
          <cell r="D106">
            <v>589.12099999999998</v>
          </cell>
        </row>
        <row r="107">
          <cell r="A107" t="str">
            <v>4117 ЭКСТРА Папа может с/к в/у_Л   ОСТАНКИНО</v>
          </cell>
          <cell r="D107">
            <v>23.832000000000001</v>
          </cell>
        </row>
        <row r="108">
          <cell r="A108" t="str">
            <v>4574 Мясная со шпиком Папа может вар п/о ОСТАНКИНО</v>
          </cell>
          <cell r="D108">
            <v>20.271000000000001</v>
          </cell>
        </row>
        <row r="109">
          <cell r="A109" t="str">
            <v>4614 ВЕТЧ.ЛЮБИТЕЛЬСКАЯ п/о _ ОСТАНКИНО</v>
          </cell>
          <cell r="D109">
            <v>34.755000000000003</v>
          </cell>
        </row>
        <row r="110">
          <cell r="A110" t="str">
            <v>4813 ФИЛЕЙНАЯ Папа может вар п/о_Л   ОСТАНКИНО</v>
          </cell>
          <cell r="D110">
            <v>55.389000000000003</v>
          </cell>
        </row>
        <row r="111">
          <cell r="A111" t="str">
            <v>4993 САЛЯМИ ИТАЛЬЯНСКАЯ с/к в/у 1/250*8_120c ОСТАНКИНО</v>
          </cell>
          <cell r="D111">
            <v>188</v>
          </cell>
        </row>
        <row r="112">
          <cell r="A112" t="str">
            <v>5247 РУССКАЯ ПРЕМИУМ вар б/о мгс_30с ОСТАНКИНО</v>
          </cell>
          <cell r="D112">
            <v>4.4029999999999996</v>
          </cell>
        </row>
        <row r="113">
          <cell r="A113" t="str">
            <v>5336 ОСОБАЯ вар п/о  ОСТАНКИНО</v>
          </cell>
          <cell r="D113">
            <v>24.21</v>
          </cell>
        </row>
        <row r="114">
          <cell r="A114" t="str">
            <v>5337 ОСОБАЯ СО ШПИКОМ вар п/о  ОСТАНКИНО</v>
          </cell>
          <cell r="D114">
            <v>12.03</v>
          </cell>
        </row>
        <row r="115">
          <cell r="A115" t="str">
            <v>5341 СЕРВЕЛАТ ОХОТНИЧИЙ в/к в/у  ОСТАНКИНО</v>
          </cell>
          <cell r="D115">
            <v>104.977</v>
          </cell>
        </row>
        <row r="116">
          <cell r="A116" t="str">
            <v>5483 ЭКСТРА Папа может с/к в/у 1/250 8шт.   ОСТАНКИНО</v>
          </cell>
          <cell r="D116">
            <v>182</v>
          </cell>
        </row>
        <row r="117">
          <cell r="A117" t="str">
            <v>5544 Сервелат Финский в/к в/у_45с НОВАЯ ОСТАНКИНО</v>
          </cell>
          <cell r="D117">
            <v>312.64</v>
          </cell>
        </row>
        <row r="118">
          <cell r="A118" t="str">
            <v>5682 САЛЯМИ МЕЛКОЗЕРНЕНАЯ с/к в/у 1/120_60с   ОСТАНКИНО</v>
          </cell>
          <cell r="D118">
            <v>251</v>
          </cell>
        </row>
        <row r="119">
          <cell r="A119" t="str">
            <v>5706 АРОМАТНАЯ Папа может с/к в/у 1/250 8шт.  ОСТАНКИНО</v>
          </cell>
          <cell r="D119">
            <v>274</v>
          </cell>
        </row>
        <row r="120">
          <cell r="A120" t="str">
            <v>5708 ПОСОЛЬСКАЯ Папа может с/к в/у ОСТАНКИНО</v>
          </cell>
          <cell r="D120">
            <v>37.137</v>
          </cell>
        </row>
        <row r="121">
          <cell r="A121" t="str">
            <v>5820 СЛИВОЧНЫЕ Папа может сос п/о мгс 2*2_45с   ОСТАНКИНО</v>
          </cell>
          <cell r="D121">
            <v>22.437000000000001</v>
          </cell>
        </row>
        <row r="122">
          <cell r="A122" t="str">
            <v>5851 ЭКСТРА Папа может вар п/о   ОСТАНКИНО</v>
          </cell>
          <cell r="D122">
            <v>165.43100000000001</v>
          </cell>
        </row>
        <row r="123">
          <cell r="A123" t="str">
            <v>5931 ОХОТНИЧЬЯ Папа может с/к в/у 1/220 8шт.   ОСТАНКИНО</v>
          </cell>
          <cell r="D123">
            <v>113</v>
          </cell>
        </row>
        <row r="124">
          <cell r="A124" t="str">
            <v>5981 МОЛОЧНЫЕ ТРАДИЦ. сос п/о мгс 1*6_45с   ОСТАНКИНО</v>
          </cell>
          <cell r="D124">
            <v>17.859000000000002</v>
          </cell>
        </row>
        <row r="125">
          <cell r="A125" t="str">
            <v>6041 МОЛОЧНЫЕ К ЗАВТРАКУ сос п/о мгс 1*3  ОСТАНКИНО</v>
          </cell>
          <cell r="D125">
            <v>46.759</v>
          </cell>
        </row>
        <row r="126">
          <cell r="A126" t="str">
            <v>6042 МОЛОЧНЫЕ К ЗАВТРАКУ сос п/о в/у 0.4кг   ОСТАНКИНО</v>
          </cell>
          <cell r="D126">
            <v>247</v>
          </cell>
        </row>
        <row r="127">
          <cell r="A127" t="str">
            <v>6113 СОЧНЫЕ сос п/о мгс 1*6_Ашан  ОСТАНКИНО</v>
          </cell>
          <cell r="D127">
            <v>300.66899999999998</v>
          </cell>
        </row>
        <row r="128">
          <cell r="A128" t="str">
            <v>6123 МОЛОЧНЫЕ КЛАССИЧЕСКИЕ ПМ сос п/о мгс 2*4   ОСТАНКИНО</v>
          </cell>
          <cell r="D128">
            <v>71.683999999999997</v>
          </cell>
        </row>
        <row r="129">
          <cell r="A129" t="str">
            <v>6144 МОЛОЧНЫЕ ТРАДИЦ сос п/о в/у 1/360 (1+1) ОСТАНКИНО</v>
          </cell>
          <cell r="D129">
            <v>22</v>
          </cell>
        </row>
        <row r="130">
          <cell r="A130" t="str">
            <v>6169 КАРБОНАД к/в с/н в/у 1/100*10_Х5 СТМ МФ  ОСТАНКИНО</v>
          </cell>
          <cell r="D130">
            <v>108</v>
          </cell>
        </row>
        <row r="131">
          <cell r="A131" t="str">
            <v>6213 СЕРВЕЛАТ ФИНСКИЙ СН в/к в/у 0.35кг 8шт.  ОСТАНКИНО</v>
          </cell>
          <cell r="D131">
            <v>55</v>
          </cell>
        </row>
        <row r="132">
          <cell r="A132" t="str">
            <v>6217 ШПИКАЧКИ ДОМАШНИЕ СН п/о мгс 0.4кг 8шт.  ОСТАНКИНО</v>
          </cell>
          <cell r="D132">
            <v>24</v>
          </cell>
        </row>
        <row r="133">
          <cell r="A133" t="str">
            <v>6225 ИМПЕРСКАЯ И БАЛЫКОВАЯ в/к с/н мгс 1/90  ОСТАНКИНО</v>
          </cell>
          <cell r="D133">
            <v>97</v>
          </cell>
        </row>
        <row r="134">
          <cell r="A134" t="str">
            <v>6227 МОЛОЧНЫЕ ТРАДИЦ. сос п/о мгс 0.6кг LTF  ОСТАНКИНО</v>
          </cell>
          <cell r="D134">
            <v>92</v>
          </cell>
        </row>
        <row r="135">
          <cell r="A135" t="str">
            <v>6228 МЯСНОЕ АССОРТИ к/з с/н мгс 1/90 10шт.  ОСТАНКИНО</v>
          </cell>
          <cell r="D135">
            <v>131</v>
          </cell>
        </row>
        <row r="136">
          <cell r="A136" t="str">
            <v>6241 ХОТ-ДОГ Папа может сос п/о мгс 0.38кг  ОСТАНКИНО</v>
          </cell>
          <cell r="D136">
            <v>36</v>
          </cell>
        </row>
        <row r="137">
          <cell r="A137" t="str">
            <v>6247 ДОМАШНЯЯ Папа может вар п/о 0,4кг 8шт.  ОСТАНКИНО</v>
          </cell>
          <cell r="D137">
            <v>35</v>
          </cell>
        </row>
        <row r="138">
          <cell r="A138" t="str">
            <v>6268 ГОВЯЖЬЯ Папа может вар п/о 0,4кг 8 шт.  ОСТАНКИНО</v>
          </cell>
          <cell r="D138">
            <v>105</v>
          </cell>
        </row>
        <row r="139">
          <cell r="A139" t="str">
            <v>6281 СВИНИНА ДЕЛИКАТ. к/в мл/к в/у 0.3кг 45с  ОСТАНКИНО</v>
          </cell>
          <cell r="D139">
            <v>208</v>
          </cell>
        </row>
        <row r="140">
          <cell r="A140" t="str">
            <v>6297 ФИЛЕЙНЫЕ сос ц/о в/у 1/270 12шт_45с  ОСТАНКИНО</v>
          </cell>
          <cell r="D140">
            <v>532</v>
          </cell>
        </row>
        <row r="141">
          <cell r="A141" t="str">
            <v>6302 БАЛЫКОВАЯ СН в/к в/у 0.35кг 8шт.  ОСТАНКИНО</v>
          </cell>
          <cell r="D141">
            <v>6</v>
          </cell>
        </row>
        <row r="142">
          <cell r="A142" t="str">
            <v>6303 МЯСНЫЕ Папа может сос п/о мгс 1.5*3  ОСТАНКИНО</v>
          </cell>
          <cell r="D142">
            <v>42.674999999999997</v>
          </cell>
        </row>
        <row r="143">
          <cell r="A143" t="str">
            <v>6325 ДОКТОРСКАЯ ПРЕМИУМ вар п/о 0.4кг 8шт.  ОСТАНКИНО</v>
          </cell>
          <cell r="D143">
            <v>136</v>
          </cell>
        </row>
        <row r="144">
          <cell r="A144" t="str">
            <v>6333 МЯСНАЯ Папа может вар п/о 0.4кг 8шт.  ОСТАНКИНО</v>
          </cell>
          <cell r="D144">
            <v>1840</v>
          </cell>
        </row>
        <row r="145">
          <cell r="A145" t="str">
            <v>6353 ЭКСТРА Папа может вар п/о 0.4кг 8шт.  ОСТАНКИНО</v>
          </cell>
          <cell r="D145">
            <v>397</v>
          </cell>
        </row>
        <row r="146">
          <cell r="A146" t="str">
            <v>6392 ФИЛЕЙНАЯ Папа может вар п/о 0.4кг. ОСТАНКИНО</v>
          </cell>
          <cell r="D146">
            <v>1199</v>
          </cell>
        </row>
        <row r="147">
          <cell r="A147" t="str">
            <v>6427 КЛАССИЧЕСКАЯ ПМ вар п/о 0.35кг 8шт. ОСТАНКИНО</v>
          </cell>
          <cell r="D147">
            <v>376</v>
          </cell>
        </row>
        <row r="148">
          <cell r="A148" t="str">
            <v>6438 БОГАТЫРСКИЕ Папа Может сос п/о в/у 0,3кг  ОСТАНКИНО</v>
          </cell>
          <cell r="D148">
            <v>70</v>
          </cell>
        </row>
        <row r="149">
          <cell r="A149" t="str">
            <v>6453 ЭКСТРА Папа может с/к с/н в/у 1/100 14шт.   ОСТАНКИНО</v>
          </cell>
          <cell r="D149">
            <v>341</v>
          </cell>
        </row>
        <row r="150">
          <cell r="A150" t="str">
            <v>6454 АРОМАТНАЯ с/к с/н в/у 1/100 14шт.  ОСТАНКИНО</v>
          </cell>
          <cell r="D150">
            <v>197</v>
          </cell>
        </row>
        <row r="151">
          <cell r="A151" t="str">
            <v>6475 С СЫРОМ Папа может сос ц/о мгс 0.4кг6шт  ОСТАНКИНО</v>
          </cell>
          <cell r="D151">
            <v>38</v>
          </cell>
        </row>
        <row r="152">
          <cell r="A152" t="str">
            <v>6527 ШПИКАЧКИ СОЧНЫЕ ПМ сар б/о мгс 1*3 45с ОСТАНКИНО</v>
          </cell>
          <cell r="D152">
            <v>97.844999999999999</v>
          </cell>
        </row>
        <row r="153">
          <cell r="A153" t="str">
            <v>6562 СЕРВЕЛАТ КАРЕЛЬСКИЙ СН в/к в/у 0,28кг  ОСТАНКИНО</v>
          </cell>
          <cell r="D153">
            <v>110</v>
          </cell>
        </row>
        <row r="154">
          <cell r="A154" t="str">
            <v>6563 СЛИВОЧНЫЕ СН сос п/о мгс 1*6  ОСТАНКИНО</v>
          </cell>
          <cell r="D154">
            <v>21.122</v>
          </cell>
        </row>
        <row r="155">
          <cell r="A155" t="str">
            <v>6589 МОЛОЧНЫЕ ГОСТ СН сос п/о мгс 0.41кг 10шт  ОСТАНКИНО</v>
          </cell>
          <cell r="D155">
            <v>12</v>
          </cell>
        </row>
        <row r="156">
          <cell r="A156" t="str">
            <v>6590 СЛИВОЧНЫЕ СН сос п/о мгс 0.41кг 10шт.  ОСТАНКИНО</v>
          </cell>
          <cell r="D156">
            <v>94</v>
          </cell>
        </row>
        <row r="157">
          <cell r="A157" t="str">
            <v>6592 ДОКТОРСКАЯ СН вар п/о  ОСТАНКИНО</v>
          </cell>
          <cell r="D157">
            <v>5.391</v>
          </cell>
        </row>
        <row r="158">
          <cell r="A158" t="str">
            <v>6593 ДОКТОРСКАЯ СН вар п/о 0.45кг 8шт.  ОСТАНКИНО</v>
          </cell>
          <cell r="D158">
            <v>23</v>
          </cell>
        </row>
        <row r="159">
          <cell r="A159" t="str">
            <v>6594 МОЛОЧНАЯ СН вар п/о  ОСТАНКИНО</v>
          </cell>
          <cell r="D159">
            <v>4.0490000000000004</v>
          </cell>
        </row>
        <row r="160">
          <cell r="A160" t="str">
            <v>6595 МОЛОЧНАЯ СН вар п/о 0.45кг 8шт.  ОСТАНКИНО</v>
          </cell>
          <cell r="D160">
            <v>68</v>
          </cell>
        </row>
        <row r="161">
          <cell r="A161" t="str">
            <v>6597 РУССКАЯ СН вар п/о 0.45кг 8шт.  ОСТАНКИНО</v>
          </cell>
          <cell r="D161">
            <v>2</v>
          </cell>
        </row>
        <row r="162">
          <cell r="A162" t="str">
            <v>6601 ГОВЯЖЬИ СН сос п/о мгс 1*6  ОСТАНКИНО</v>
          </cell>
          <cell r="D162">
            <v>18.864999999999998</v>
          </cell>
        </row>
        <row r="163">
          <cell r="A163" t="str">
            <v>6602 БАВАРСКИЕ ПМ сос ц/о мгс 0,35кг 8шт.  ОСТАНКИНО</v>
          </cell>
          <cell r="D163">
            <v>19</v>
          </cell>
        </row>
        <row r="164">
          <cell r="A164" t="str">
            <v>6645 ВЕТЧ.КЛАССИЧЕСКАЯ СН п/о 0.8кг 4шт.  ОСТАНКИНО</v>
          </cell>
          <cell r="D164">
            <v>1</v>
          </cell>
        </row>
        <row r="165">
          <cell r="A165" t="str">
            <v>6648 СОЧНЫЕ Папа может сар п/о мгс 1*3  ОСТАНКИНО</v>
          </cell>
          <cell r="D165">
            <v>7.3170000000000002</v>
          </cell>
        </row>
        <row r="166">
          <cell r="A166" t="str">
            <v>6661 СОЧНЫЙ ГРИЛЬ ПМ сос п/о мгс 1.5*4_Маяк  ОСТАНКИНО</v>
          </cell>
          <cell r="D166">
            <v>12.477</v>
          </cell>
        </row>
        <row r="167">
          <cell r="A167" t="str">
            <v>6666 БОЯНСКАЯ Папа может п/к в/у 0,28кг 8 шт. ОСТАНКИНО</v>
          </cell>
          <cell r="D167">
            <v>316</v>
          </cell>
        </row>
        <row r="168">
          <cell r="A168" t="str">
            <v>6669 ВЕНСКАЯ САЛЯМИ п/к в/у 0.28кг 8шт  ОСТАНКИНО</v>
          </cell>
          <cell r="D168">
            <v>176</v>
          </cell>
        </row>
        <row r="169">
          <cell r="A169" t="str">
            <v>6683 СЕРВЕЛАТ ЗЕРНИСТЫЙ ПМ в/к в/у 0,35кг  ОСТАНКИНО</v>
          </cell>
          <cell r="D169">
            <v>621</v>
          </cell>
        </row>
        <row r="170">
          <cell r="A170" t="str">
            <v>6684 СЕРВЕЛАТ КАРЕЛЬСКИЙ ПМ в/к в/у 0.28кг  ОСТАНКИНО</v>
          </cell>
          <cell r="D170">
            <v>623</v>
          </cell>
        </row>
        <row r="171">
          <cell r="A171" t="str">
            <v>6689 СЕРВЕЛАТ ОХОТНИЧИЙ ПМ в/к в/у 0,35кг 8шт  ОСТАНКИНО</v>
          </cell>
          <cell r="D171">
            <v>1366</v>
          </cell>
        </row>
        <row r="172">
          <cell r="A172" t="str">
            <v>6692 СЕРВЕЛАТ ПРИМА в/к в/у 0.28кг 8шт.  ОСТАНКИНО</v>
          </cell>
          <cell r="D172">
            <v>235</v>
          </cell>
        </row>
        <row r="173">
          <cell r="A173" t="str">
            <v>6697 СЕРВЕЛАТ ФИНСКИЙ ПМ в/к в/у 0,35кг 8шт.  ОСТАНКИНО</v>
          </cell>
          <cell r="D173">
            <v>1388</v>
          </cell>
        </row>
        <row r="174">
          <cell r="A174" t="str">
            <v>6713 СОЧНЫЙ ГРИЛЬ ПМ сос п/о мгс 0.41кг 8шт.  ОСТАНКИНО</v>
          </cell>
          <cell r="D174">
            <v>266</v>
          </cell>
        </row>
        <row r="175">
          <cell r="A175" t="str">
            <v>6716 ОСОБАЯ Коровино (в сетке) 0.5кг 8шт.  ОСТАНКИНО</v>
          </cell>
          <cell r="D175">
            <v>45</v>
          </cell>
        </row>
        <row r="176">
          <cell r="A176" t="str">
            <v>6722 СОЧНЫЕ ПМ сос п/о мгс 0,41кг 10шт.  ОСТАНКИНО</v>
          </cell>
          <cell r="D176">
            <v>1240</v>
          </cell>
        </row>
        <row r="177">
          <cell r="A177" t="str">
            <v>6726 СЛИВОЧНЫЕ ПМ сос п/о мгс 0.41кг 10шт.  ОСТАНКИНО</v>
          </cell>
          <cell r="D177">
            <v>342</v>
          </cell>
        </row>
        <row r="178">
          <cell r="A178" t="str">
            <v>6734 ОСОБАЯ СО ШПИКОМ Коровино (в сетке) 0,5кг ОСТАНКИНО</v>
          </cell>
          <cell r="D178">
            <v>4</v>
          </cell>
        </row>
        <row r="179">
          <cell r="A179" t="str">
            <v>6750 МОЛОЧНЫЕ ГОСТ СН сос п/о мгс 0,41 кг 10шт ОСТАНКИНО</v>
          </cell>
          <cell r="D179">
            <v>17</v>
          </cell>
        </row>
        <row r="180">
          <cell r="A180" t="str">
            <v>Балык говяжий с/к "Эликатессе" 0,10 кг.шт. нарезка (лоток с ср.защ.атм.)  СПК</v>
          </cell>
          <cell r="D180">
            <v>45</v>
          </cell>
        </row>
        <row r="181">
          <cell r="A181" t="str">
            <v>Балык свиной с/к "Эликатессе" 0,10 кг.шт. нарезка (лоток с ср.защ.атм.)  СПК</v>
          </cell>
          <cell r="D181">
            <v>21</v>
          </cell>
        </row>
        <row r="182">
          <cell r="A182" t="str">
            <v>БОНУС Z-ОСОБАЯ Коровино вар п/о (5324)  ОСТАНКИНО</v>
          </cell>
          <cell r="D182">
            <v>2.0169999999999999</v>
          </cell>
        </row>
        <row r="183">
          <cell r="A183" t="str">
            <v>БОНУС СОЧНЫЕ сос п/о мгс 0.41кг_UZ (6087)  ОСТАНКИНО</v>
          </cell>
          <cell r="D183">
            <v>235</v>
          </cell>
        </row>
        <row r="184">
          <cell r="A184" t="str">
            <v>БОНУС СОЧНЫЕ сос п/о мгс 1*6_UZ (6088)  ОСТАНКИНО</v>
          </cell>
          <cell r="D184">
            <v>90.186999999999998</v>
          </cell>
        </row>
        <row r="185">
          <cell r="A185" t="str">
            <v>БОНУС_273  Сосиски Сочинки с сочной грудинкой, МГС 0.4кг,   ПОКОМ</v>
          </cell>
          <cell r="D185">
            <v>166</v>
          </cell>
        </row>
        <row r="186">
          <cell r="A186" t="str">
            <v>БОНУС_283  Сосиски Сочинки, ВЕС, ТМ Стародворье ПОКОМ</v>
          </cell>
          <cell r="D186">
            <v>10.926</v>
          </cell>
        </row>
        <row r="187">
          <cell r="A187" t="str">
            <v>БОНУС_305  Колбаса Сервелат Мясорубский с мелкорубленным окороком в/у  ТМ Стародворье ВЕС   ПОКОМ</v>
          </cell>
          <cell r="D187">
            <v>59.738</v>
          </cell>
        </row>
        <row r="188">
          <cell r="A188" t="str">
            <v>БОНУС_Колбаса Докторская Особая ТМ Особый рецепт,  0,5кг, ПОКОМ</v>
          </cell>
          <cell r="D188">
            <v>77</v>
          </cell>
        </row>
        <row r="189">
          <cell r="A189" t="str">
            <v>БОНУС_Колбаса Сервелат Филедворский, фиброуз, в/у 0,35 кг срез,  ПОКОМ</v>
          </cell>
          <cell r="D189">
            <v>28</v>
          </cell>
        </row>
        <row r="190">
          <cell r="A190" t="str">
            <v>БОНУС_Пельмени Бульмени с говядиной и свининой Горячая штучка 0,43  ПОКОМ</v>
          </cell>
          <cell r="D190">
            <v>47</v>
          </cell>
        </row>
        <row r="191">
          <cell r="A191" t="str">
            <v>БОНУС_Пельмени Отборные из свинины и говядины 0,9 кг ТМ Стародворье ТС Медвежье ушко  ПОКОМ</v>
          </cell>
          <cell r="D191">
            <v>62</v>
          </cell>
        </row>
        <row r="192">
          <cell r="A192" t="str">
            <v>Бутербродная вареная 0,47 кг шт.  СПК</v>
          </cell>
          <cell r="D192">
            <v>5</v>
          </cell>
        </row>
        <row r="193">
          <cell r="A193" t="str">
            <v>Вацлавская п/к (черева) 390 гр.шт. термоус.пак  СПК</v>
          </cell>
          <cell r="D193">
            <v>14</v>
          </cell>
        </row>
        <row r="194">
          <cell r="A194" t="str">
            <v>ВЫВЕДЕНА.Наггетсы из печи 0,25кг ТМ Вязанка ТС Наггетсы замор.  ПОКОМ</v>
          </cell>
          <cell r="D194">
            <v>1</v>
          </cell>
        </row>
        <row r="195">
          <cell r="A195" t="str">
            <v>Готовые чебупели острые с мясом Горячая штучка 0,3 кг зам  ПОКОМ</v>
          </cell>
          <cell r="D195">
            <v>65</v>
          </cell>
        </row>
        <row r="196">
          <cell r="A196" t="str">
            <v>Готовые чебупели с ветчиной и сыром Горячая штучка 0,3кг зам  ПОКОМ</v>
          </cell>
          <cell r="D196">
            <v>468</v>
          </cell>
        </row>
        <row r="197">
          <cell r="A197" t="str">
            <v>Готовые чебупели сочные с мясом ТМ Горячая штучка  0,3кг зам  ПОКОМ</v>
          </cell>
          <cell r="D197">
            <v>199</v>
          </cell>
        </row>
        <row r="198">
          <cell r="A198" t="str">
            <v>Готовые чебуреки с мясом ТМ Горячая штучка 0,09 кг флоу-пак ПОКОМ</v>
          </cell>
          <cell r="D198">
            <v>66</v>
          </cell>
        </row>
        <row r="199">
          <cell r="A199" t="str">
            <v>Дельгаро с/в "Эликатессе" 140 гр.шт.  СПК</v>
          </cell>
          <cell r="D199">
            <v>34</v>
          </cell>
        </row>
        <row r="200">
          <cell r="A200" t="str">
            <v>Деревенская с чесночком и сальцем п/к (черева) 390 гр.шт. термоус. пак.  СПК</v>
          </cell>
          <cell r="D200">
            <v>23</v>
          </cell>
        </row>
        <row r="201">
          <cell r="A201" t="str">
            <v>Докторская вареная термоус.пак. "Высокий вкус"  СПК</v>
          </cell>
          <cell r="D201">
            <v>39.527999999999999</v>
          </cell>
        </row>
        <row r="202">
          <cell r="A202" t="str">
            <v>Жар-боллы с курочкой и сыром, ВЕС ТМ Зареченские  ПОКОМ</v>
          </cell>
          <cell r="D202">
            <v>15</v>
          </cell>
        </row>
        <row r="203">
          <cell r="A203" t="str">
            <v>Жар-ладушки с мясом ТМ Зареченские ВЕС ПОКОМ</v>
          </cell>
          <cell r="D203">
            <v>37</v>
          </cell>
        </row>
        <row r="204">
          <cell r="A204" t="str">
            <v>Жар-ладушки с мясом, картофелем и грибами ВЕС ТМ Зареченские  ПОКОМ</v>
          </cell>
          <cell r="D204">
            <v>3.7</v>
          </cell>
        </row>
        <row r="205">
          <cell r="A205" t="str">
            <v>Жар-ладушки с яблоком и грушей ТМ Зареченские ВЕС ПОКОМ</v>
          </cell>
          <cell r="D205">
            <v>3.7</v>
          </cell>
        </row>
        <row r="206">
          <cell r="A206" t="str">
            <v>ЖАР-мени ВЕС ТМ Зареченские  ПОКОМ</v>
          </cell>
          <cell r="D206">
            <v>33</v>
          </cell>
        </row>
        <row r="207">
          <cell r="A207" t="str">
            <v>Карбонад Юбилейный термоус.пак.  СПК</v>
          </cell>
          <cell r="D207">
            <v>6.2009999999999996</v>
          </cell>
        </row>
        <row r="208">
          <cell r="A208" t="str">
            <v>Каша перловая с говядиной "СПК" ж/б 0,340 кг.шт. термоус. пл. ЧМК СПК</v>
          </cell>
          <cell r="D208">
            <v>7</v>
          </cell>
        </row>
        <row r="209">
          <cell r="A209" t="str">
            <v>Классика с/к 235 гр.шт. "Высокий вкус"  СПК</v>
          </cell>
          <cell r="D209">
            <v>37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45</v>
          </cell>
        </row>
        <row r="212">
          <cell r="A212" t="str">
            <v>Консервы говядина тушеная "СПК" ж/б 0,338 кг.шт. термоус. пл. ЧМК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73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123</v>
          </cell>
        </row>
        <row r="215">
          <cell r="A215" t="str">
            <v>Ла Фаворте с/в "Эликатессе" 140 гр.шт.  СПК</v>
          </cell>
          <cell r="D215">
            <v>41</v>
          </cell>
        </row>
        <row r="216">
          <cell r="A216" t="str">
            <v>Любительская вареная термоус.пак. "Высокий вкус"  СПК</v>
          </cell>
          <cell r="D216">
            <v>30.506</v>
          </cell>
        </row>
        <row r="217">
          <cell r="A217" t="str">
            <v>Мини-сосиски в тесте "Фрайпики" 1,8кг ВЕС, ТМ Зареченские  ПОКОМ</v>
          </cell>
          <cell r="D217">
            <v>21.6</v>
          </cell>
        </row>
        <row r="218">
          <cell r="A218" t="str">
            <v>Мини-сосиски в тесте "Фрайпики" 3,7кг ВЕС, ТМ Зареченские  ПОКОМ</v>
          </cell>
          <cell r="D218">
            <v>14.8</v>
          </cell>
        </row>
        <row r="219">
          <cell r="A219" t="str">
            <v>Мусульманская вареная "Просто выгодно"  СПК</v>
          </cell>
          <cell r="D219">
            <v>4.0359999999999996</v>
          </cell>
        </row>
        <row r="220">
          <cell r="A220" t="str">
            <v>Мусульманская п/к "Просто выгодно" термофор.пак.  СПК</v>
          </cell>
          <cell r="D220">
            <v>2.46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407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449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439</v>
          </cell>
        </row>
        <row r="224">
          <cell r="A224" t="str">
            <v>Наггетсы Хрустящие ТМ Зареченские. ВЕС ПОКОМ</v>
          </cell>
          <cell r="D224">
            <v>60</v>
          </cell>
        </row>
        <row r="225">
          <cell r="A225" t="str">
            <v>Оригинальная с перцем с/к  СПК</v>
          </cell>
          <cell r="D225">
            <v>113.643</v>
          </cell>
        </row>
        <row r="226">
          <cell r="A226" t="str">
            <v>Пекантино с/в "Эликатессе" 0,10 кг.шт. нарезка (лоток с.ср.защ.атм.)  СПК</v>
          </cell>
          <cell r="D226">
            <v>10</v>
          </cell>
        </row>
        <row r="227">
          <cell r="A227" t="str">
            <v>Пельмени Grandmeni с говядиной и свининой Горячая штучка 0,75 кг Бульмени  ПОКОМ</v>
          </cell>
          <cell r="D227">
            <v>6</v>
          </cell>
        </row>
        <row r="228">
          <cell r="A228" t="str">
            <v>Пельмени Grandmeni со сливочным маслом Горячая штучка 0,75 кг ПОКОМ</v>
          </cell>
          <cell r="D228">
            <v>126</v>
          </cell>
        </row>
        <row r="229">
          <cell r="A229" t="str">
            <v>Пельмени Бигбули #МЕГАВКУСИЩЕ с сочной грудинкой 0,43 кг  ПОКОМ</v>
          </cell>
          <cell r="D229">
            <v>27</v>
          </cell>
        </row>
        <row r="230">
          <cell r="A230" t="str">
            <v>Пельмени Бигбули #МЕГАВКУСИЩЕ с сочной грудинкой 0,9 кг  ПОКОМ</v>
          </cell>
          <cell r="D230">
            <v>228</v>
          </cell>
        </row>
        <row r="231">
          <cell r="A231" t="str">
            <v>Пельмени Бигбули с мясом, Горячая штучка 0,43кг  ПОКОМ</v>
          </cell>
          <cell r="D231">
            <v>23</v>
          </cell>
        </row>
        <row r="232">
          <cell r="A232" t="str">
            <v>Пельмени Бигбули с мясом, Горячая штучка 0,9кг  ПОКОМ</v>
          </cell>
          <cell r="D232">
            <v>53</v>
          </cell>
        </row>
        <row r="233">
          <cell r="A233" t="str">
            <v>Пельмени Бигбули со сливоч.маслом (Мегамаслище) ТМ БУЛЬМЕНИ сфера 0,43. замор. ПОКОМ</v>
          </cell>
          <cell r="D233">
            <v>349</v>
          </cell>
        </row>
        <row r="234">
          <cell r="A234" t="str">
            <v>Пельмени Бигбули со сливочным маслом #МЕГАМАСЛИЩЕ Горячая штучка 0,9 кг  ПОКОМ</v>
          </cell>
          <cell r="D234">
            <v>24</v>
          </cell>
        </row>
        <row r="235">
          <cell r="A235" t="str">
            <v>Пельмени Бульмени по-сибирски с говядиной и свининой ТМ Горячая штучка 0,8 кг ПОКОМ</v>
          </cell>
          <cell r="D235">
            <v>96</v>
          </cell>
        </row>
        <row r="236">
          <cell r="A236" t="str">
            <v>Пельмени Бульмени с говядиной и свининой Горячая шт. 0,9 кг  ПОКОМ</v>
          </cell>
          <cell r="D236">
            <v>292</v>
          </cell>
        </row>
        <row r="237">
          <cell r="A237" t="str">
            <v>Пельмени Бульмени с говядиной и свининой Горячая штучка 0,43  ПОКОМ</v>
          </cell>
          <cell r="D237">
            <v>272</v>
          </cell>
        </row>
        <row r="238">
          <cell r="A238" t="str">
            <v>Пельмени Бульмени с говядиной и свининой Наваристые Горячая штучка ВЕС  ПОКОМ</v>
          </cell>
          <cell r="D238">
            <v>260</v>
          </cell>
        </row>
        <row r="239">
          <cell r="A239" t="str">
            <v>Пельмени Бульмени со сливочным маслом Горячая штучка 0,9 кг  ПОКОМ</v>
          </cell>
          <cell r="D239">
            <v>675</v>
          </cell>
        </row>
        <row r="240">
          <cell r="A240" t="str">
            <v>Пельмени Бульмени со сливочным маслом ТМ Горячая шт. 0,43 кг  ПОКОМ</v>
          </cell>
          <cell r="D240">
            <v>239</v>
          </cell>
        </row>
        <row r="241">
          <cell r="A241" t="str">
            <v>Пельмени Мясорубские с рубленой грудинкой ТМ Стародворье флоупак  0,7 кг. ПОКОМ</v>
          </cell>
          <cell r="D241">
            <v>34</v>
          </cell>
        </row>
        <row r="242">
          <cell r="A242" t="str">
            <v>Пельмени Мясорубские ТМ Стародворье фоупак равиоли 0,7 кг  ПОКОМ</v>
          </cell>
          <cell r="D242">
            <v>282</v>
          </cell>
        </row>
        <row r="243">
          <cell r="A243" t="str">
            <v>Пельмени Отборные из свинины и говядины 0,9 кг ТМ Стародворье ТС Медвежье ушко  ПОКОМ</v>
          </cell>
          <cell r="D243">
            <v>41</v>
          </cell>
        </row>
        <row r="244">
          <cell r="A244" t="str">
            <v>Пельмени Отборные с говядиной и свининой 0,43 кг ТМ Стародворье ТС Медвежье ушко</v>
          </cell>
          <cell r="D244">
            <v>4</v>
          </cell>
        </row>
        <row r="245">
          <cell r="A245" t="str">
            <v>Пельмени С говядиной и свининой, ВЕС, сфера пуговки Мясная Галерея  ПОКОМ</v>
          </cell>
          <cell r="D245">
            <v>105</v>
          </cell>
        </row>
        <row r="246">
          <cell r="A246" t="str">
            <v>Пельмени Со свининой и говядиной ТМ Особый рецепт Любимая ложка 1,0 кг  ПОКОМ</v>
          </cell>
          <cell r="D246">
            <v>119</v>
          </cell>
        </row>
        <row r="247">
          <cell r="A247" t="str">
            <v>Пельмени Сочные сфера 0,9 кг ТМ Стародворье ПОКОМ</v>
          </cell>
          <cell r="D247">
            <v>285</v>
          </cell>
        </row>
        <row r="248">
          <cell r="A248" t="str">
            <v>Пипперони с/к "Эликатессе" 0,20 кг.шт.  СПК</v>
          </cell>
          <cell r="D248">
            <v>4</v>
          </cell>
        </row>
        <row r="249">
          <cell r="A249" t="str">
            <v>По-Австрийски с/к 260 гр.шт. "Высокий вкус"  СПК</v>
          </cell>
          <cell r="D249">
            <v>73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Трюфель с/в "Эликатессе" 0,16 кг.шт.  СПК</v>
          </cell>
          <cell r="D251">
            <v>1</v>
          </cell>
        </row>
        <row r="252">
          <cell r="A252" t="str">
            <v>Салями Финская с/к 235 гр.шт. "Высокий вкус"  СПК</v>
          </cell>
          <cell r="D252">
            <v>26</v>
          </cell>
        </row>
        <row r="253">
          <cell r="A253" t="str">
            <v>Сардельки "Докторские" (черева) ( в ср.защ.атм.) 1.0 кг. "Высокий вкус"  СПК</v>
          </cell>
          <cell r="D253">
            <v>49.606999999999999</v>
          </cell>
        </row>
        <row r="254">
          <cell r="A254" t="str">
            <v>Сардельки из говядины (черева) (в ср.защ.атм.) "Высокий вкус"  СПК</v>
          </cell>
          <cell r="D254">
            <v>18.222000000000001</v>
          </cell>
        </row>
        <row r="255">
          <cell r="A255" t="str">
            <v>Семейная с чесночком Экстра вареная  СПК</v>
          </cell>
          <cell r="D255">
            <v>16.815999999999999</v>
          </cell>
        </row>
        <row r="256">
          <cell r="A256" t="str">
            <v>Семейная с чесночком Экстра вареная 0,5 кг.шт.  СПК</v>
          </cell>
          <cell r="D256">
            <v>2</v>
          </cell>
        </row>
        <row r="257">
          <cell r="A257" t="str">
            <v>Сервелат мелкозернистый в/к 0,5 кг.шт. термоус.пак. "Высокий вкус"  СПК</v>
          </cell>
          <cell r="D257">
            <v>35</v>
          </cell>
        </row>
        <row r="258">
          <cell r="A258" t="str">
            <v>Сервелат Финский в/к 0,38 кг.шт. термофор.пак.  СПК</v>
          </cell>
          <cell r="D258">
            <v>6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27</v>
          </cell>
        </row>
        <row r="260">
          <cell r="A260" t="str">
            <v>Сибирская особая с/к 0,235 кг шт.  СПК</v>
          </cell>
          <cell r="D260">
            <v>83</v>
          </cell>
        </row>
        <row r="261">
          <cell r="A261" t="str">
            <v>Сосиски Мусульманские "Просто выгодно" (в ср.защ.атм.)  СПК</v>
          </cell>
          <cell r="D261">
            <v>20.125</v>
          </cell>
        </row>
        <row r="262">
          <cell r="A262" t="str">
            <v>Сосиски Хот-дог ВЕС (лоток с ср.защ.атм.)   СПК</v>
          </cell>
          <cell r="D262">
            <v>8.5980000000000008</v>
          </cell>
        </row>
        <row r="263">
          <cell r="A263" t="str">
            <v>Торо Неро с/в "Эликатессе" 140 гр.шт.  СПК</v>
          </cell>
          <cell r="D263">
            <v>24</v>
          </cell>
        </row>
        <row r="264">
          <cell r="A264" t="str">
            <v>Уши свиные копченые к пиву 0,15кг нар. д/ф шт.  СПК</v>
          </cell>
          <cell r="D264">
            <v>8</v>
          </cell>
        </row>
        <row r="265">
          <cell r="A265" t="str">
            <v>Фестивальная пора с/к 235 гр.шт.  СПК</v>
          </cell>
          <cell r="D265">
            <v>134</v>
          </cell>
        </row>
        <row r="266">
          <cell r="A266" t="str">
            <v>Фестивальная с/к 0,235 кг.шт.  СПК</v>
          </cell>
          <cell r="D266">
            <v>2</v>
          </cell>
        </row>
        <row r="267">
          <cell r="A267" t="str">
            <v>Фрай-пицца с ветчиной и грибами 3,0 кг ТМ Зареченские ТС Зареченские продукты. ВЕС ПОКОМ</v>
          </cell>
          <cell r="D267">
            <v>3</v>
          </cell>
        </row>
        <row r="268">
          <cell r="A268" t="str">
            <v>Фуэт с/в "Эликатессе" 160 гр.шт.  СПК</v>
          </cell>
          <cell r="D268">
            <v>24</v>
          </cell>
        </row>
        <row r="269">
          <cell r="A269" t="str">
            <v>Хинкали Классические ТМ Зареченские ВЕС ПОКОМ</v>
          </cell>
          <cell r="D269">
            <v>15</v>
          </cell>
        </row>
        <row r="270">
          <cell r="A270" t="str">
            <v>Хотстеры ТМ Горячая штучка ТС Хотстеры 0,25 кг зам  ПОКОМ</v>
          </cell>
          <cell r="D270">
            <v>290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48</v>
          </cell>
        </row>
        <row r="272">
          <cell r="A272" t="str">
            <v>Хрустящие крылышки ТМ Горячая штучка 0,3 кг зам  ПОКОМ</v>
          </cell>
          <cell r="D272">
            <v>30</v>
          </cell>
        </row>
        <row r="273">
          <cell r="A273" t="str">
            <v>Хрустящие крылышки ТМ Зареченские ТС Зареченские продукты. ВЕС ПОКОМ</v>
          </cell>
          <cell r="D273">
            <v>1.8</v>
          </cell>
        </row>
        <row r="274">
          <cell r="A274" t="str">
            <v>Чебупай сочное яблоко ТМ Горячая штучка 0,2 кг зам.  ПОКОМ</v>
          </cell>
          <cell r="D274">
            <v>4</v>
          </cell>
        </row>
        <row r="275">
          <cell r="A275" t="str">
            <v>Чебупай спелая вишня ТМ Горячая штучка 0,2 кг зам.  ПОКОМ</v>
          </cell>
          <cell r="D275">
            <v>59</v>
          </cell>
        </row>
        <row r="276">
          <cell r="A276" t="str">
            <v>Чебупели Курочка гриль ТМ Горячая штучка, 0,3 кг зам  ПОКОМ</v>
          </cell>
          <cell r="D276">
            <v>44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526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617</v>
          </cell>
        </row>
        <row r="279">
          <cell r="A279" t="str">
            <v>Чебуреки сочные ВЕС ТМ Зареченские  ПОКОМ</v>
          </cell>
          <cell r="D279">
            <v>105</v>
          </cell>
        </row>
        <row r="280">
          <cell r="A280" t="str">
            <v>Шпикачки Русские (черева) (в ср.защ.атм.) "Высокий вкус"  СПК</v>
          </cell>
          <cell r="D280">
            <v>3.17</v>
          </cell>
        </row>
        <row r="281">
          <cell r="A281" t="str">
            <v>Эликапреза с/в "Эликатессе" 0,10 кг.шт. нарезка (лоток с ср.защ.атм.)  СПК</v>
          </cell>
          <cell r="D281">
            <v>29</v>
          </cell>
        </row>
        <row r="282">
          <cell r="A282" t="str">
            <v>Юбилейная с/к 0,10 кг.шт. нарезка (лоток с ср.защ.атм.)  СПК</v>
          </cell>
          <cell r="D282">
            <v>5</v>
          </cell>
        </row>
        <row r="283">
          <cell r="A283" t="str">
            <v>Юбилейная с/к 0,235 кг.шт.  СПК</v>
          </cell>
          <cell r="D283">
            <v>308</v>
          </cell>
        </row>
        <row r="284">
          <cell r="A284" t="str">
            <v>Итого</v>
          </cell>
          <cell r="D284">
            <v>48971.991999999998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09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W36" sqref="W36"/>
    </sheetView>
  </sheetViews>
  <sheetFormatPr defaultColWidth="10.5" defaultRowHeight="11.45" customHeight="1" outlineLevelRow="1" x14ac:dyDescent="0.2"/>
  <cols>
    <col min="1" max="1" width="62.6640625" style="1" customWidth="1"/>
    <col min="2" max="2" width="4.1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18" width="1" style="5" customWidth="1"/>
    <col min="19" max="19" width="1.1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8" width="1" style="5" customWidth="1"/>
    <col min="29" max="32" width="6.6640625" style="5" bestFit="1" customWidth="1"/>
    <col min="33" max="33" width="8.5" style="5" customWidth="1"/>
    <col min="34" max="36" width="6.6640625" style="5" bestFit="1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T3" s="16" t="s">
        <v>141</v>
      </c>
      <c r="U3" s="16" t="s">
        <v>142</v>
      </c>
      <c r="W3" s="16" t="s">
        <v>143</v>
      </c>
      <c r="AH3" s="16" t="s">
        <v>139</v>
      </c>
      <c r="AI3" s="16" t="s">
        <v>140</v>
      </c>
      <c r="AJ3" s="16" t="s">
        <v>140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9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10" t="s">
        <v>118</v>
      </c>
      <c r="S4" s="9" t="s">
        <v>119</v>
      </c>
      <c r="T4" s="10" t="s">
        <v>118</v>
      </c>
      <c r="U4" s="10" t="s">
        <v>118</v>
      </c>
      <c r="V4" s="9" t="s">
        <v>115</v>
      </c>
      <c r="W4" s="10" t="s">
        <v>118</v>
      </c>
      <c r="X4" s="9" t="s">
        <v>120</v>
      </c>
      <c r="Y4" s="10" t="s">
        <v>121</v>
      </c>
      <c r="Z4" s="9" t="s">
        <v>122</v>
      </c>
      <c r="AA4" s="9" t="s">
        <v>123</v>
      </c>
      <c r="AB4" s="9" t="s">
        <v>124</v>
      </c>
      <c r="AC4" s="9" t="s">
        <v>125</v>
      </c>
      <c r="AD4" s="9" t="s">
        <v>115</v>
      </c>
      <c r="AE4" s="9" t="s">
        <v>115</v>
      </c>
      <c r="AF4" s="9" t="s">
        <v>126</v>
      </c>
      <c r="AG4" s="9" t="s">
        <v>127</v>
      </c>
      <c r="AH4" s="10" t="s">
        <v>128</v>
      </c>
      <c r="AI4" s="10" t="s">
        <v>128</v>
      </c>
      <c r="AJ4" s="10" t="s">
        <v>128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129</v>
      </c>
      <c r="M5" s="13" t="s">
        <v>130</v>
      </c>
      <c r="N5" s="13" t="s">
        <v>131</v>
      </c>
      <c r="O5" s="13" t="s">
        <v>132</v>
      </c>
      <c r="P5" s="13" t="s">
        <v>133</v>
      </c>
      <c r="T5" s="13" t="s">
        <v>134</v>
      </c>
      <c r="U5" s="13" t="s">
        <v>135</v>
      </c>
      <c r="W5" s="13" t="s">
        <v>136</v>
      </c>
      <c r="AD5" s="13" t="s">
        <v>137</v>
      </c>
      <c r="AE5" s="13" t="s">
        <v>138</v>
      </c>
      <c r="AF5" s="13" t="s">
        <v>130</v>
      </c>
      <c r="AH5" s="5">
        <v>27.12</v>
      </c>
      <c r="AI5" s="13" t="s">
        <v>135</v>
      </c>
      <c r="AJ5" s="13" t="s">
        <v>136</v>
      </c>
    </row>
    <row r="6" spans="1:38" ht="11.1" customHeight="1" x14ac:dyDescent="0.2">
      <c r="A6" s="6"/>
      <c r="B6" s="6"/>
      <c r="C6" s="3"/>
      <c r="D6" s="3"/>
      <c r="E6" s="11">
        <f>SUM(E7:E125)</f>
        <v>126319.31299999999</v>
      </c>
      <c r="F6" s="11">
        <f>SUM(F7:F125)</f>
        <v>26061.615000000002</v>
      </c>
      <c r="J6" s="11">
        <f>SUM(J7:J125)</f>
        <v>129106.07799999998</v>
      </c>
      <c r="K6" s="11">
        <f t="shared" ref="K6:W6" si="0">SUM(K7:K125)</f>
        <v>-2786.7650000000008</v>
      </c>
      <c r="L6" s="11">
        <f t="shared" si="0"/>
        <v>23880</v>
      </c>
      <c r="M6" s="11">
        <f t="shared" si="0"/>
        <v>28330</v>
      </c>
      <c r="N6" s="11">
        <f t="shared" si="0"/>
        <v>18030</v>
      </c>
      <c r="O6" s="11">
        <f t="shared" si="0"/>
        <v>22090</v>
      </c>
      <c r="P6" s="11">
        <f t="shared" si="0"/>
        <v>25920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16740</v>
      </c>
      <c r="U6" s="11">
        <f t="shared" si="0"/>
        <v>25090</v>
      </c>
      <c r="V6" s="11">
        <f t="shared" si="0"/>
        <v>23055.862600000011</v>
      </c>
      <c r="W6" s="11">
        <f t="shared" si="0"/>
        <v>24825</v>
      </c>
      <c r="Z6" s="11">
        <f t="shared" ref="Z6" si="1">SUM(Z7:Z125)</f>
        <v>0</v>
      </c>
      <c r="AA6" s="11">
        <f t="shared" ref="AA6" si="2">SUM(AA7:AA125)</f>
        <v>0</v>
      </c>
      <c r="AB6" s="11">
        <f t="shared" ref="AB6" si="3">SUM(AB7:AB125)</f>
        <v>0</v>
      </c>
      <c r="AC6" s="11">
        <f t="shared" ref="AC6" si="4">SUM(AC7:AC125)</f>
        <v>11040</v>
      </c>
      <c r="AD6" s="11">
        <f t="shared" ref="AD6" si="5">SUM(AD7:AD125)</f>
        <v>21736.945400000011</v>
      </c>
      <c r="AE6" s="11">
        <f t="shared" ref="AE6" si="6">SUM(AE7:AE125)</f>
        <v>21643.845399999987</v>
      </c>
      <c r="AF6" s="11">
        <f t="shared" ref="AF6" si="7">SUM(AF7:AF125)</f>
        <v>22749.839000000004</v>
      </c>
      <c r="AH6" s="11">
        <f t="shared" ref="AH6" si="8">SUM(AH7:AH125)</f>
        <v>10548.5</v>
      </c>
      <c r="AI6" s="11">
        <f t="shared" ref="AI6" si="9">SUM(AI7:AI125)</f>
        <v>17517.5</v>
      </c>
      <c r="AJ6" s="11">
        <f t="shared" ref="AJ6" si="10">SUM(AJ7:AJ125)</f>
        <v>17421.099999999999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41.06</v>
      </c>
      <c r="D7" s="8">
        <v>141.89099999999999</v>
      </c>
      <c r="E7" s="8">
        <v>59.073999999999998</v>
      </c>
      <c r="F7" s="8">
        <v>53.933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60.401000000000003</v>
      </c>
      <c r="K7" s="12">
        <f>E7-J7</f>
        <v>-1.3270000000000053</v>
      </c>
      <c r="L7" s="12">
        <f>VLOOKUP(A:A,[1]TDSheet!$A:$L,12,0)</f>
        <v>0</v>
      </c>
      <c r="M7" s="12">
        <f>VLOOKUP(A:A,[1]TDSheet!$A:$M,13,0)</f>
        <v>30</v>
      </c>
      <c r="N7" s="12">
        <f>VLOOKUP(A:A,[1]TDSheet!$A:$N,14,0)</f>
        <v>0</v>
      </c>
      <c r="O7" s="12">
        <f>VLOOKUP(A:A,[1]TDSheet!$A:$U,21,0)</f>
        <v>20</v>
      </c>
      <c r="P7" s="12">
        <f>VLOOKUP(A:A,[1]TDSheet!$A:$W,23,0)</f>
        <v>0</v>
      </c>
      <c r="Q7" s="12"/>
      <c r="R7" s="12"/>
      <c r="S7" s="12"/>
      <c r="T7" s="14"/>
      <c r="U7" s="14"/>
      <c r="V7" s="12">
        <f>(E7-AC7)/5</f>
        <v>11.8148</v>
      </c>
      <c r="W7" s="14">
        <v>10</v>
      </c>
      <c r="X7" s="15">
        <f>(F7+L7+M7+N7+O7+P7+T7+U7+W7)/V7</f>
        <v>9.6432440667637191</v>
      </c>
      <c r="Y7" s="12">
        <f>F7/V7</f>
        <v>4.5648677929376715</v>
      </c>
      <c r="Z7" s="12"/>
      <c r="AA7" s="12"/>
      <c r="AB7" s="12"/>
      <c r="AC7" s="12">
        <f>VLOOKUP(A:A,[1]TDSheet!$A:$AC,29,0)</f>
        <v>0</v>
      </c>
      <c r="AD7" s="12">
        <f>VLOOKUP(A:A,[1]TDSheet!$A:$AD,30,0)</f>
        <v>16.404999999999994</v>
      </c>
      <c r="AE7" s="12">
        <f>VLOOKUP(A:A,[1]TDSheet!$A:$AE,31,0)</f>
        <v>14.218799999999998</v>
      </c>
      <c r="AF7" s="12">
        <f>VLOOKUP(A:A,[3]TDSheet!$A:$D,4,0)</f>
        <v>9.8219999999999992</v>
      </c>
      <c r="AG7" s="12">
        <f>VLOOKUP(A:A,[1]TDSheet!$A:$AG,33,0)</f>
        <v>0</v>
      </c>
      <c r="AH7" s="12">
        <f>T7*H7</f>
        <v>0</v>
      </c>
      <c r="AI7" s="12">
        <f>U7*H7</f>
        <v>0</v>
      </c>
      <c r="AJ7" s="12">
        <f>W7*H7</f>
        <v>10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39.146000000000001</v>
      </c>
      <c r="D8" s="8">
        <v>5851.0060000000003</v>
      </c>
      <c r="E8" s="8">
        <v>1544.952</v>
      </c>
      <c r="F8" s="8">
        <v>32.497999999999998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1969.21</v>
      </c>
      <c r="K8" s="12">
        <f t="shared" ref="K8:K71" si="11">E8-J8</f>
        <v>-424.25800000000004</v>
      </c>
      <c r="L8" s="12">
        <f>VLOOKUP(A:A,[1]TDSheet!$A:$L,12,0)</f>
        <v>500</v>
      </c>
      <c r="M8" s="12">
        <f>VLOOKUP(A:A,[1]TDSheet!$A:$M,13,0)</f>
        <v>500</v>
      </c>
      <c r="N8" s="12">
        <f>VLOOKUP(A:A,[1]TDSheet!$A:$N,14,0)</f>
        <v>600</v>
      </c>
      <c r="O8" s="12">
        <f>VLOOKUP(A:A,[1]TDSheet!$A:$U,21,0)</f>
        <v>400</v>
      </c>
      <c r="P8" s="12">
        <f>VLOOKUP(A:A,[1]TDSheet!$A:$W,23,0)</f>
        <v>200</v>
      </c>
      <c r="Q8" s="12"/>
      <c r="R8" s="12"/>
      <c r="S8" s="12"/>
      <c r="T8" s="14">
        <v>200</v>
      </c>
      <c r="U8" s="14">
        <v>500</v>
      </c>
      <c r="V8" s="12">
        <f t="shared" ref="V8:V71" si="12">(E8-AC8)/5</f>
        <v>308.99040000000002</v>
      </c>
      <c r="W8" s="14">
        <v>500</v>
      </c>
      <c r="X8" s="15">
        <f t="shared" ref="X8:X71" si="13">(F8+L8+M8+N8+O8+P8+T8+U8+W8)/V8</f>
        <v>11.108752893293772</v>
      </c>
      <c r="Y8" s="12">
        <f t="shared" ref="Y8:Y71" si="14">F8/V8</f>
        <v>0.10517478860184651</v>
      </c>
      <c r="Z8" s="12"/>
      <c r="AA8" s="12"/>
      <c r="AB8" s="12"/>
      <c r="AC8" s="12">
        <f>VLOOKUP(A:A,[1]TDSheet!$A:$AC,29,0)</f>
        <v>0</v>
      </c>
      <c r="AD8" s="12">
        <f>VLOOKUP(A:A,[1]TDSheet!$A:$AD,30,0)</f>
        <v>127.4974</v>
      </c>
      <c r="AE8" s="12">
        <f>VLOOKUP(A:A,[1]TDSheet!$A:$AE,31,0)</f>
        <v>159.09180000000001</v>
      </c>
      <c r="AF8" s="12">
        <f>VLOOKUP(A:A,[3]TDSheet!$A:$D,4,0)</f>
        <v>503.92500000000001</v>
      </c>
      <c r="AG8" s="12" t="str">
        <f>VLOOKUP(A:A,[1]TDSheet!$A:$AG,33,0)</f>
        <v>кф2,5ларин</v>
      </c>
      <c r="AH8" s="12">
        <f t="shared" ref="AH8:AH71" si="15">T8*H8</f>
        <v>200</v>
      </c>
      <c r="AI8" s="12">
        <f t="shared" ref="AI8:AI71" si="16">U8*H8</f>
        <v>500</v>
      </c>
      <c r="AJ8" s="12">
        <f t="shared" ref="AJ8:AJ71" si="17">W8*H8</f>
        <v>500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189.58199999999999</v>
      </c>
      <c r="D9" s="8">
        <v>1404.481</v>
      </c>
      <c r="E9" s="8">
        <v>486.06299999999999</v>
      </c>
      <c r="F9" s="8">
        <v>52.780999999999999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458.86900000000003</v>
      </c>
      <c r="K9" s="12">
        <f t="shared" si="11"/>
        <v>27.19399999999996</v>
      </c>
      <c r="L9" s="12">
        <f>VLOOKUP(A:A,[1]TDSheet!$A:$L,12,0)</f>
        <v>100</v>
      </c>
      <c r="M9" s="12">
        <f>VLOOKUP(A:A,[1]TDSheet!$A:$M,13,0)</f>
        <v>50</v>
      </c>
      <c r="N9" s="12">
        <f>VLOOKUP(A:A,[1]TDSheet!$A:$N,14,0)</f>
        <v>140</v>
      </c>
      <c r="O9" s="12">
        <f>VLOOKUP(A:A,[1]TDSheet!$A:$U,21,0)</f>
        <v>100</v>
      </c>
      <c r="P9" s="12">
        <f>VLOOKUP(A:A,[1]TDSheet!$A:$W,23,0)</f>
        <v>100</v>
      </c>
      <c r="Q9" s="12"/>
      <c r="R9" s="12"/>
      <c r="S9" s="12"/>
      <c r="T9" s="14">
        <v>50</v>
      </c>
      <c r="U9" s="14">
        <v>200</v>
      </c>
      <c r="V9" s="12">
        <f t="shared" si="12"/>
        <v>97.212599999999995</v>
      </c>
      <c r="W9" s="14">
        <v>80</v>
      </c>
      <c r="X9" s="15">
        <f t="shared" si="13"/>
        <v>8.9780645718764855</v>
      </c>
      <c r="Y9" s="12">
        <f t="shared" si="14"/>
        <v>0.54294402165974376</v>
      </c>
      <c r="Z9" s="12"/>
      <c r="AA9" s="12"/>
      <c r="AB9" s="12"/>
      <c r="AC9" s="12">
        <f>VLOOKUP(A:A,[1]TDSheet!$A:$AC,29,0)</f>
        <v>0</v>
      </c>
      <c r="AD9" s="12">
        <f>VLOOKUP(A:A,[1]TDSheet!$A:$AD,30,0)</f>
        <v>105.13879999999999</v>
      </c>
      <c r="AE9" s="12">
        <f>VLOOKUP(A:A,[1]TDSheet!$A:$AE,31,0)</f>
        <v>85.628599999999992</v>
      </c>
      <c r="AF9" s="12">
        <f>VLOOKUP(A:A,[3]TDSheet!$A:$D,4,0)</f>
        <v>99.757000000000005</v>
      </c>
      <c r="AG9" s="12" t="e">
        <f>VLOOKUP(A:A,[1]TDSheet!$A:$AG,33,0)</f>
        <v>#N/A</v>
      </c>
      <c r="AH9" s="12">
        <f t="shared" si="15"/>
        <v>50</v>
      </c>
      <c r="AI9" s="12">
        <f t="shared" si="16"/>
        <v>200</v>
      </c>
      <c r="AJ9" s="12">
        <f t="shared" si="17"/>
        <v>80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367.14400000000001</v>
      </c>
      <c r="D10" s="8">
        <v>8709.0310000000009</v>
      </c>
      <c r="E10" s="8">
        <v>1546.5239999999999</v>
      </c>
      <c r="F10" s="8">
        <v>310.04700000000003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1586.242</v>
      </c>
      <c r="K10" s="12">
        <f t="shared" si="11"/>
        <v>-39.718000000000075</v>
      </c>
      <c r="L10" s="12">
        <f>VLOOKUP(A:A,[1]TDSheet!$A:$L,12,0)</f>
        <v>400</v>
      </c>
      <c r="M10" s="12">
        <f>VLOOKUP(A:A,[1]TDSheet!$A:$M,13,0)</f>
        <v>400</v>
      </c>
      <c r="N10" s="12">
        <f>VLOOKUP(A:A,[1]TDSheet!$A:$N,14,0)</f>
        <v>260</v>
      </c>
      <c r="O10" s="12">
        <f>VLOOKUP(A:A,[1]TDSheet!$A:$U,21,0)</f>
        <v>100</v>
      </c>
      <c r="P10" s="12">
        <f>VLOOKUP(A:A,[1]TDSheet!$A:$W,23,0)</f>
        <v>200</v>
      </c>
      <c r="Q10" s="12"/>
      <c r="R10" s="12"/>
      <c r="S10" s="12"/>
      <c r="T10" s="14">
        <v>200</v>
      </c>
      <c r="U10" s="14">
        <v>600</v>
      </c>
      <c r="V10" s="12">
        <f t="shared" si="12"/>
        <v>309.3048</v>
      </c>
      <c r="W10" s="14">
        <v>300</v>
      </c>
      <c r="X10" s="15">
        <f t="shared" si="13"/>
        <v>8.9557194068763248</v>
      </c>
      <c r="Y10" s="12">
        <f t="shared" si="14"/>
        <v>1.0023995747883643</v>
      </c>
      <c r="Z10" s="12"/>
      <c r="AA10" s="12"/>
      <c r="AB10" s="12"/>
      <c r="AC10" s="12">
        <f>VLOOKUP(A:A,[1]TDSheet!$A:$AC,29,0)</f>
        <v>0</v>
      </c>
      <c r="AD10" s="12">
        <f>VLOOKUP(A:A,[1]TDSheet!$A:$AD,30,0)</f>
        <v>267.56579999999997</v>
      </c>
      <c r="AE10" s="12">
        <f>VLOOKUP(A:A,[1]TDSheet!$A:$AE,31,0)</f>
        <v>318.51059999999995</v>
      </c>
      <c r="AF10" s="12">
        <f>VLOOKUP(A:A,[3]TDSheet!$A:$D,4,0)</f>
        <v>338.27499999999998</v>
      </c>
      <c r="AG10" s="12" t="str">
        <f>VLOOKUP(A:A,[1]TDSheet!$A:$AG,33,0)</f>
        <v>проддек</v>
      </c>
      <c r="AH10" s="12">
        <f t="shared" si="15"/>
        <v>200</v>
      </c>
      <c r="AI10" s="12">
        <f t="shared" si="16"/>
        <v>600</v>
      </c>
      <c r="AJ10" s="12">
        <f t="shared" si="17"/>
        <v>300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47.137</v>
      </c>
      <c r="D11" s="8">
        <v>137.92099999999999</v>
      </c>
      <c r="E11" s="8">
        <v>127.38500000000001</v>
      </c>
      <c r="F11" s="8">
        <v>53.573999999999998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128.30199999999999</v>
      </c>
      <c r="K11" s="12">
        <f t="shared" si="11"/>
        <v>-0.91699999999998738</v>
      </c>
      <c r="L11" s="12">
        <f>VLOOKUP(A:A,[1]TDSheet!$A:$L,12,0)</f>
        <v>30</v>
      </c>
      <c r="M11" s="12">
        <f>VLOOKUP(A:A,[1]TDSheet!$A:$M,13,0)</f>
        <v>30</v>
      </c>
      <c r="N11" s="12">
        <f>VLOOKUP(A:A,[1]TDSheet!$A:$N,14,0)</f>
        <v>0</v>
      </c>
      <c r="O11" s="12">
        <f>VLOOKUP(A:A,[1]TDSheet!$A:$U,21,0)</f>
        <v>20</v>
      </c>
      <c r="P11" s="12">
        <f>VLOOKUP(A:A,[1]TDSheet!$A:$W,23,0)</f>
        <v>0</v>
      </c>
      <c r="Q11" s="12"/>
      <c r="R11" s="12"/>
      <c r="S11" s="12"/>
      <c r="T11" s="14">
        <v>30</v>
      </c>
      <c r="U11" s="14">
        <v>30</v>
      </c>
      <c r="V11" s="12">
        <f t="shared" si="12"/>
        <v>25.477</v>
      </c>
      <c r="W11" s="14">
        <v>30</v>
      </c>
      <c r="X11" s="15">
        <f t="shared" si="13"/>
        <v>8.775523020763826</v>
      </c>
      <c r="Y11" s="12">
        <f t="shared" si="14"/>
        <v>2.1028378537504415</v>
      </c>
      <c r="Z11" s="12"/>
      <c r="AA11" s="12"/>
      <c r="AB11" s="12"/>
      <c r="AC11" s="12">
        <f>VLOOKUP(A:A,[1]TDSheet!$A:$AC,29,0)</f>
        <v>0</v>
      </c>
      <c r="AD11" s="12">
        <f>VLOOKUP(A:A,[1]TDSheet!$A:$AD,30,0)</f>
        <v>28.741800000000005</v>
      </c>
      <c r="AE11" s="12">
        <f>VLOOKUP(A:A,[1]TDSheet!$A:$AE,31,0)</f>
        <v>25.061599999999999</v>
      </c>
      <c r="AF11" s="12">
        <f>VLOOKUP(A:A,[3]TDSheet!$A:$D,4,0)</f>
        <v>29.669</v>
      </c>
      <c r="AG11" s="12" t="e">
        <f>VLOOKUP(A:A,[1]TDSheet!$A:$AG,33,0)</f>
        <v>#N/A</v>
      </c>
      <c r="AH11" s="12">
        <f t="shared" si="15"/>
        <v>30</v>
      </c>
      <c r="AI11" s="12">
        <f t="shared" si="16"/>
        <v>30</v>
      </c>
      <c r="AJ11" s="12">
        <f t="shared" si="17"/>
        <v>30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34</v>
      </c>
      <c r="D12" s="8">
        <v>235</v>
      </c>
      <c r="E12" s="8">
        <v>176</v>
      </c>
      <c r="F12" s="8">
        <v>91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181</v>
      </c>
      <c r="K12" s="12">
        <f t="shared" si="11"/>
        <v>-5</v>
      </c>
      <c r="L12" s="12">
        <f>VLOOKUP(A:A,[1]TDSheet!$A:$L,12,0)</f>
        <v>30</v>
      </c>
      <c r="M12" s="12">
        <f>VLOOKUP(A:A,[1]TDSheet!$A:$M,13,0)</f>
        <v>50</v>
      </c>
      <c r="N12" s="12">
        <f>VLOOKUP(A:A,[1]TDSheet!$A:$N,14,0)</f>
        <v>0</v>
      </c>
      <c r="O12" s="12">
        <f>VLOOKUP(A:A,[1]TDSheet!$A:$U,21,0)</f>
        <v>60</v>
      </c>
      <c r="P12" s="12">
        <f>VLOOKUP(A:A,[1]TDSheet!$A:$W,23,0)</f>
        <v>0</v>
      </c>
      <c r="Q12" s="12"/>
      <c r="R12" s="12"/>
      <c r="S12" s="12"/>
      <c r="T12" s="14">
        <v>30</v>
      </c>
      <c r="U12" s="14">
        <v>20</v>
      </c>
      <c r="V12" s="12">
        <f t="shared" si="12"/>
        <v>35.200000000000003</v>
      </c>
      <c r="W12" s="14">
        <v>30</v>
      </c>
      <c r="X12" s="15">
        <f t="shared" si="13"/>
        <v>8.8352272727272716</v>
      </c>
      <c r="Y12" s="12">
        <f t="shared" si="14"/>
        <v>2.5852272727272725</v>
      </c>
      <c r="Z12" s="12"/>
      <c r="AA12" s="12"/>
      <c r="AB12" s="12"/>
      <c r="AC12" s="12">
        <f>VLOOKUP(A:A,[1]TDSheet!$A:$AC,29,0)</f>
        <v>0</v>
      </c>
      <c r="AD12" s="12">
        <f>VLOOKUP(A:A,[1]TDSheet!$A:$AD,30,0)</f>
        <v>40.200000000000003</v>
      </c>
      <c r="AE12" s="12">
        <f>VLOOKUP(A:A,[1]TDSheet!$A:$AE,31,0)</f>
        <v>39.200000000000003</v>
      </c>
      <c r="AF12" s="12">
        <f>VLOOKUP(A:A,[3]TDSheet!$A:$D,4,0)</f>
        <v>35</v>
      </c>
      <c r="AG12" s="12">
        <f>VLOOKUP(A:A,[1]TDSheet!$A:$AG,33,0)</f>
        <v>0</v>
      </c>
      <c r="AH12" s="12">
        <f t="shared" si="15"/>
        <v>15</v>
      </c>
      <c r="AI12" s="12">
        <f t="shared" si="16"/>
        <v>10</v>
      </c>
      <c r="AJ12" s="12">
        <f t="shared" si="17"/>
        <v>15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331</v>
      </c>
      <c r="D13" s="8">
        <v>3142</v>
      </c>
      <c r="E13" s="8">
        <v>3099</v>
      </c>
      <c r="F13" s="8">
        <v>309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3376</v>
      </c>
      <c r="K13" s="12">
        <f t="shared" si="11"/>
        <v>-277</v>
      </c>
      <c r="L13" s="12">
        <f>VLOOKUP(A:A,[1]TDSheet!$A:$L,12,0)</f>
        <v>300</v>
      </c>
      <c r="M13" s="12">
        <f>VLOOKUP(A:A,[1]TDSheet!$A:$M,13,0)</f>
        <v>300</v>
      </c>
      <c r="N13" s="12">
        <f>VLOOKUP(A:A,[1]TDSheet!$A:$N,14,0)</f>
        <v>200</v>
      </c>
      <c r="O13" s="12">
        <f>VLOOKUP(A:A,[1]TDSheet!$A:$U,21,0)</f>
        <v>500</v>
      </c>
      <c r="P13" s="12">
        <f>VLOOKUP(A:A,[1]TDSheet!$A:$W,23,0)</f>
        <v>500</v>
      </c>
      <c r="Q13" s="12"/>
      <c r="R13" s="12"/>
      <c r="S13" s="12"/>
      <c r="T13" s="14"/>
      <c r="U13" s="14"/>
      <c r="V13" s="12">
        <f t="shared" si="12"/>
        <v>219.8</v>
      </c>
      <c r="W13" s="14">
        <v>200</v>
      </c>
      <c r="X13" s="15">
        <f t="shared" si="13"/>
        <v>10.505004549590536</v>
      </c>
      <c r="Y13" s="12">
        <f t="shared" si="14"/>
        <v>1.4058234758871702</v>
      </c>
      <c r="Z13" s="12"/>
      <c r="AA13" s="12"/>
      <c r="AB13" s="12"/>
      <c r="AC13" s="12">
        <f>VLOOKUP(A:A,[1]TDSheet!$A:$AC,29,0)</f>
        <v>2000</v>
      </c>
      <c r="AD13" s="12">
        <f>VLOOKUP(A:A,[1]TDSheet!$A:$AD,30,0)</f>
        <v>245.6</v>
      </c>
      <c r="AE13" s="12">
        <f>VLOOKUP(A:A,[1]TDSheet!$A:$AE,31,0)</f>
        <v>220.6</v>
      </c>
      <c r="AF13" s="12">
        <f>VLOOKUP(A:A,[3]TDSheet!$A:$D,4,0)</f>
        <v>101</v>
      </c>
      <c r="AG13" s="12" t="str">
        <f>VLOOKUP(A:A,[1]TDSheet!$A:$AG,33,0)</f>
        <v>?????</v>
      </c>
      <c r="AH13" s="12">
        <f t="shared" si="15"/>
        <v>0</v>
      </c>
      <c r="AI13" s="12">
        <f t="shared" si="16"/>
        <v>0</v>
      </c>
      <c r="AJ13" s="12">
        <f t="shared" si="17"/>
        <v>80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490</v>
      </c>
      <c r="D14" s="8">
        <v>3747</v>
      </c>
      <c r="E14" s="8">
        <v>3784</v>
      </c>
      <c r="F14" s="8">
        <v>407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3908</v>
      </c>
      <c r="K14" s="12">
        <f t="shared" si="11"/>
        <v>-124</v>
      </c>
      <c r="L14" s="12">
        <f>VLOOKUP(A:A,[1]TDSheet!$A:$L,12,0)</f>
        <v>700</v>
      </c>
      <c r="M14" s="12">
        <f>VLOOKUP(A:A,[1]TDSheet!$A:$M,13,0)</f>
        <v>800</v>
      </c>
      <c r="N14" s="12">
        <f>VLOOKUP(A:A,[1]TDSheet!$A:$N,14,0)</f>
        <v>800</v>
      </c>
      <c r="O14" s="12">
        <f>VLOOKUP(A:A,[1]TDSheet!$A:$U,21,0)</f>
        <v>400</v>
      </c>
      <c r="P14" s="12">
        <f>VLOOKUP(A:A,[1]TDSheet!$A:$W,23,0)</f>
        <v>300</v>
      </c>
      <c r="Q14" s="12"/>
      <c r="R14" s="12"/>
      <c r="S14" s="12"/>
      <c r="T14" s="14">
        <v>400</v>
      </c>
      <c r="U14" s="14">
        <v>500</v>
      </c>
      <c r="V14" s="12">
        <f t="shared" si="12"/>
        <v>576.79999999999995</v>
      </c>
      <c r="W14" s="14">
        <v>800</v>
      </c>
      <c r="X14" s="15">
        <f t="shared" si="13"/>
        <v>8.8540221914008335</v>
      </c>
      <c r="Y14" s="12">
        <f t="shared" si="14"/>
        <v>0.70561719833564496</v>
      </c>
      <c r="Z14" s="12"/>
      <c r="AA14" s="12"/>
      <c r="AB14" s="12"/>
      <c r="AC14" s="12">
        <f>VLOOKUP(A:A,[1]TDSheet!$A:$AC,29,0)</f>
        <v>900</v>
      </c>
      <c r="AD14" s="12">
        <f>VLOOKUP(A:A,[1]TDSheet!$A:$AD,30,0)</f>
        <v>521</v>
      </c>
      <c r="AE14" s="12">
        <f>VLOOKUP(A:A,[1]TDSheet!$A:$AE,31,0)</f>
        <v>545.79999999999995</v>
      </c>
      <c r="AF14" s="12">
        <f>VLOOKUP(A:A,[3]TDSheet!$A:$D,4,0)</f>
        <v>611</v>
      </c>
      <c r="AG14" s="12" t="str">
        <f>VLOOKUP(A:A,[1]TDSheet!$A:$AG,33,0)</f>
        <v>декак</v>
      </c>
      <c r="AH14" s="12">
        <f t="shared" si="15"/>
        <v>180</v>
      </c>
      <c r="AI14" s="12">
        <f t="shared" si="16"/>
        <v>225</v>
      </c>
      <c r="AJ14" s="12">
        <f t="shared" si="17"/>
        <v>360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340</v>
      </c>
      <c r="D15" s="8">
        <v>5764</v>
      </c>
      <c r="E15" s="8">
        <v>5478</v>
      </c>
      <c r="F15" s="8">
        <v>564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5542</v>
      </c>
      <c r="K15" s="12">
        <f t="shared" si="11"/>
        <v>-64</v>
      </c>
      <c r="L15" s="12">
        <f>VLOOKUP(A:A,[1]TDSheet!$A:$L,12,0)</f>
        <v>1000</v>
      </c>
      <c r="M15" s="12">
        <f>VLOOKUP(A:A,[1]TDSheet!$A:$M,13,0)</f>
        <v>1000</v>
      </c>
      <c r="N15" s="12">
        <f>VLOOKUP(A:A,[1]TDSheet!$A:$N,14,0)</f>
        <v>800</v>
      </c>
      <c r="O15" s="12">
        <f>VLOOKUP(A:A,[1]TDSheet!$A:$U,21,0)</f>
        <v>500</v>
      </c>
      <c r="P15" s="12">
        <f>VLOOKUP(A:A,[1]TDSheet!$A:$W,23,0)</f>
        <v>400</v>
      </c>
      <c r="Q15" s="12"/>
      <c r="R15" s="12"/>
      <c r="S15" s="12"/>
      <c r="T15" s="14">
        <v>300</v>
      </c>
      <c r="U15" s="14">
        <v>1000</v>
      </c>
      <c r="V15" s="12">
        <f t="shared" si="12"/>
        <v>735.6</v>
      </c>
      <c r="W15" s="14">
        <v>800</v>
      </c>
      <c r="X15" s="15">
        <f t="shared" si="13"/>
        <v>8.6514410005437732</v>
      </c>
      <c r="Y15" s="12">
        <f t="shared" si="14"/>
        <v>0.76672104404567698</v>
      </c>
      <c r="Z15" s="12"/>
      <c r="AA15" s="12"/>
      <c r="AB15" s="12"/>
      <c r="AC15" s="12">
        <f>VLOOKUP(A:A,[1]TDSheet!$A:$AC,29,0)</f>
        <v>1800</v>
      </c>
      <c r="AD15" s="12">
        <f>VLOOKUP(A:A,[1]TDSheet!$A:$AD,30,0)</f>
        <v>715.8</v>
      </c>
      <c r="AE15" s="12">
        <f>VLOOKUP(A:A,[1]TDSheet!$A:$AE,31,0)</f>
        <v>723.8</v>
      </c>
      <c r="AF15" s="12">
        <f>VLOOKUP(A:A,[3]TDSheet!$A:$D,4,0)</f>
        <v>750</v>
      </c>
      <c r="AG15" s="12" t="str">
        <f>VLOOKUP(A:A,[1]TDSheet!$A:$AG,33,0)</f>
        <v>оконч</v>
      </c>
      <c r="AH15" s="12">
        <f t="shared" si="15"/>
        <v>135</v>
      </c>
      <c r="AI15" s="12">
        <f t="shared" si="16"/>
        <v>450</v>
      </c>
      <c r="AJ15" s="12">
        <f t="shared" si="17"/>
        <v>360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88</v>
      </c>
      <c r="D16" s="8">
        <v>166</v>
      </c>
      <c r="E16" s="8">
        <v>189</v>
      </c>
      <c r="F16" s="8">
        <v>63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195</v>
      </c>
      <c r="K16" s="12">
        <f t="shared" si="11"/>
        <v>-6</v>
      </c>
      <c r="L16" s="12">
        <f>VLOOKUP(A:A,[1]TDSheet!$A:$L,12,0)</f>
        <v>0</v>
      </c>
      <c r="M16" s="12">
        <f>VLOOKUP(A:A,[1]TDSheet!$A:$M,13,0)</f>
        <v>40</v>
      </c>
      <c r="N16" s="12">
        <f>VLOOKUP(A:A,[1]TDSheet!$A:$N,14,0)</f>
        <v>40</v>
      </c>
      <c r="O16" s="12">
        <f>VLOOKUP(A:A,[1]TDSheet!$A:$U,21,0)</f>
        <v>50</v>
      </c>
      <c r="P16" s="12">
        <f>VLOOKUP(A:A,[1]TDSheet!$A:$W,23,0)</f>
        <v>0</v>
      </c>
      <c r="Q16" s="12"/>
      <c r="R16" s="12"/>
      <c r="S16" s="12"/>
      <c r="T16" s="14">
        <v>50</v>
      </c>
      <c r="U16" s="14">
        <v>40</v>
      </c>
      <c r="V16" s="12">
        <f t="shared" si="12"/>
        <v>37.799999999999997</v>
      </c>
      <c r="W16" s="14">
        <v>50</v>
      </c>
      <c r="X16" s="15">
        <f t="shared" si="13"/>
        <v>8.8095238095238102</v>
      </c>
      <c r="Y16" s="12">
        <f t="shared" si="14"/>
        <v>1.6666666666666667</v>
      </c>
      <c r="Z16" s="12"/>
      <c r="AA16" s="12"/>
      <c r="AB16" s="12"/>
      <c r="AC16" s="12">
        <f>VLOOKUP(A:A,[1]TDSheet!$A:$AC,29,0)</f>
        <v>0</v>
      </c>
      <c r="AD16" s="12">
        <f>VLOOKUP(A:A,[1]TDSheet!$A:$AD,30,0)</f>
        <v>44.8</v>
      </c>
      <c r="AE16" s="12">
        <f>VLOOKUP(A:A,[1]TDSheet!$A:$AE,31,0)</f>
        <v>34</v>
      </c>
      <c r="AF16" s="12">
        <f>VLOOKUP(A:A,[3]TDSheet!$A:$D,4,0)</f>
        <v>34</v>
      </c>
      <c r="AG16" s="12" t="e">
        <f>VLOOKUP(A:A,[1]TDSheet!$A:$AG,33,0)</f>
        <v>#N/A</v>
      </c>
      <c r="AH16" s="12">
        <f t="shared" si="15"/>
        <v>25</v>
      </c>
      <c r="AI16" s="12">
        <f t="shared" si="16"/>
        <v>20</v>
      </c>
      <c r="AJ16" s="12">
        <f t="shared" si="17"/>
        <v>25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56</v>
      </c>
      <c r="D17" s="8">
        <v>117</v>
      </c>
      <c r="E17" s="8">
        <v>138</v>
      </c>
      <c r="F17" s="8">
        <v>28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157</v>
      </c>
      <c r="K17" s="12">
        <f t="shared" si="11"/>
        <v>-19</v>
      </c>
      <c r="L17" s="12">
        <f>VLOOKUP(A:A,[1]TDSheet!$A:$L,12,0)</f>
        <v>50</v>
      </c>
      <c r="M17" s="12">
        <f>VLOOKUP(A:A,[1]TDSheet!$A:$M,13,0)</f>
        <v>0</v>
      </c>
      <c r="N17" s="12">
        <f>VLOOKUP(A:A,[1]TDSheet!$A:$N,14,0)</f>
        <v>50</v>
      </c>
      <c r="O17" s="12">
        <f>VLOOKUP(A:A,[1]TDSheet!$A:$U,21,0)</f>
        <v>100</v>
      </c>
      <c r="P17" s="12">
        <f>VLOOKUP(A:A,[1]TDSheet!$A:$W,23,0)</f>
        <v>0</v>
      </c>
      <c r="Q17" s="12"/>
      <c r="R17" s="12"/>
      <c r="S17" s="12"/>
      <c r="T17" s="14"/>
      <c r="U17" s="14">
        <v>50</v>
      </c>
      <c r="V17" s="12">
        <f t="shared" si="12"/>
        <v>27.6</v>
      </c>
      <c r="W17" s="14"/>
      <c r="X17" s="15">
        <f t="shared" si="13"/>
        <v>10.072463768115941</v>
      </c>
      <c r="Y17" s="12">
        <f t="shared" si="14"/>
        <v>1.0144927536231882</v>
      </c>
      <c r="Z17" s="12"/>
      <c r="AA17" s="12"/>
      <c r="AB17" s="12"/>
      <c r="AC17" s="12">
        <f>VLOOKUP(A:A,[1]TDSheet!$A:$AC,29,0)</f>
        <v>0</v>
      </c>
      <c r="AD17" s="12">
        <f>VLOOKUP(A:A,[1]TDSheet!$A:$AD,30,0)</f>
        <v>29.8</v>
      </c>
      <c r="AE17" s="12">
        <f>VLOOKUP(A:A,[1]TDSheet!$A:$AE,31,0)</f>
        <v>23.4</v>
      </c>
      <c r="AF17" s="12">
        <f>VLOOKUP(A:A,[3]TDSheet!$A:$D,4,0)</f>
        <v>18</v>
      </c>
      <c r="AG17" s="12">
        <f>VLOOKUP(A:A,[1]TDSheet!$A:$AG,33,0)</f>
        <v>0</v>
      </c>
      <c r="AH17" s="12">
        <f t="shared" si="15"/>
        <v>0</v>
      </c>
      <c r="AI17" s="12">
        <f t="shared" si="16"/>
        <v>20</v>
      </c>
      <c r="AJ17" s="12">
        <f t="shared" si="17"/>
        <v>0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160</v>
      </c>
      <c r="D18" s="8">
        <v>216</v>
      </c>
      <c r="E18" s="8">
        <v>209</v>
      </c>
      <c r="F18" s="8">
        <v>161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223</v>
      </c>
      <c r="K18" s="12">
        <f t="shared" si="11"/>
        <v>-14</v>
      </c>
      <c r="L18" s="12">
        <f>VLOOKUP(A:A,[1]TDSheet!$A:$L,12,0)</f>
        <v>500</v>
      </c>
      <c r="M18" s="12">
        <f>VLOOKUP(A:A,[1]TDSheet!$A:$M,13,0)</f>
        <v>0</v>
      </c>
      <c r="N18" s="12">
        <f>VLOOKUP(A:A,[1]TDSheet!$A:$N,14,0)</f>
        <v>0</v>
      </c>
      <c r="O18" s="12">
        <f>VLOOKUP(A:A,[1]TDSheet!$A:$U,21,0)</f>
        <v>0</v>
      </c>
      <c r="P18" s="12">
        <f>VLOOKUP(A:A,[1]TDSheet!$A:$W,23,0)</f>
        <v>0</v>
      </c>
      <c r="Q18" s="12"/>
      <c r="R18" s="12"/>
      <c r="S18" s="12"/>
      <c r="T18" s="14"/>
      <c r="U18" s="14"/>
      <c r="V18" s="12">
        <f t="shared" si="12"/>
        <v>41.8</v>
      </c>
      <c r="W18" s="14"/>
      <c r="X18" s="15">
        <f t="shared" si="13"/>
        <v>15.813397129186605</v>
      </c>
      <c r="Y18" s="12">
        <f t="shared" si="14"/>
        <v>3.8516746411483256</v>
      </c>
      <c r="Z18" s="12"/>
      <c r="AA18" s="12"/>
      <c r="AB18" s="12"/>
      <c r="AC18" s="12">
        <f>VLOOKUP(A:A,[1]TDSheet!$A:$AC,29,0)</f>
        <v>0</v>
      </c>
      <c r="AD18" s="12">
        <f>VLOOKUP(A:A,[1]TDSheet!$A:$AD,30,0)</f>
        <v>39.6</v>
      </c>
      <c r="AE18" s="12">
        <f>VLOOKUP(A:A,[1]TDSheet!$A:$AE,31,0)</f>
        <v>45.2</v>
      </c>
      <c r="AF18" s="12">
        <f>VLOOKUP(A:A,[3]TDSheet!$A:$D,4,0)</f>
        <v>56</v>
      </c>
      <c r="AG18" s="12" t="e">
        <f>VLOOKUP(A:A,[1]TDSheet!$A:$AG,33,0)</f>
        <v>#N/A</v>
      </c>
      <c r="AH18" s="12">
        <f t="shared" si="15"/>
        <v>0</v>
      </c>
      <c r="AI18" s="12">
        <f t="shared" si="16"/>
        <v>0</v>
      </c>
      <c r="AJ18" s="12">
        <f t="shared" si="17"/>
        <v>0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166</v>
      </c>
      <c r="D19" s="8">
        <v>3541</v>
      </c>
      <c r="E19" s="8">
        <v>362</v>
      </c>
      <c r="F19" s="8">
        <v>64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388</v>
      </c>
      <c r="K19" s="12">
        <f t="shared" si="11"/>
        <v>-26</v>
      </c>
      <c r="L19" s="12">
        <f>VLOOKUP(A:A,[1]TDSheet!$A:$L,12,0)</f>
        <v>0</v>
      </c>
      <c r="M19" s="12">
        <f>VLOOKUP(A:A,[1]TDSheet!$A:$M,13,0)</f>
        <v>0</v>
      </c>
      <c r="N19" s="12">
        <f>VLOOKUP(A:A,[1]TDSheet!$A:$N,14,0)</f>
        <v>240</v>
      </c>
      <c r="O19" s="12">
        <f>VLOOKUP(A:A,[1]TDSheet!$A:$U,21,0)</f>
        <v>250</v>
      </c>
      <c r="P19" s="12">
        <f>VLOOKUP(A:A,[1]TDSheet!$A:$W,23,0)</f>
        <v>0</v>
      </c>
      <c r="Q19" s="12"/>
      <c r="R19" s="12"/>
      <c r="S19" s="12"/>
      <c r="T19" s="14">
        <v>100</v>
      </c>
      <c r="U19" s="14">
        <v>100</v>
      </c>
      <c r="V19" s="12">
        <f t="shared" si="12"/>
        <v>72.400000000000006</v>
      </c>
      <c r="W19" s="14">
        <v>50</v>
      </c>
      <c r="X19" s="15">
        <f t="shared" si="13"/>
        <v>11.104972375690608</v>
      </c>
      <c r="Y19" s="12">
        <f t="shared" si="14"/>
        <v>0.88397790055248615</v>
      </c>
      <c r="Z19" s="12"/>
      <c r="AA19" s="12"/>
      <c r="AB19" s="12"/>
      <c r="AC19" s="12">
        <f>VLOOKUP(A:A,[1]TDSheet!$A:$AC,29,0)</f>
        <v>0</v>
      </c>
      <c r="AD19" s="12">
        <f>VLOOKUP(A:A,[1]TDSheet!$A:$AD,30,0)</f>
        <v>67.8</v>
      </c>
      <c r="AE19" s="12">
        <f>VLOOKUP(A:A,[1]TDSheet!$A:$AE,31,0)</f>
        <v>42.8</v>
      </c>
      <c r="AF19" s="12">
        <f>VLOOKUP(A:A,[3]TDSheet!$A:$D,4,0)</f>
        <v>92</v>
      </c>
      <c r="AG19" s="12" t="str">
        <f>VLOOKUP(A:A,[1]TDSheet!$A:$AG,33,0)</f>
        <v>декак</v>
      </c>
      <c r="AH19" s="12">
        <f t="shared" si="15"/>
        <v>45</v>
      </c>
      <c r="AI19" s="12">
        <f t="shared" si="16"/>
        <v>45</v>
      </c>
      <c r="AJ19" s="12">
        <f t="shared" si="17"/>
        <v>22.5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644</v>
      </c>
      <c r="D20" s="8">
        <v>1093</v>
      </c>
      <c r="E20" s="17">
        <v>745</v>
      </c>
      <c r="F20" s="18">
        <v>139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329</v>
      </c>
      <c r="K20" s="12">
        <f t="shared" si="11"/>
        <v>416</v>
      </c>
      <c r="L20" s="12">
        <f>VLOOKUP(A:A,[1]TDSheet!$A:$L,12,0)</f>
        <v>150</v>
      </c>
      <c r="M20" s="12">
        <f>VLOOKUP(A:A,[1]TDSheet!$A:$M,13,0)</f>
        <v>100</v>
      </c>
      <c r="N20" s="12">
        <f>VLOOKUP(A:A,[1]TDSheet!$A:$N,14,0)</f>
        <v>100</v>
      </c>
      <c r="O20" s="12">
        <f>VLOOKUP(A:A,[1]TDSheet!$A:$U,21,0)</f>
        <v>300</v>
      </c>
      <c r="P20" s="12">
        <f>VLOOKUP(A:A,[1]TDSheet!$A:$W,23,0)</f>
        <v>400</v>
      </c>
      <c r="Q20" s="12"/>
      <c r="R20" s="12"/>
      <c r="S20" s="12"/>
      <c r="T20" s="14">
        <v>200</v>
      </c>
      <c r="U20" s="14">
        <v>150</v>
      </c>
      <c r="V20" s="12">
        <f t="shared" si="12"/>
        <v>149</v>
      </c>
      <c r="W20" s="14">
        <v>100</v>
      </c>
      <c r="X20" s="15">
        <f t="shared" si="13"/>
        <v>11</v>
      </c>
      <c r="Y20" s="12">
        <f t="shared" si="14"/>
        <v>0.93288590604026844</v>
      </c>
      <c r="Z20" s="12"/>
      <c r="AA20" s="12"/>
      <c r="AB20" s="12"/>
      <c r="AC20" s="12">
        <f>VLOOKUP(A:A,[1]TDSheet!$A:$AC,29,0)</f>
        <v>0</v>
      </c>
      <c r="AD20" s="12">
        <f>VLOOKUP(A:A,[1]TDSheet!$A:$AD,30,0)</f>
        <v>132.6</v>
      </c>
      <c r="AE20" s="12">
        <f>VLOOKUP(A:A,[1]TDSheet!$A:$AE,31,0)</f>
        <v>124.6</v>
      </c>
      <c r="AF20" s="12">
        <f>VLOOKUP(A:A,[3]TDSheet!$A:$D,4,0)</f>
        <v>60</v>
      </c>
      <c r="AG20" s="12" t="e">
        <f>VLOOKUP(A:A,[1]TDSheet!$A:$AG,33,0)</f>
        <v>#N/A</v>
      </c>
      <c r="AH20" s="12">
        <f t="shared" si="15"/>
        <v>100</v>
      </c>
      <c r="AI20" s="12">
        <f t="shared" si="16"/>
        <v>75</v>
      </c>
      <c r="AJ20" s="12">
        <f t="shared" si="17"/>
        <v>50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104</v>
      </c>
      <c r="D21" s="8">
        <v>1331</v>
      </c>
      <c r="E21" s="8">
        <v>267</v>
      </c>
      <c r="F21" s="8">
        <v>19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295</v>
      </c>
      <c r="K21" s="12">
        <f t="shared" si="11"/>
        <v>-28</v>
      </c>
      <c r="L21" s="12">
        <f>VLOOKUP(A:A,[1]TDSheet!$A:$L,12,0)</f>
        <v>80</v>
      </c>
      <c r="M21" s="12">
        <f>VLOOKUP(A:A,[1]TDSheet!$A:$M,13,0)</f>
        <v>70</v>
      </c>
      <c r="N21" s="12">
        <f>VLOOKUP(A:A,[1]TDSheet!$A:$N,14,0)</f>
        <v>80</v>
      </c>
      <c r="O21" s="12">
        <f>VLOOKUP(A:A,[1]TDSheet!$A:$U,21,0)</f>
        <v>100</v>
      </c>
      <c r="P21" s="12">
        <f>VLOOKUP(A:A,[1]TDSheet!$A:$W,23,0)</f>
        <v>100</v>
      </c>
      <c r="Q21" s="12"/>
      <c r="R21" s="12"/>
      <c r="S21" s="12"/>
      <c r="T21" s="14"/>
      <c r="U21" s="14"/>
      <c r="V21" s="12">
        <f t="shared" si="12"/>
        <v>53.4</v>
      </c>
      <c r="W21" s="14">
        <v>30</v>
      </c>
      <c r="X21" s="15">
        <f t="shared" si="13"/>
        <v>8.9700374531835205</v>
      </c>
      <c r="Y21" s="12">
        <f t="shared" si="14"/>
        <v>0.35580524344569292</v>
      </c>
      <c r="Z21" s="12"/>
      <c r="AA21" s="12"/>
      <c r="AB21" s="12"/>
      <c r="AC21" s="12">
        <f>VLOOKUP(A:A,[1]TDSheet!$A:$AC,29,0)</f>
        <v>0</v>
      </c>
      <c r="AD21" s="12">
        <f>VLOOKUP(A:A,[1]TDSheet!$A:$AD,30,0)</f>
        <v>66.2</v>
      </c>
      <c r="AE21" s="12">
        <f>VLOOKUP(A:A,[1]TDSheet!$A:$AE,31,0)</f>
        <v>56.2</v>
      </c>
      <c r="AF21" s="12">
        <f>VLOOKUP(A:A,[3]TDSheet!$A:$D,4,0)</f>
        <v>25</v>
      </c>
      <c r="AG21" s="12">
        <f>VLOOKUP(A:A,[1]TDSheet!$A:$AG,33,0)</f>
        <v>0</v>
      </c>
      <c r="AH21" s="12">
        <f t="shared" si="15"/>
        <v>0</v>
      </c>
      <c r="AI21" s="12">
        <f t="shared" si="16"/>
        <v>0</v>
      </c>
      <c r="AJ21" s="12">
        <f t="shared" si="17"/>
        <v>9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49</v>
      </c>
      <c r="D22" s="8">
        <v>97</v>
      </c>
      <c r="E22" s="8">
        <v>113</v>
      </c>
      <c r="F22" s="8">
        <v>26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126</v>
      </c>
      <c r="K22" s="12">
        <f t="shared" si="11"/>
        <v>-13</v>
      </c>
      <c r="L22" s="12">
        <f>VLOOKUP(A:A,[1]TDSheet!$A:$L,12,0)</f>
        <v>0</v>
      </c>
      <c r="M22" s="12">
        <f>VLOOKUP(A:A,[1]TDSheet!$A:$M,13,0)</f>
        <v>50</v>
      </c>
      <c r="N22" s="12">
        <f>VLOOKUP(A:A,[1]TDSheet!$A:$N,14,0)</f>
        <v>30</v>
      </c>
      <c r="O22" s="12">
        <f>VLOOKUP(A:A,[1]TDSheet!$A:$U,21,0)</f>
        <v>100</v>
      </c>
      <c r="P22" s="12">
        <f>VLOOKUP(A:A,[1]TDSheet!$A:$W,23,0)</f>
        <v>0</v>
      </c>
      <c r="Q22" s="12"/>
      <c r="R22" s="12"/>
      <c r="S22" s="12"/>
      <c r="T22" s="14"/>
      <c r="U22" s="14">
        <v>50</v>
      </c>
      <c r="V22" s="12">
        <f t="shared" si="12"/>
        <v>22.6</v>
      </c>
      <c r="W22" s="14"/>
      <c r="X22" s="15">
        <f t="shared" si="13"/>
        <v>11.327433628318584</v>
      </c>
      <c r="Y22" s="12">
        <f t="shared" si="14"/>
        <v>1.1504424778761062</v>
      </c>
      <c r="Z22" s="12"/>
      <c r="AA22" s="12"/>
      <c r="AB22" s="12"/>
      <c r="AC22" s="12">
        <f>VLOOKUP(A:A,[1]TDSheet!$A:$AC,29,0)</f>
        <v>0</v>
      </c>
      <c r="AD22" s="12">
        <f>VLOOKUP(A:A,[1]TDSheet!$A:$AD,30,0)</f>
        <v>24.8</v>
      </c>
      <c r="AE22" s="12">
        <f>VLOOKUP(A:A,[1]TDSheet!$A:$AE,31,0)</f>
        <v>19</v>
      </c>
      <c r="AF22" s="12">
        <f>VLOOKUP(A:A,[3]TDSheet!$A:$D,4,0)</f>
        <v>10</v>
      </c>
      <c r="AG22" s="12">
        <f>VLOOKUP(A:A,[1]TDSheet!$A:$AG,33,0)</f>
        <v>0</v>
      </c>
      <c r="AH22" s="12">
        <f t="shared" si="15"/>
        <v>0</v>
      </c>
      <c r="AI22" s="12">
        <f t="shared" si="16"/>
        <v>25</v>
      </c>
      <c r="AJ22" s="12">
        <f t="shared" si="17"/>
        <v>0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12</v>
      </c>
      <c r="D23" s="8">
        <v>279</v>
      </c>
      <c r="E23" s="8">
        <v>58</v>
      </c>
      <c r="F23" s="8">
        <v>24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106</v>
      </c>
      <c r="K23" s="12">
        <f t="shared" si="11"/>
        <v>-48</v>
      </c>
      <c r="L23" s="12">
        <f>VLOOKUP(A:A,[1]TDSheet!$A:$L,12,0)</f>
        <v>0</v>
      </c>
      <c r="M23" s="12">
        <f>VLOOKUP(A:A,[1]TDSheet!$A:$M,13,0)</f>
        <v>20</v>
      </c>
      <c r="N23" s="12">
        <f>VLOOKUP(A:A,[1]TDSheet!$A:$N,14,0)</f>
        <v>0</v>
      </c>
      <c r="O23" s="12">
        <f>VLOOKUP(A:A,[1]TDSheet!$A:$U,21,0)</f>
        <v>20</v>
      </c>
      <c r="P23" s="12">
        <f>VLOOKUP(A:A,[1]TDSheet!$A:$W,23,0)</f>
        <v>0</v>
      </c>
      <c r="Q23" s="12"/>
      <c r="R23" s="12"/>
      <c r="S23" s="12"/>
      <c r="T23" s="14">
        <v>30</v>
      </c>
      <c r="U23" s="14"/>
      <c r="V23" s="12">
        <f t="shared" si="12"/>
        <v>11.6</v>
      </c>
      <c r="W23" s="14"/>
      <c r="X23" s="15">
        <f t="shared" si="13"/>
        <v>8.1034482758620694</v>
      </c>
      <c r="Y23" s="12">
        <f t="shared" si="14"/>
        <v>2.0689655172413794</v>
      </c>
      <c r="Z23" s="12"/>
      <c r="AA23" s="12"/>
      <c r="AB23" s="12"/>
      <c r="AC23" s="12">
        <f>VLOOKUP(A:A,[1]TDSheet!$A:$AC,29,0)</f>
        <v>0</v>
      </c>
      <c r="AD23" s="12">
        <f>VLOOKUP(A:A,[1]TDSheet!$A:$AD,30,0)</f>
        <v>11.4</v>
      </c>
      <c r="AE23" s="12">
        <f>VLOOKUP(A:A,[1]TDSheet!$A:$AE,31,0)</f>
        <v>11.2</v>
      </c>
      <c r="AF23" s="12">
        <f>VLOOKUP(A:A,[3]TDSheet!$A:$D,4,0)</f>
        <v>11</v>
      </c>
      <c r="AG23" s="12" t="e">
        <f>VLOOKUP(A:A,[1]TDSheet!$A:$AG,33,0)</f>
        <v>#N/A</v>
      </c>
      <c r="AH23" s="12">
        <f t="shared" si="15"/>
        <v>10.5</v>
      </c>
      <c r="AI23" s="12">
        <f t="shared" si="16"/>
        <v>0</v>
      </c>
      <c r="AJ23" s="12">
        <f t="shared" si="17"/>
        <v>0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1305</v>
      </c>
      <c r="D24" s="8">
        <v>1055</v>
      </c>
      <c r="E24" s="8">
        <v>1682</v>
      </c>
      <c r="F24" s="8">
        <v>637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1728</v>
      </c>
      <c r="K24" s="12">
        <f t="shared" si="11"/>
        <v>-46</v>
      </c>
      <c r="L24" s="12">
        <f>VLOOKUP(A:A,[1]TDSheet!$A:$L,12,0)</f>
        <v>1500</v>
      </c>
      <c r="M24" s="12">
        <f>VLOOKUP(A:A,[1]TDSheet!$A:$M,13,0)</f>
        <v>2000</v>
      </c>
      <c r="N24" s="12">
        <f>VLOOKUP(A:A,[1]TDSheet!$A:$N,14,0)</f>
        <v>0</v>
      </c>
      <c r="O24" s="12">
        <f>VLOOKUP(A:A,[1]TDSheet!$A:$U,21,0)</f>
        <v>500</v>
      </c>
      <c r="P24" s="12">
        <f>VLOOKUP(A:A,[1]TDSheet!$A:$W,23,0)</f>
        <v>500</v>
      </c>
      <c r="Q24" s="12"/>
      <c r="R24" s="12"/>
      <c r="S24" s="12"/>
      <c r="T24" s="14"/>
      <c r="U24" s="14"/>
      <c r="V24" s="12">
        <f t="shared" si="12"/>
        <v>336.4</v>
      </c>
      <c r="W24" s="14"/>
      <c r="X24" s="15">
        <f t="shared" si="13"/>
        <v>15.270511296076101</v>
      </c>
      <c r="Y24" s="12">
        <f t="shared" si="14"/>
        <v>1.8935790725326993</v>
      </c>
      <c r="Z24" s="12"/>
      <c r="AA24" s="12"/>
      <c r="AB24" s="12"/>
      <c r="AC24" s="12">
        <f>VLOOKUP(A:A,[1]TDSheet!$A:$AC,29,0)</f>
        <v>0</v>
      </c>
      <c r="AD24" s="12">
        <f>VLOOKUP(A:A,[1]TDSheet!$A:$AD,30,0)</f>
        <v>302.2</v>
      </c>
      <c r="AE24" s="12">
        <f>VLOOKUP(A:A,[1]TDSheet!$A:$AE,31,0)</f>
        <v>312</v>
      </c>
      <c r="AF24" s="12">
        <f>VLOOKUP(A:A,[3]TDSheet!$A:$D,4,0)</f>
        <v>343</v>
      </c>
      <c r="AG24" s="12">
        <f>VLOOKUP(A:A,[1]TDSheet!$A:$AG,33,0)</f>
        <v>0</v>
      </c>
      <c r="AH24" s="12">
        <f t="shared" si="15"/>
        <v>0</v>
      </c>
      <c r="AI24" s="12">
        <f t="shared" si="16"/>
        <v>0</v>
      </c>
      <c r="AJ24" s="12">
        <f t="shared" si="17"/>
        <v>0</v>
      </c>
      <c r="AK24" s="12"/>
      <c r="AL24" s="12"/>
    </row>
    <row r="25" spans="1:38" s="1" customFormat="1" ht="11.1" customHeight="1" outlineLevel="1" x14ac:dyDescent="0.2">
      <c r="A25" s="7" t="s">
        <v>28</v>
      </c>
      <c r="B25" s="7" t="s">
        <v>14</v>
      </c>
      <c r="C25" s="8">
        <v>117</v>
      </c>
      <c r="D25" s="8">
        <v>223</v>
      </c>
      <c r="E25" s="8">
        <v>257</v>
      </c>
      <c r="F25" s="8">
        <v>72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261</v>
      </c>
      <c r="K25" s="12">
        <f t="shared" si="11"/>
        <v>-4</v>
      </c>
      <c r="L25" s="12">
        <f>VLOOKUP(A:A,[1]TDSheet!$A:$L,12,0)</f>
        <v>0</v>
      </c>
      <c r="M25" s="12">
        <f>VLOOKUP(A:A,[1]TDSheet!$A:$M,13,0)</f>
        <v>60</v>
      </c>
      <c r="N25" s="12">
        <f>VLOOKUP(A:A,[1]TDSheet!$A:$N,14,0)</f>
        <v>60</v>
      </c>
      <c r="O25" s="12">
        <f>VLOOKUP(A:A,[1]TDSheet!$A:$U,21,0)</f>
        <v>40</v>
      </c>
      <c r="P25" s="12">
        <f>VLOOKUP(A:A,[1]TDSheet!$A:$W,23,0)</f>
        <v>0</v>
      </c>
      <c r="Q25" s="12"/>
      <c r="R25" s="12"/>
      <c r="S25" s="12"/>
      <c r="T25" s="14">
        <v>100</v>
      </c>
      <c r="U25" s="14">
        <v>50</v>
      </c>
      <c r="V25" s="12">
        <f t="shared" si="12"/>
        <v>51.4</v>
      </c>
      <c r="W25" s="14">
        <v>50</v>
      </c>
      <c r="X25" s="15">
        <f t="shared" si="13"/>
        <v>8.4046692607003894</v>
      </c>
      <c r="Y25" s="12">
        <f t="shared" si="14"/>
        <v>1.4007782101167316</v>
      </c>
      <c r="Z25" s="12"/>
      <c r="AA25" s="12"/>
      <c r="AB25" s="12"/>
      <c r="AC25" s="12">
        <f>VLOOKUP(A:A,[1]TDSheet!$A:$AC,29,0)</f>
        <v>0</v>
      </c>
      <c r="AD25" s="12">
        <f>VLOOKUP(A:A,[1]TDSheet!$A:$AD,30,0)</f>
        <v>58.2</v>
      </c>
      <c r="AE25" s="12">
        <f>VLOOKUP(A:A,[1]TDSheet!$A:$AE,31,0)</f>
        <v>43.6</v>
      </c>
      <c r="AF25" s="12">
        <f>VLOOKUP(A:A,[3]TDSheet!$A:$D,4,0)</f>
        <v>61</v>
      </c>
      <c r="AG25" s="12" t="e">
        <f>VLOOKUP(A:A,[1]TDSheet!$A:$AG,33,0)</f>
        <v>#N/A</v>
      </c>
      <c r="AH25" s="12">
        <f t="shared" si="15"/>
        <v>38</v>
      </c>
      <c r="AI25" s="12">
        <f t="shared" si="16"/>
        <v>19</v>
      </c>
      <c r="AJ25" s="12">
        <f t="shared" si="17"/>
        <v>19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468</v>
      </c>
      <c r="D26" s="8">
        <v>982</v>
      </c>
      <c r="E26" s="8">
        <v>1107</v>
      </c>
      <c r="F26" s="8">
        <v>291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1431</v>
      </c>
      <c r="K26" s="12">
        <f t="shared" si="11"/>
        <v>-324</v>
      </c>
      <c r="L26" s="12">
        <f>VLOOKUP(A:A,[1]TDSheet!$A:$L,12,0)</f>
        <v>250</v>
      </c>
      <c r="M26" s="12">
        <f>VLOOKUP(A:A,[1]TDSheet!$A:$M,13,0)</f>
        <v>200</v>
      </c>
      <c r="N26" s="12">
        <f>VLOOKUP(A:A,[1]TDSheet!$A:$N,14,0)</f>
        <v>500</v>
      </c>
      <c r="O26" s="12">
        <f>VLOOKUP(A:A,[1]TDSheet!$A:$U,21,0)</f>
        <v>400</v>
      </c>
      <c r="P26" s="12">
        <f>VLOOKUP(A:A,[1]TDSheet!$A:$W,23,0)</f>
        <v>400</v>
      </c>
      <c r="Q26" s="12"/>
      <c r="R26" s="12"/>
      <c r="S26" s="12"/>
      <c r="T26" s="14">
        <v>200</v>
      </c>
      <c r="U26" s="14">
        <v>300</v>
      </c>
      <c r="V26" s="12">
        <f t="shared" si="12"/>
        <v>221.4</v>
      </c>
      <c r="W26" s="14">
        <v>250</v>
      </c>
      <c r="X26" s="15">
        <f t="shared" si="13"/>
        <v>12.606142728093948</v>
      </c>
      <c r="Y26" s="12">
        <f t="shared" si="14"/>
        <v>1.3143631436314362</v>
      </c>
      <c r="Z26" s="12"/>
      <c r="AA26" s="12"/>
      <c r="AB26" s="12"/>
      <c r="AC26" s="12">
        <f>VLOOKUP(A:A,[1]TDSheet!$A:$AC,29,0)</f>
        <v>0</v>
      </c>
      <c r="AD26" s="12">
        <f>VLOOKUP(A:A,[1]TDSheet!$A:$AD,30,0)</f>
        <v>258.39999999999998</v>
      </c>
      <c r="AE26" s="12">
        <f>VLOOKUP(A:A,[1]TDSheet!$A:$AE,31,0)</f>
        <v>217.4</v>
      </c>
      <c r="AF26" s="12">
        <f>VLOOKUP(A:A,[3]TDSheet!$A:$D,4,0)</f>
        <v>88</v>
      </c>
      <c r="AG26" s="12" t="str">
        <f>VLOOKUP(A:A,[1]TDSheet!$A:$AG,33,0)</f>
        <v>проддек</v>
      </c>
      <c r="AH26" s="12">
        <f t="shared" si="15"/>
        <v>70</v>
      </c>
      <c r="AI26" s="12">
        <f t="shared" si="16"/>
        <v>105</v>
      </c>
      <c r="AJ26" s="12">
        <f t="shared" si="17"/>
        <v>87.5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130</v>
      </c>
      <c r="D27" s="8">
        <v>467</v>
      </c>
      <c r="E27" s="8">
        <v>435</v>
      </c>
      <c r="F27" s="8">
        <v>150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783</v>
      </c>
      <c r="K27" s="12">
        <f t="shared" si="11"/>
        <v>-348</v>
      </c>
      <c r="L27" s="12">
        <f>VLOOKUP(A:A,[1]TDSheet!$A:$L,12,0)</f>
        <v>0</v>
      </c>
      <c r="M27" s="12">
        <f>VLOOKUP(A:A,[1]TDSheet!$A:$M,13,0)</f>
        <v>0</v>
      </c>
      <c r="N27" s="12">
        <f>VLOOKUP(A:A,[1]TDSheet!$A:$N,14,0)</f>
        <v>100</v>
      </c>
      <c r="O27" s="12">
        <f>VLOOKUP(A:A,[1]TDSheet!$A:$U,21,0)</f>
        <v>150</v>
      </c>
      <c r="P27" s="12">
        <f>VLOOKUP(A:A,[1]TDSheet!$A:$W,23,0)</f>
        <v>150</v>
      </c>
      <c r="Q27" s="12"/>
      <c r="R27" s="12"/>
      <c r="S27" s="12"/>
      <c r="T27" s="14">
        <v>50</v>
      </c>
      <c r="U27" s="14">
        <v>100</v>
      </c>
      <c r="V27" s="12">
        <f t="shared" si="12"/>
        <v>39</v>
      </c>
      <c r="W27" s="14">
        <v>100</v>
      </c>
      <c r="X27" s="15">
        <f t="shared" si="13"/>
        <v>20.512820512820515</v>
      </c>
      <c r="Y27" s="12">
        <f t="shared" si="14"/>
        <v>3.8461538461538463</v>
      </c>
      <c r="Z27" s="12"/>
      <c r="AA27" s="12"/>
      <c r="AB27" s="12"/>
      <c r="AC27" s="12">
        <f>VLOOKUP(A:A,[1]TDSheet!$A:$AC,29,0)</f>
        <v>240</v>
      </c>
      <c r="AD27" s="12">
        <f>VLOOKUP(A:A,[1]TDSheet!$A:$AD,30,0)</f>
        <v>45.4</v>
      </c>
      <c r="AE27" s="12">
        <f>VLOOKUP(A:A,[1]TDSheet!$A:$AE,31,0)</f>
        <v>39</v>
      </c>
      <c r="AF27" s="12">
        <f>VLOOKUP(A:A,[3]TDSheet!$A:$D,4,0)</f>
        <v>1</v>
      </c>
      <c r="AG27" s="12">
        <f>VLOOKUP(A:A,[1]TDSheet!$A:$AG,33,0)</f>
        <v>0</v>
      </c>
      <c r="AH27" s="12">
        <f t="shared" si="15"/>
        <v>17.5</v>
      </c>
      <c r="AI27" s="12">
        <f t="shared" si="16"/>
        <v>35</v>
      </c>
      <c r="AJ27" s="12">
        <f t="shared" si="17"/>
        <v>35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179</v>
      </c>
      <c r="D28" s="8">
        <v>1584</v>
      </c>
      <c r="E28" s="8">
        <v>1618</v>
      </c>
      <c r="F28" s="8">
        <v>103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1712</v>
      </c>
      <c r="K28" s="12">
        <f t="shared" si="11"/>
        <v>-94</v>
      </c>
      <c r="L28" s="12">
        <f>VLOOKUP(A:A,[1]TDSheet!$A:$L,12,0)</f>
        <v>200</v>
      </c>
      <c r="M28" s="12">
        <f>VLOOKUP(A:A,[1]TDSheet!$A:$M,13,0)</f>
        <v>120</v>
      </c>
      <c r="N28" s="12">
        <f>VLOOKUP(A:A,[1]TDSheet!$A:$N,14,0)</f>
        <v>150</v>
      </c>
      <c r="O28" s="12">
        <f>VLOOKUP(A:A,[1]TDSheet!$A:$U,21,0)</f>
        <v>300</v>
      </c>
      <c r="P28" s="12">
        <f>VLOOKUP(A:A,[1]TDSheet!$A:$W,23,0)</f>
        <v>200</v>
      </c>
      <c r="Q28" s="12"/>
      <c r="R28" s="12"/>
      <c r="S28" s="12"/>
      <c r="T28" s="14">
        <v>100</v>
      </c>
      <c r="U28" s="14">
        <v>200</v>
      </c>
      <c r="V28" s="12">
        <f t="shared" si="12"/>
        <v>143.6</v>
      </c>
      <c r="W28" s="14">
        <v>150</v>
      </c>
      <c r="X28" s="15">
        <f t="shared" si="13"/>
        <v>10.605849582172702</v>
      </c>
      <c r="Y28" s="12">
        <f t="shared" si="14"/>
        <v>0.71727019498607247</v>
      </c>
      <c r="Z28" s="12"/>
      <c r="AA28" s="12"/>
      <c r="AB28" s="12"/>
      <c r="AC28" s="12">
        <f>VLOOKUP(A:A,[1]TDSheet!$A:$AC,29,0)</f>
        <v>900</v>
      </c>
      <c r="AD28" s="12">
        <f>VLOOKUP(A:A,[1]TDSheet!$A:$AD,30,0)</f>
        <v>143.4</v>
      </c>
      <c r="AE28" s="12">
        <f>VLOOKUP(A:A,[1]TDSheet!$A:$AE,31,0)</f>
        <v>131.6</v>
      </c>
      <c r="AF28" s="12">
        <f>VLOOKUP(A:A,[3]TDSheet!$A:$D,4,0)</f>
        <v>118</v>
      </c>
      <c r="AG28" s="12">
        <f>VLOOKUP(A:A,[1]TDSheet!$A:$AG,33,0)</f>
        <v>0</v>
      </c>
      <c r="AH28" s="12">
        <f t="shared" si="15"/>
        <v>35</v>
      </c>
      <c r="AI28" s="12">
        <f t="shared" si="16"/>
        <v>70</v>
      </c>
      <c r="AJ28" s="12">
        <f t="shared" si="17"/>
        <v>52.5</v>
      </c>
      <c r="AK28" s="12"/>
      <c r="AL28" s="12"/>
    </row>
    <row r="29" spans="1:38" s="1" customFormat="1" ht="21.95" customHeight="1" outlineLevel="1" x14ac:dyDescent="0.2">
      <c r="A29" s="7" t="s">
        <v>32</v>
      </c>
      <c r="B29" s="7" t="s">
        <v>14</v>
      </c>
      <c r="C29" s="8">
        <v>409</v>
      </c>
      <c r="D29" s="8">
        <v>896</v>
      </c>
      <c r="E29" s="8">
        <v>883</v>
      </c>
      <c r="F29" s="8">
        <v>394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1289</v>
      </c>
      <c r="K29" s="12">
        <f t="shared" si="11"/>
        <v>-406</v>
      </c>
      <c r="L29" s="12">
        <f>VLOOKUP(A:A,[1]TDSheet!$A:$L,12,0)</f>
        <v>200</v>
      </c>
      <c r="M29" s="12">
        <f>VLOOKUP(A:A,[1]TDSheet!$A:$M,13,0)</f>
        <v>200</v>
      </c>
      <c r="N29" s="12">
        <f>VLOOKUP(A:A,[1]TDSheet!$A:$N,14,0)</f>
        <v>100</v>
      </c>
      <c r="O29" s="12">
        <f>VLOOKUP(A:A,[1]TDSheet!$A:$U,21,0)</f>
        <v>400</v>
      </c>
      <c r="P29" s="12">
        <f>VLOOKUP(A:A,[1]TDSheet!$A:$W,23,0)</f>
        <v>300</v>
      </c>
      <c r="Q29" s="12"/>
      <c r="R29" s="12"/>
      <c r="S29" s="12"/>
      <c r="T29" s="14">
        <v>200</v>
      </c>
      <c r="U29" s="14">
        <v>300</v>
      </c>
      <c r="V29" s="12">
        <f t="shared" si="12"/>
        <v>176.6</v>
      </c>
      <c r="W29" s="14">
        <v>250</v>
      </c>
      <c r="X29" s="15">
        <f t="shared" si="13"/>
        <v>13.272933182332956</v>
      </c>
      <c r="Y29" s="12">
        <f t="shared" si="14"/>
        <v>2.2310305775764441</v>
      </c>
      <c r="Z29" s="12"/>
      <c r="AA29" s="12"/>
      <c r="AB29" s="12"/>
      <c r="AC29" s="12">
        <f>VLOOKUP(A:A,[1]TDSheet!$A:$AC,29,0)</f>
        <v>0</v>
      </c>
      <c r="AD29" s="12">
        <f>VLOOKUP(A:A,[1]TDSheet!$A:$AD,30,0)</f>
        <v>221</v>
      </c>
      <c r="AE29" s="12">
        <f>VLOOKUP(A:A,[1]TDSheet!$A:$AE,31,0)</f>
        <v>188.6</v>
      </c>
      <c r="AF29" s="12">
        <f>VLOOKUP(A:A,[3]TDSheet!$A:$D,4,0)</f>
        <v>84</v>
      </c>
      <c r="AG29" s="12" t="str">
        <f>VLOOKUP(A:A,[1]TDSheet!$A:$AG,33,0)</f>
        <v>проддек</v>
      </c>
      <c r="AH29" s="12">
        <f t="shared" si="15"/>
        <v>70</v>
      </c>
      <c r="AI29" s="12">
        <f t="shared" si="16"/>
        <v>105</v>
      </c>
      <c r="AJ29" s="12">
        <f t="shared" si="17"/>
        <v>87.5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123.634</v>
      </c>
      <c r="D30" s="8">
        <v>568.875</v>
      </c>
      <c r="E30" s="8">
        <v>545.06799999999998</v>
      </c>
      <c r="F30" s="8">
        <v>119.32299999999999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533.64099999999996</v>
      </c>
      <c r="K30" s="12">
        <f t="shared" si="11"/>
        <v>11.427000000000021</v>
      </c>
      <c r="L30" s="12">
        <f>VLOOKUP(A:A,[1]TDSheet!$A:$L,12,0)</f>
        <v>150</v>
      </c>
      <c r="M30" s="12">
        <f>VLOOKUP(A:A,[1]TDSheet!$A:$M,13,0)</f>
        <v>100</v>
      </c>
      <c r="N30" s="12">
        <f>VLOOKUP(A:A,[1]TDSheet!$A:$N,14,0)</f>
        <v>0</v>
      </c>
      <c r="O30" s="12">
        <f>VLOOKUP(A:A,[1]TDSheet!$A:$U,21,0)</f>
        <v>150</v>
      </c>
      <c r="P30" s="12">
        <f>VLOOKUP(A:A,[1]TDSheet!$A:$W,23,0)</f>
        <v>150</v>
      </c>
      <c r="Q30" s="12"/>
      <c r="R30" s="12"/>
      <c r="S30" s="12"/>
      <c r="T30" s="14">
        <v>100</v>
      </c>
      <c r="U30" s="14">
        <v>100</v>
      </c>
      <c r="V30" s="12">
        <f t="shared" si="12"/>
        <v>109.0136</v>
      </c>
      <c r="W30" s="14">
        <v>120</v>
      </c>
      <c r="X30" s="15">
        <f t="shared" si="13"/>
        <v>9.0752254764543139</v>
      </c>
      <c r="Y30" s="12">
        <f t="shared" si="14"/>
        <v>1.0945698518350004</v>
      </c>
      <c r="Z30" s="12"/>
      <c r="AA30" s="12"/>
      <c r="AB30" s="12"/>
      <c r="AC30" s="12">
        <f>VLOOKUP(A:A,[1]TDSheet!$A:$AC,29,0)</f>
        <v>0</v>
      </c>
      <c r="AD30" s="12">
        <f>VLOOKUP(A:A,[1]TDSheet!$A:$AD,30,0)</f>
        <v>104.65100000000002</v>
      </c>
      <c r="AE30" s="12">
        <f>VLOOKUP(A:A,[1]TDSheet!$A:$AE,31,0)</f>
        <v>100.09740000000001</v>
      </c>
      <c r="AF30" s="12">
        <f>VLOOKUP(A:A,[3]TDSheet!$A:$D,4,0)</f>
        <v>141.64099999999999</v>
      </c>
      <c r="AG30" s="12" t="e">
        <f>VLOOKUP(A:A,[1]TDSheet!$A:$AG,33,0)</f>
        <v>#N/A</v>
      </c>
      <c r="AH30" s="12">
        <f t="shared" si="15"/>
        <v>100</v>
      </c>
      <c r="AI30" s="12">
        <f t="shared" si="16"/>
        <v>100</v>
      </c>
      <c r="AJ30" s="12">
        <f t="shared" si="17"/>
        <v>120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925.05499999999995</v>
      </c>
      <c r="D31" s="8">
        <v>7522.4709999999995</v>
      </c>
      <c r="E31" s="8">
        <v>6511.6419999999998</v>
      </c>
      <c r="F31" s="8">
        <v>1745.3109999999999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6607.2879999999996</v>
      </c>
      <c r="K31" s="12">
        <f t="shared" si="11"/>
        <v>-95.645999999999731</v>
      </c>
      <c r="L31" s="12">
        <f>VLOOKUP(A:A,[1]TDSheet!$A:$L,12,0)</f>
        <v>1000</v>
      </c>
      <c r="M31" s="12">
        <f>VLOOKUP(A:A,[1]TDSheet!$A:$M,13,0)</f>
        <v>1500</v>
      </c>
      <c r="N31" s="12">
        <f>VLOOKUP(A:A,[1]TDSheet!$A:$N,14,0)</f>
        <v>500</v>
      </c>
      <c r="O31" s="12">
        <f>VLOOKUP(A:A,[1]TDSheet!$A:$U,21,0)</f>
        <v>1500</v>
      </c>
      <c r="P31" s="12">
        <f>VLOOKUP(A:A,[1]TDSheet!$A:$W,23,0)</f>
        <v>1900</v>
      </c>
      <c r="Q31" s="12"/>
      <c r="R31" s="12"/>
      <c r="S31" s="12"/>
      <c r="T31" s="14">
        <v>900</v>
      </c>
      <c r="U31" s="14">
        <v>1500</v>
      </c>
      <c r="V31" s="12">
        <f t="shared" si="12"/>
        <v>1302.3283999999999</v>
      </c>
      <c r="W31" s="14">
        <v>1800</v>
      </c>
      <c r="X31" s="15">
        <f t="shared" si="13"/>
        <v>9.479414715981008</v>
      </c>
      <c r="Y31" s="12">
        <f t="shared" si="14"/>
        <v>1.3401466173969638</v>
      </c>
      <c r="Z31" s="12"/>
      <c r="AA31" s="12"/>
      <c r="AB31" s="12"/>
      <c r="AC31" s="12">
        <f>VLOOKUP(A:A,[1]TDSheet!$A:$AC,29,0)</f>
        <v>0</v>
      </c>
      <c r="AD31" s="12">
        <f>VLOOKUP(A:A,[1]TDSheet!$A:$AD,30,0)</f>
        <v>1098.4608000000001</v>
      </c>
      <c r="AE31" s="12">
        <f>VLOOKUP(A:A,[1]TDSheet!$A:$AE,31,0)</f>
        <v>1136.8528000000001</v>
      </c>
      <c r="AF31" s="12">
        <f>VLOOKUP(A:A,[3]TDSheet!$A:$D,4,0)</f>
        <v>1768.9549999999999</v>
      </c>
      <c r="AG31" s="12" t="str">
        <f>VLOOKUP(A:A,[1]TDSheet!$A:$AG,33,0)</f>
        <v>проддек</v>
      </c>
      <c r="AH31" s="12">
        <f t="shared" si="15"/>
        <v>900</v>
      </c>
      <c r="AI31" s="12">
        <f t="shared" si="16"/>
        <v>1500</v>
      </c>
      <c r="AJ31" s="12">
        <f t="shared" si="17"/>
        <v>1800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106.006</v>
      </c>
      <c r="D32" s="8">
        <v>262.21800000000002</v>
      </c>
      <c r="E32" s="8">
        <v>289.14999999999998</v>
      </c>
      <c r="F32" s="8">
        <v>77.274000000000001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354.96499999999997</v>
      </c>
      <c r="K32" s="12">
        <f t="shared" si="11"/>
        <v>-65.814999999999998</v>
      </c>
      <c r="L32" s="12">
        <f>VLOOKUP(A:A,[1]TDSheet!$A:$L,12,0)</f>
        <v>50</v>
      </c>
      <c r="M32" s="12">
        <f>VLOOKUP(A:A,[1]TDSheet!$A:$M,13,0)</f>
        <v>100</v>
      </c>
      <c r="N32" s="12">
        <f>VLOOKUP(A:A,[1]TDSheet!$A:$N,14,0)</f>
        <v>100</v>
      </c>
      <c r="O32" s="12">
        <f>VLOOKUP(A:A,[1]TDSheet!$A:$U,21,0)</f>
        <v>100</v>
      </c>
      <c r="P32" s="12">
        <f>VLOOKUP(A:A,[1]TDSheet!$A:$W,23,0)</f>
        <v>100</v>
      </c>
      <c r="Q32" s="12"/>
      <c r="R32" s="12"/>
      <c r="S32" s="12"/>
      <c r="T32" s="14"/>
      <c r="U32" s="14"/>
      <c r="V32" s="12">
        <f t="shared" si="12"/>
        <v>57.83</v>
      </c>
      <c r="W32" s="14">
        <v>100</v>
      </c>
      <c r="X32" s="15">
        <f t="shared" si="13"/>
        <v>10.846861490575826</v>
      </c>
      <c r="Y32" s="12">
        <f t="shared" si="14"/>
        <v>1.3362268718658137</v>
      </c>
      <c r="Z32" s="12"/>
      <c r="AA32" s="12"/>
      <c r="AB32" s="12"/>
      <c r="AC32" s="12">
        <f>VLOOKUP(A:A,[1]TDSheet!$A:$AC,29,0)</f>
        <v>0</v>
      </c>
      <c r="AD32" s="12">
        <f>VLOOKUP(A:A,[1]TDSheet!$A:$AD,30,0)</f>
        <v>60.449799999999996</v>
      </c>
      <c r="AE32" s="12">
        <f>VLOOKUP(A:A,[1]TDSheet!$A:$AE,31,0)</f>
        <v>53.249400000000001</v>
      </c>
      <c r="AF32" s="12">
        <f>VLOOKUP(A:A,[3]TDSheet!$A:$D,4,0)</f>
        <v>2.91</v>
      </c>
      <c r="AG32" s="12" t="str">
        <f>VLOOKUP(A:A,[1]TDSheet!$A:$AG,33,0)</f>
        <v>зв60</v>
      </c>
      <c r="AH32" s="12">
        <f t="shared" si="15"/>
        <v>0</v>
      </c>
      <c r="AI32" s="12">
        <f t="shared" si="16"/>
        <v>0</v>
      </c>
      <c r="AJ32" s="12">
        <f t="shared" si="17"/>
        <v>100</v>
      </c>
      <c r="AK32" s="12"/>
      <c r="AL32" s="12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273.39</v>
      </c>
      <c r="D33" s="8">
        <v>603.33799999999997</v>
      </c>
      <c r="E33" s="8">
        <v>795.26</v>
      </c>
      <c r="F33" s="8">
        <v>71.736999999999995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760.58799999999997</v>
      </c>
      <c r="K33" s="12">
        <f t="shared" si="11"/>
        <v>34.672000000000025</v>
      </c>
      <c r="L33" s="12">
        <f>VLOOKUP(A:A,[1]TDSheet!$A:$L,12,0)</f>
        <v>100</v>
      </c>
      <c r="M33" s="12">
        <f>VLOOKUP(A:A,[1]TDSheet!$A:$M,13,0)</f>
        <v>200</v>
      </c>
      <c r="N33" s="12">
        <f>VLOOKUP(A:A,[1]TDSheet!$A:$N,14,0)</f>
        <v>100</v>
      </c>
      <c r="O33" s="12">
        <f>VLOOKUP(A:A,[1]TDSheet!$A:$U,21,0)</f>
        <v>200</v>
      </c>
      <c r="P33" s="12">
        <f>VLOOKUP(A:A,[1]TDSheet!$A:$W,23,0)</f>
        <v>200</v>
      </c>
      <c r="Q33" s="12"/>
      <c r="R33" s="12"/>
      <c r="S33" s="12"/>
      <c r="T33" s="14">
        <v>200</v>
      </c>
      <c r="U33" s="14">
        <v>200</v>
      </c>
      <c r="V33" s="12">
        <f t="shared" si="12"/>
        <v>159.05199999999999</v>
      </c>
      <c r="W33" s="14">
        <v>200</v>
      </c>
      <c r="X33" s="15">
        <f t="shared" si="13"/>
        <v>9.2531813494957635</v>
      </c>
      <c r="Y33" s="12">
        <f t="shared" si="14"/>
        <v>0.45102859442195004</v>
      </c>
      <c r="Z33" s="12"/>
      <c r="AA33" s="12"/>
      <c r="AB33" s="12"/>
      <c r="AC33" s="12">
        <f>VLOOKUP(A:A,[1]TDSheet!$A:$AC,29,0)</f>
        <v>0</v>
      </c>
      <c r="AD33" s="12">
        <f>VLOOKUP(A:A,[1]TDSheet!$A:$AD,30,0)</f>
        <v>164.67439999999993</v>
      </c>
      <c r="AE33" s="12">
        <f>VLOOKUP(A:A,[1]TDSheet!$A:$AE,31,0)</f>
        <v>132.36320000000001</v>
      </c>
      <c r="AF33" s="12">
        <f>VLOOKUP(A:A,[3]TDSheet!$A:$D,4,0)</f>
        <v>234.74299999999999</v>
      </c>
      <c r="AG33" s="12">
        <f>VLOOKUP(A:A,[1]TDSheet!$A:$AG,33,0)</f>
        <v>0</v>
      </c>
      <c r="AH33" s="12">
        <f t="shared" si="15"/>
        <v>200</v>
      </c>
      <c r="AI33" s="12">
        <f t="shared" si="16"/>
        <v>200</v>
      </c>
      <c r="AJ33" s="12">
        <f t="shared" si="17"/>
        <v>200</v>
      </c>
      <c r="AK33" s="12"/>
      <c r="AL33" s="12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89.444999999999993</v>
      </c>
      <c r="D34" s="8">
        <v>265.72899999999998</v>
      </c>
      <c r="E34" s="8">
        <v>201.98099999999999</v>
      </c>
      <c r="F34" s="8">
        <v>144.315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215.97</v>
      </c>
      <c r="K34" s="12">
        <f t="shared" si="11"/>
        <v>-13.989000000000004</v>
      </c>
      <c r="L34" s="12">
        <f>VLOOKUP(A:A,[1]TDSheet!$A:$L,12,0)</f>
        <v>50</v>
      </c>
      <c r="M34" s="12">
        <f>VLOOKUP(A:A,[1]TDSheet!$A:$M,13,0)</f>
        <v>70</v>
      </c>
      <c r="N34" s="12">
        <f>VLOOKUP(A:A,[1]TDSheet!$A:$N,14,0)</f>
        <v>0</v>
      </c>
      <c r="O34" s="12">
        <f>VLOOKUP(A:A,[1]TDSheet!$A:$U,21,0)</f>
        <v>50</v>
      </c>
      <c r="P34" s="12">
        <f>VLOOKUP(A:A,[1]TDSheet!$A:$W,23,0)</f>
        <v>0</v>
      </c>
      <c r="Q34" s="12"/>
      <c r="R34" s="12"/>
      <c r="S34" s="12"/>
      <c r="T34" s="14"/>
      <c r="U34" s="14">
        <v>50</v>
      </c>
      <c r="V34" s="12">
        <f t="shared" si="12"/>
        <v>40.3962</v>
      </c>
      <c r="W34" s="14">
        <v>50</v>
      </c>
      <c r="X34" s="15">
        <f t="shared" si="13"/>
        <v>10.256286482391909</v>
      </c>
      <c r="Y34" s="12">
        <f t="shared" si="14"/>
        <v>3.5724894915858423</v>
      </c>
      <c r="Z34" s="12"/>
      <c r="AA34" s="12"/>
      <c r="AB34" s="12"/>
      <c r="AC34" s="12">
        <f>VLOOKUP(A:A,[1]TDSheet!$A:$AC,29,0)</f>
        <v>0</v>
      </c>
      <c r="AD34" s="12">
        <f>VLOOKUP(A:A,[1]TDSheet!$A:$AD,30,0)</f>
        <v>51.112599999999972</v>
      </c>
      <c r="AE34" s="12">
        <f>VLOOKUP(A:A,[1]TDSheet!$A:$AE,31,0)</f>
        <v>45.460599999999985</v>
      </c>
      <c r="AF34" s="12">
        <f>VLOOKUP(A:A,[3]TDSheet!$A:$D,4,0)</f>
        <v>45.106999999999999</v>
      </c>
      <c r="AG34" s="12">
        <f>VLOOKUP(A:A,[1]TDSheet!$A:$AG,33,0)</f>
        <v>0</v>
      </c>
      <c r="AH34" s="12">
        <f t="shared" si="15"/>
        <v>0</v>
      </c>
      <c r="AI34" s="12">
        <f t="shared" si="16"/>
        <v>50</v>
      </c>
      <c r="AJ34" s="12">
        <f t="shared" si="17"/>
        <v>50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692.83100000000002</v>
      </c>
      <c r="D35" s="8">
        <v>16092.938</v>
      </c>
      <c r="E35" s="8">
        <v>13455.597</v>
      </c>
      <c r="F35" s="8">
        <v>3037.3980000000001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13073.817999999999</v>
      </c>
      <c r="K35" s="12">
        <f t="shared" si="11"/>
        <v>381.77900000000045</v>
      </c>
      <c r="L35" s="12">
        <f>VLOOKUP(A:A,[1]TDSheet!$A:$L,12,0)</f>
        <v>1300</v>
      </c>
      <c r="M35" s="12">
        <f>VLOOKUP(A:A,[1]TDSheet!$A:$M,13,0)</f>
        <v>3400</v>
      </c>
      <c r="N35" s="12">
        <f>VLOOKUP(A:A,[1]TDSheet!$A:$N,14,0)</f>
        <v>2250</v>
      </c>
      <c r="O35" s="12">
        <f>VLOOKUP(A:A,[1]TDSheet!$A:$U,21,0)</f>
        <v>3300</v>
      </c>
      <c r="P35" s="12">
        <f>VLOOKUP(A:A,[1]TDSheet!$A:$W,23,0)</f>
        <v>3200</v>
      </c>
      <c r="Q35" s="12"/>
      <c r="R35" s="12"/>
      <c r="S35" s="12"/>
      <c r="T35" s="14">
        <v>1300</v>
      </c>
      <c r="U35" s="14">
        <v>3700</v>
      </c>
      <c r="V35" s="12">
        <f t="shared" si="12"/>
        <v>2691.1194</v>
      </c>
      <c r="W35" s="14">
        <v>3500</v>
      </c>
      <c r="X35" s="15">
        <f t="shared" si="13"/>
        <v>9.285131681634045</v>
      </c>
      <c r="Y35" s="12">
        <f t="shared" si="14"/>
        <v>1.1286745582525992</v>
      </c>
      <c r="Z35" s="12"/>
      <c r="AA35" s="12"/>
      <c r="AB35" s="12"/>
      <c r="AC35" s="12">
        <f>VLOOKUP(A:A,[1]TDSheet!$A:$AC,29,0)</f>
        <v>0</v>
      </c>
      <c r="AD35" s="12">
        <f>VLOOKUP(A:A,[1]TDSheet!$A:$AD,30,0)</f>
        <v>2076.5221999999999</v>
      </c>
      <c r="AE35" s="12">
        <f>VLOOKUP(A:A,[1]TDSheet!$A:$AE,31,0)</f>
        <v>2257.4394000000002</v>
      </c>
      <c r="AF35" s="12">
        <f>VLOOKUP(A:A,[3]TDSheet!$A:$D,4,0)</f>
        <v>3100.1289999999999</v>
      </c>
      <c r="AG35" s="12" t="str">
        <f>VLOOKUP(A:A,[1]TDSheet!$A:$AG,33,0)</f>
        <v>проддек</v>
      </c>
      <c r="AH35" s="12">
        <f t="shared" si="15"/>
        <v>1300</v>
      </c>
      <c r="AI35" s="12">
        <f t="shared" si="16"/>
        <v>3700</v>
      </c>
      <c r="AJ35" s="12">
        <f t="shared" si="17"/>
        <v>3500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134.471</v>
      </c>
      <c r="D36" s="8">
        <v>162.65700000000001</v>
      </c>
      <c r="E36" s="8">
        <v>177.90600000000001</v>
      </c>
      <c r="F36" s="8">
        <v>119.22199999999999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171.059</v>
      </c>
      <c r="K36" s="12">
        <f t="shared" si="11"/>
        <v>6.8470000000000084</v>
      </c>
      <c r="L36" s="12">
        <f>VLOOKUP(A:A,[1]TDSheet!$A:$L,12,0)</f>
        <v>0</v>
      </c>
      <c r="M36" s="12">
        <f>VLOOKUP(A:A,[1]TDSheet!$A:$M,13,0)</f>
        <v>0</v>
      </c>
      <c r="N36" s="12">
        <f>VLOOKUP(A:A,[1]TDSheet!$A:$N,14,0)</f>
        <v>0</v>
      </c>
      <c r="O36" s="12">
        <f>VLOOKUP(A:A,[1]TDSheet!$A:$U,21,0)</f>
        <v>50</v>
      </c>
      <c r="P36" s="12">
        <f>VLOOKUP(A:A,[1]TDSheet!$A:$W,23,0)</f>
        <v>0</v>
      </c>
      <c r="Q36" s="12"/>
      <c r="R36" s="12"/>
      <c r="S36" s="12"/>
      <c r="T36" s="14">
        <v>60</v>
      </c>
      <c r="U36" s="14">
        <v>50</v>
      </c>
      <c r="V36" s="12">
        <f t="shared" si="12"/>
        <v>35.581200000000003</v>
      </c>
      <c r="W36" s="14">
        <v>50</v>
      </c>
      <c r="X36" s="15">
        <f t="shared" si="13"/>
        <v>9.2526952435555838</v>
      </c>
      <c r="Y36" s="12">
        <f t="shared" si="14"/>
        <v>3.3507020561420071</v>
      </c>
      <c r="Z36" s="12"/>
      <c r="AA36" s="12"/>
      <c r="AB36" s="12"/>
      <c r="AC36" s="12">
        <f>VLOOKUP(A:A,[1]TDSheet!$A:$AC,29,0)</f>
        <v>0</v>
      </c>
      <c r="AD36" s="12">
        <f>VLOOKUP(A:A,[1]TDSheet!$A:$AD,30,0)</f>
        <v>42.572000000000003</v>
      </c>
      <c r="AE36" s="12">
        <f>VLOOKUP(A:A,[1]TDSheet!$A:$AE,31,0)</f>
        <v>29.1572</v>
      </c>
      <c r="AF36" s="12">
        <f>VLOOKUP(A:A,[3]TDSheet!$A:$D,4,0)</f>
        <v>60.265000000000001</v>
      </c>
      <c r="AG36" s="12" t="str">
        <f>VLOOKUP(A:A,[1]TDSheet!$A:$AG,33,0)</f>
        <v>увел</v>
      </c>
      <c r="AH36" s="12">
        <f t="shared" si="15"/>
        <v>60</v>
      </c>
      <c r="AI36" s="12">
        <f t="shared" si="16"/>
        <v>50</v>
      </c>
      <c r="AJ36" s="12">
        <f t="shared" si="17"/>
        <v>50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29.614999999999998</v>
      </c>
      <c r="D37" s="8">
        <v>91.995000000000005</v>
      </c>
      <c r="E37" s="8">
        <v>87.887</v>
      </c>
      <c r="F37" s="8">
        <v>31.061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90.558000000000007</v>
      </c>
      <c r="K37" s="12">
        <f t="shared" si="11"/>
        <v>-2.6710000000000065</v>
      </c>
      <c r="L37" s="12">
        <f>VLOOKUP(A:A,[1]TDSheet!$A:$L,12,0)</f>
        <v>0</v>
      </c>
      <c r="M37" s="12">
        <f>VLOOKUP(A:A,[1]TDSheet!$A:$M,13,0)</f>
        <v>20</v>
      </c>
      <c r="N37" s="12">
        <f>VLOOKUP(A:A,[1]TDSheet!$A:$N,14,0)</f>
        <v>40</v>
      </c>
      <c r="O37" s="12">
        <f>VLOOKUP(A:A,[1]TDSheet!$A:$U,21,0)</f>
        <v>20</v>
      </c>
      <c r="P37" s="12">
        <f>VLOOKUP(A:A,[1]TDSheet!$A:$W,23,0)</f>
        <v>0</v>
      </c>
      <c r="Q37" s="12"/>
      <c r="R37" s="12"/>
      <c r="S37" s="12"/>
      <c r="T37" s="14">
        <v>20</v>
      </c>
      <c r="U37" s="14">
        <v>20</v>
      </c>
      <c r="V37" s="12">
        <f t="shared" si="12"/>
        <v>17.577400000000001</v>
      </c>
      <c r="W37" s="14">
        <v>20</v>
      </c>
      <c r="X37" s="15">
        <f t="shared" si="13"/>
        <v>9.7318716078600929</v>
      </c>
      <c r="Y37" s="12">
        <f t="shared" si="14"/>
        <v>1.7670986607803201</v>
      </c>
      <c r="Z37" s="12"/>
      <c r="AA37" s="12"/>
      <c r="AB37" s="12"/>
      <c r="AC37" s="12">
        <f>VLOOKUP(A:A,[1]TDSheet!$A:$AC,29,0)</f>
        <v>0</v>
      </c>
      <c r="AD37" s="12">
        <f>VLOOKUP(A:A,[1]TDSheet!$A:$AD,30,0)</f>
        <v>16.756</v>
      </c>
      <c r="AE37" s="12">
        <f>VLOOKUP(A:A,[1]TDSheet!$A:$AE,31,0)</f>
        <v>13.095400000000001</v>
      </c>
      <c r="AF37" s="12">
        <f>VLOOKUP(A:A,[3]TDSheet!$A:$D,4,0)</f>
        <v>7.9340000000000002</v>
      </c>
      <c r="AG37" s="12">
        <f>VLOOKUP(A:A,[1]TDSheet!$A:$AG,33,0)</f>
        <v>0</v>
      </c>
      <c r="AH37" s="12">
        <f t="shared" si="15"/>
        <v>20</v>
      </c>
      <c r="AI37" s="12">
        <f t="shared" si="16"/>
        <v>20</v>
      </c>
      <c r="AJ37" s="12">
        <f t="shared" si="17"/>
        <v>20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161.01499999999999</v>
      </c>
      <c r="D38" s="8">
        <v>509.37700000000001</v>
      </c>
      <c r="E38" s="8">
        <v>606.23</v>
      </c>
      <c r="F38" s="8">
        <v>55.319000000000003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596.96699999999998</v>
      </c>
      <c r="K38" s="12">
        <f t="shared" si="11"/>
        <v>9.2630000000000337</v>
      </c>
      <c r="L38" s="12">
        <f>VLOOKUP(A:A,[1]TDSheet!$A:$L,12,0)</f>
        <v>150</v>
      </c>
      <c r="M38" s="12">
        <f>VLOOKUP(A:A,[1]TDSheet!$A:$M,13,0)</f>
        <v>150</v>
      </c>
      <c r="N38" s="12">
        <f>VLOOKUP(A:A,[1]TDSheet!$A:$N,14,0)</f>
        <v>100</v>
      </c>
      <c r="O38" s="12">
        <f>VLOOKUP(A:A,[1]TDSheet!$A:$U,21,0)</f>
        <v>250</v>
      </c>
      <c r="P38" s="12">
        <f>VLOOKUP(A:A,[1]TDSheet!$A:$W,23,0)</f>
        <v>0</v>
      </c>
      <c r="Q38" s="12"/>
      <c r="R38" s="12"/>
      <c r="S38" s="12"/>
      <c r="T38" s="14">
        <v>120</v>
      </c>
      <c r="U38" s="14">
        <v>150</v>
      </c>
      <c r="V38" s="12">
        <f t="shared" si="12"/>
        <v>121.24600000000001</v>
      </c>
      <c r="W38" s="14">
        <v>200</v>
      </c>
      <c r="X38" s="15">
        <f t="shared" si="13"/>
        <v>9.6936723685729831</v>
      </c>
      <c r="Y38" s="12">
        <f t="shared" si="14"/>
        <v>0.45625422694356926</v>
      </c>
      <c r="Z38" s="12"/>
      <c r="AA38" s="12"/>
      <c r="AB38" s="12"/>
      <c r="AC38" s="12">
        <f>VLOOKUP(A:A,[1]TDSheet!$A:$AC,29,0)</f>
        <v>0</v>
      </c>
      <c r="AD38" s="12">
        <f>VLOOKUP(A:A,[1]TDSheet!$A:$AD,30,0)</f>
        <v>115.75719999999998</v>
      </c>
      <c r="AE38" s="12">
        <f>VLOOKUP(A:A,[1]TDSheet!$A:$AE,31,0)</f>
        <v>107.87139999999999</v>
      </c>
      <c r="AF38" s="12">
        <f>VLOOKUP(A:A,[3]TDSheet!$A:$D,4,0)</f>
        <v>136.43299999999999</v>
      </c>
      <c r="AG38" s="12">
        <f>VLOOKUP(A:A,[1]TDSheet!$A:$AG,33,0)</f>
        <v>0</v>
      </c>
      <c r="AH38" s="12">
        <f t="shared" si="15"/>
        <v>120</v>
      </c>
      <c r="AI38" s="12">
        <f t="shared" si="16"/>
        <v>150</v>
      </c>
      <c r="AJ38" s="12">
        <f t="shared" si="17"/>
        <v>200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780.53200000000004</v>
      </c>
      <c r="D39" s="8">
        <v>4428.8599999999997</v>
      </c>
      <c r="E39" s="8">
        <v>3889.7559999999999</v>
      </c>
      <c r="F39" s="8">
        <v>1267.8030000000001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3866.3409999999999</v>
      </c>
      <c r="K39" s="12">
        <f t="shared" si="11"/>
        <v>23.414999999999964</v>
      </c>
      <c r="L39" s="12">
        <f>VLOOKUP(A:A,[1]TDSheet!$A:$L,12,0)</f>
        <v>1000</v>
      </c>
      <c r="M39" s="12">
        <f>VLOOKUP(A:A,[1]TDSheet!$A:$M,13,0)</f>
        <v>500</v>
      </c>
      <c r="N39" s="12">
        <f>VLOOKUP(A:A,[1]TDSheet!$A:$N,14,0)</f>
        <v>300</v>
      </c>
      <c r="O39" s="12">
        <f>VLOOKUP(A:A,[1]TDSheet!$A:$U,21,0)</f>
        <v>1400</v>
      </c>
      <c r="P39" s="12">
        <f>VLOOKUP(A:A,[1]TDSheet!$A:$W,23,0)</f>
        <v>1400</v>
      </c>
      <c r="Q39" s="12"/>
      <c r="R39" s="12"/>
      <c r="S39" s="12"/>
      <c r="T39" s="14"/>
      <c r="U39" s="14">
        <v>1200</v>
      </c>
      <c r="V39" s="12">
        <f t="shared" si="12"/>
        <v>777.95119999999997</v>
      </c>
      <c r="W39" s="14">
        <v>1200</v>
      </c>
      <c r="X39" s="15">
        <f t="shared" si="13"/>
        <v>10.627662763422693</v>
      </c>
      <c r="Y39" s="12">
        <f t="shared" si="14"/>
        <v>1.6296690589332599</v>
      </c>
      <c r="Z39" s="12"/>
      <c r="AA39" s="12"/>
      <c r="AB39" s="12"/>
      <c r="AC39" s="12">
        <f>VLOOKUP(A:A,[1]TDSheet!$A:$AC,29,0)</f>
        <v>0</v>
      </c>
      <c r="AD39" s="12">
        <f>VLOOKUP(A:A,[1]TDSheet!$A:$AD,30,0)</f>
        <v>747.53880000000004</v>
      </c>
      <c r="AE39" s="12">
        <f>VLOOKUP(A:A,[1]TDSheet!$A:$AE,31,0)</f>
        <v>699.81560000000013</v>
      </c>
      <c r="AF39" s="12">
        <f>VLOOKUP(A:A,[3]TDSheet!$A:$D,4,0)</f>
        <v>868.11099999999999</v>
      </c>
      <c r="AG39" s="12" t="str">
        <f>VLOOKUP(A:A,[1]TDSheet!$A:$AG,33,0)</f>
        <v>оконч</v>
      </c>
      <c r="AH39" s="12">
        <f t="shared" si="15"/>
        <v>0</v>
      </c>
      <c r="AI39" s="12">
        <f t="shared" si="16"/>
        <v>1200</v>
      </c>
      <c r="AJ39" s="12">
        <f t="shared" si="17"/>
        <v>1200</v>
      </c>
      <c r="AK39" s="12"/>
      <c r="AL39" s="12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817.70500000000004</v>
      </c>
      <c r="D40" s="8">
        <v>5715.7049999999999</v>
      </c>
      <c r="E40" s="8">
        <v>4561.7740000000003</v>
      </c>
      <c r="F40" s="8">
        <v>1871.519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4493.2790000000005</v>
      </c>
      <c r="K40" s="12">
        <f t="shared" si="11"/>
        <v>68.494999999999891</v>
      </c>
      <c r="L40" s="12">
        <f>VLOOKUP(A:A,[1]TDSheet!$A:$L,12,0)</f>
        <v>500</v>
      </c>
      <c r="M40" s="12">
        <f>VLOOKUP(A:A,[1]TDSheet!$A:$M,13,0)</f>
        <v>1100</v>
      </c>
      <c r="N40" s="12">
        <f>VLOOKUP(A:A,[1]TDSheet!$A:$N,14,0)</f>
        <v>500</v>
      </c>
      <c r="O40" s="12">
        <f>VLOOKUP(A:A,[1]TDSheet!$A:$U,21,0)</f>
        <v>1100</v>
      </c>
      <c r="P40" s="12">
        <f>VLOOKUP(A:A,[1]TDSheet!$A:$W,23,0)</f>
        <v>1200</v>
      </c>
      <c r="Q40" s="12"/>
      <c r="R40" s="12"/>
      <c r="S40" s="12"/>
      <c r="T40" s="14"/>
      <c r="U40" s="14">
        <v>1000</v>
      </c>
      <c r="V40" s="12">
        <f t="shared" si="12"/>
        <v>912.35480000000007</v>
      </c>
      <c r="W40" s="14">
        <v>1400</v>
      </c>
      <c r="X40" s="15">
        <f t="shared" si="13"/>
        <v>9.5045469153009332</v>
      </c>
      <c r="Y40" s="12">
        <f t="shared" si="14"/>
        <v>2.0513061366038738</v>
      </c>
      <c r="Z40" s="12"/>
      <c r="AA40" s="12"/>
      <c r="AB40" s="12"/>
      <c r="AC40" s="12">
        <f>VLOOKUP(A:A,[1]TDSheet!$A:$AC,29,0)</f>
        <v>0</v>
      </c>
      <c r="AD40" s="12">
        <f>VLOOKUP(A:A,[1]TDSheet!$A:$AD,30,0)</f>
        <v>979.82559999999978</v>
      </c>
      <c r="AE40" s="12">
        <f>VLOOKUP(A:A,[1]TDSheet!$A:$AE,31,0)</f>
        <v>916.65879999999993</v>
      </c>
      <c r="AF40" s="12">
        <f>VLOOKUP(A:A,[3]TDSheet!$A:$D,4,0)</f>
        <v>869.44899999999996</v>
      </c>
      <c r="AG40" s="12">
        <f>VLOOKUP(A:A,[1]TDSheet!$A:$AG,33,0)</f>
        <v>0</v>
      </c>
      <c r="AH40" s="12">
        <f t="shared" si="15"/>
        <v>0</v>
      </c>
      <c r="AI40" s="12">
        <f t="shared" si="16"/>
        <v>1000</v>
      </c>
      <c r="AJ40" s="12">
        <f t="shared" si="17"/>
        <v>1400</v>
      </c>
      <c r="AK40" s="12"/>
      <c r="AL40" s="12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126.59099999999999</v>
      </c>
      <c r="D41" s="8">
        <v>262.51299999999998</v>
      </c>
      <c r="E41" s="8">
        <v>302.43700000000001</v>
      </c>
      <c r="F41" s="8">
        <v>79.63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286.73500000000001</v>
      </c>
      <c r="K41" s="12">
        <f t="shared" si="11"/>
        <v>15.701999999999998</v>
      </c>
      <c r="L41" s="12">
        <f>VLOOKUP(A:A,[1]TDSheet!$A:$L,12,0)</f>
        <v>100</v>
      </c>
      <c r="M41" s="12">
        <f>VLOOKUP(A:A,[1]TDSheet!$A:$M,13,0)</f>
        <v>80</v>
      </c>
      <c r="N41" s="12">
        <f>VLOOKUP(A:A,[1]TDSheet!$A:$N,14,0)</f>
        <v>50</v>
      </c>
      <c r="O41" s="12">
        <f>VLOOKUP(A:A,[1]TDSheet!$A:$U,21,0)</f>
        <v>70</v>
      </c>
      <c r="P41" s="12">
        <f>VLOOKUP(A:A,[1]TDSheet!$A:$W,23,0)</f>
        <v>60</v>
      </c>
      <c r="Q41" s="12"/>
      <c r="R41" s="12"/>
      <c r="S41" s="12"/>
      <c r="T41" s="14">
        <v>80</v>
      </c>
      <c r="U41" s="14">
        <v>100</v>
      </c>
      <c r="V41" s="12">
        <f t="shared" si="12"/>
        <v>60.487400000000001</v>
      </c>
      <c r="W41" s="14">
        <v>80</v>
      </c>
      <c r="X41" s="15">
        <f t="shared" si="13"/>
        <v>11.56654113088015</v>
      </c>
      <c r="Y41" s="12">
        <f t="shared" si="14"/>
        <v>1.3164725215499424</v>
      </c>
      <c r="Z41" s="12"/>
      <c r="AA41" s="12"/>
      <c r="AB41" s="12"/>
      <c r="AC41" s="12">
        <f>VLOOKUP(A:A,[1]TDSheet!$A:$AC,29,0)</f>
        <v>0</v>
      </c>
      <c r="AD41" s="12">
        <f>VLOOKUP(A:A,[1]TDSheet!$A:$AD,30,0)</f>
        <v>65.334199999999981</v>
      </c>
      <c r="AE41" s="12">
        <f>VLOOKUP(A:A,[1]TDSheet!$A:$AE,31,0)</f>
        <v>54.974600000000009</v>
      </c>
      <c r="AF41" s="12">
        <f>VLOOKUP(A:A,[3]TDSheet!$A:$D,4,0)</f>
        <v>44.841999999999999</v>
      </c>
      <c r="AG41" s="12">
        <f>VLOOKUP(A:A,[1]TDSheet!$A:$AG,33,0)</f>
        <v>0</v>
      </c>
      <c r="AH41" s="12">
        <f t="shared" si="15"/>
        <v>80</v>
      </c>
      <c r="AI41" s="12">
        <f t="shared" si="16"/>
        <v>100</v>
      </c>
      <c r="AJ41" s="12">
        <f t="shared" si="17"/>
        <v>80</v>
      </c>
      <c r="AK41" s="12"/>
      <c r="AL41" s="12"/>
    </row>
    <row r="42" spans="1:38" s="1" customFormat="1" ht="21.95" customHeight="1" outlineLevel="1" x14ac:dyDescent="0.2">
      <c r="A42" s="7" t="s">
        <v>45</v>
      </c>
      <c r="B42" s="7" t="s">
        <v>8</v>
      </c>
      <c r="C42" s="8">
        <v>119.327</v>
      </c>
      <c r="D42" s="8">
        <v>309.44400000000002</v>
      </c>
      <c r="E42" s="8">
        <v>324.59800000000001</v>
      </c>
      <c r="F42" s="8">
        <v>96.281999999999996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345.86700000000002</v>
      </c>
      <c r="K42" s="12">
        <f t="shared" si="11"/>
        <v>-21.269000000000005</v>
      </c>
      <c r="L42" s="12">
        <f>VLOOKUP(A:A,[1]TDSheet!$A:$L,12,0)</f>
        <v>100</v>
      </c>
      <c r="M42" s="12">
        <f>VLOOKUP(A:A,[1]TDSheet!$A:$M,13,0)</f>
        <v>100</v>
      </c>
      <c r="N42" s="12">
        <f>VLOOKUP(A:A,[1]TDSheet!$A:$N,14,0)</f>
        <v>60</v>
      </c>
      <c r="O42" s="12">
        <f>VLOOKUP(A:A,[1]TDSheet!$A:$U,21,0)</f>
        <v>50</v>
      </c>
      <c r="P42" s="12">
        <f>VLOOKUP(A:A,[1]TDSheet!$A:$W,23,0)</f>
        <v>60</v>
      </c>
      <c r="Q42" s="12"/>
      <c r="R42" s="12"/>
      <c r="S42" s="12"/>
      <c r="T42" s="14">
        <v>80</v>
      </c>
      <c r="U42" s="14">
        <v>100</v>
      </c>
      <c r="V42" s="12">
        <f t="shared" si="12"/>
        <v>64.919600000000003</v>
      </c>
      <c r="W42" s="14">
        <v>80</v>
      </c>
      <c r="X42" s="15">
        <f t="shared" si="13"/>
        <v>11.187407192897059</v>
      </c>
      <c r="Y42" s="12">
        <f t="shared" si="14"/>
        <v>1.4830960141467291</v>
      </c>
      <c r="Z42" s="12"/>
      <c r="AA42" s="12"/>
      <c r="AB42" s="12"/>
      <c r="AC42" s="12">
        <f>VLOOKUP(A:A,[1]TDSheet!$A:$AC,29,0)</f>
        <v>0</v>
      </c>
      <c r="AD42" s="12">
        <f>VLOOKUP(A:A,[1]TDSheet!$A:$AD,30,0)</f>
        <v>65.243800000000007</v>
      </c>
      <c r="AE42" s="12">
        <f>VLOOKUP(A:A,[1]TDSheet!$A:$AE,31,0)</f>
        <v>60.482800000000019</v>
      </c>
      <c r="AF42" s="12">
        <f>VLOOKUP(A:A,[3]TDSheet!$A:$D,4,0)</f>
        <v>50.125</v>
      </c>
      <c r="AG42" s="12">
        <f>VLOOKUP(A:A,[1]TDSheet!$A:$AG,33,0)</f>
        <v>0</v>
      </c>
      <c r="AH42" s="12">
        <f t="shared" si="15"/>
        <v>80</v>
      </c>
      <c r="AI42" s="12">
        <f t="shared" si="16"/>
        <v>100</v>
      </c>
      <c r="AJ42" s="12">
        <f t="shared" si="17"/>
        <v>80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16.492999999999999</v>
      </c>
      <c r="D43" s="8">
        <v>104.044</v>
      </c>
      <c r="E43" s="8">
        <v>96.757999999999996</v>
      </c>
      <c r="F43" s="8">
        <v>20.548999999999999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100.553</v>
      </c>
      <c r="K43" s="12">
        <f t="shared" si="11"/>
        <v>-3.7950000000000017</v>
      </c>
      <c r="L43" s="12">
        <f>VLOOKUP(A:A,[1]TDSheet!$A:$L,12,0)</f>
        <v>0</v>
      </c>
      <c r="M43" s="12">
        <f>VLOOKUP(A:A,[1]TDSheet!$A:$M,13,0)</f>
        <v>0</v>
      </c>
      <c r="N43" s="12">
        <f>VLOOKUP(A:A,[1]TDSheet!$A:$N,14,0)</f>
        <v>100</v>
      </c>
      <c r="O43" s="12">
        <f>VLOOKUP(A:A,[1]TDSheet!$A:$U,21,0)</f>
        <v>80</v>
      </c>
      <c r="P43" s="12">
        <f>VLOOKUP(A:A,[1]TDSheet!$A:$W,23,0)</f>
        <v>0</v>
      </c>
      <c r="Q43" s="12"/>
      <c r="R43" s="12"/>
      <c r="S43" s="12"/>
      <c r="T43" s="14"/>
      <c r="U43" s="14"/>
      <c r="V43" s="12">
        <f t="shared" si="12"/>
        <v>19.351599999999998</v>
      </c>
      <c r="W43" s="14">
        <v>30</v>
      </c>
      <c r="X43" s="15">
        <f t="shared" si="13"/>
        <v>11.913691891109782</v>
      </c>
      <c r="Y43" s="12">
        <f t="shared" si="14"/>
        <v>1.0618760205874451</v>
      </c>
      <c r="Z43" s="12"/>
      <c r="AA43" s="12"/>
      <c r="AB43" s="12"/>
      <c r="AC43" s="12">
        <f>VLOOKUP(A:A,[1]TDSheet!$A:$AC,29,0)</f>
        <v>0</v>
      </c>
      <c r="AD43" s="12">
        <f>VLOOKUP(A:A,[1]TDSheet!$A:$AD,30,0)</f>
        <v>11.280800000000001</v>
      </c>
      <c r="AE43" s="12">
        <f>VLOOKUP(A:A,[1]TDSheet!$A:$AE,31,0)</f>
        <v>12.548399999999999</v>
      </c>
      <c r="AF43" s="12">
        <f>VLOOKUP(A:A,[3]TDSheet!$A:$D,4,0)</f>
        <v>13.042999999999999</v>
      </c>
      <c r="AG43" s="12" t="e">
        <f>VLOOKUP(A:A,[1]TDSheet!$A:$AG,33,0)</f>
        <v>#N/A</v>
      </c>
      <c r="AH43" s="12">
        <f t="shared" si="15"/>
        <v>0</v>
      </c>
      <c r="AI43" s="12">
        <f t="shared" si="16"/>
        <v>0</v>
      </c>
      <c r="AJ43" s="12">
        <f t="shared" si="17"/>
        <v>30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208.523</v>
      </c>
      <c r="D44" s="8">
        <v>525.67600000000004</v>
      </c>
      <c r="E44" s="8">
        <v>496.95499999999998</v>
      </c>
      <c r="F44" s="8">
        <v>215.31899999999999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484.15600000000001</v>
      </c>
      <c r="K44" s="12">
        <f t="shared" si="11"/>
        <v>12.798999999999978</v>
      </c>
      <c r="L44" s="12">
        <f>VLOOKUP(A:A,[1]TDSheet!$A:$L,12,0)</f>
        <v>100</v>
      </c>
      <c r="M44" s="12">
        <f>VLOOKUP(A:A,[1]TDSheet!$A:$M,13,0)</f>
        <v>150</v>
      </c>
      <c r="N44" s="12">
        <f>VLOOKUP(A:A,[1]TDSheet!$A:$N,14,0)</f>
        <v>100</v>
      </c>
      <c r="O44" s="12">
        <f>VLOOKUP(A:A,[1]TDSheet!$A:$U,21,0)</f>
        <v>70</v>
      </c>
      <c r="P44" s="12">
        <f>VLOOKUP(A:A,[1]TDSheet!$A:$W,23,0)</f>
        <v>100</v>
      </c>
      <c r="Q44" s="12"/>
      <c r="R44" s="12"/>
      <c r="S44" s="12"/>
      <c r="T44" s="14">
        <v>100</v>
      </c>
      <c r="U44" s="14">
        <v>150</v>
      </c>
      <c r="V44" s="12">
        <f t="shared" si="12"/>
        <v>99.390999999999991</v>
      </c>
      <c r="W44" s="14">
        <v>120</v>
      </c>
      <c r="X44" s="15">
        <f t="shared" si="13"/>
        <v>11.120916380758821</v>
      </c>
      <c r="Y44" s="12">
        <f t="shared" si="14"/>
        <v>2.1663832741395095</v>
      </c>
      <c r="Z44" s="12"/>
      <c r="AA44" s="12"/>
      <c r="AB44" s="12"/>
      <c r="AC44" s="12">
        <f>VLOOKUP(A:A,[1]TDSheet!$A:$AC,29,0)</f>
        <v>0</v>
      </c>
      <c r="AD44" s="12">
        <f>VLOOKUP(A:A,[1]TDSheet!$A:$AD,30,0)</f>
        <v>122.88939999999999</v>
      </c>
      <c r="AE44" s="12">
        <f>VLOOKUP(A:A,[1]TDSheet!$A:$AE,31,0)</f>
        <v>106.91960000000002</v>
      </c>
      <c r="AF44" s="12">
        <f>VLOOKUP(A:A,[3]TDSheet!$A:$D,4,0)</f>
        <v>94.061000000000007</v>
      </c>
      <c r="AG44" s="12">
        <f>VLOOKUP(A:A,[1]TDSheet!$A:$AG,33,0)</f>
        <v>0</v>
      </c>
      <c r="AH44" s="12">
        <f t="shared" si="15"/>
        <v>100</v>
      </c>
      <c r="AI44" s="12">
        <f t="shared" si="16"/>
        <v>150</v>
      </c>
      <c r="AJ44" s="12">
        <f t="shared" si="17"/>
        <v>120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16.504999999999999</v>
      </c>
      <c r="D45" s="8">
        <v>72.159000000000006</v>
      </c>
      <c r="E45" s="8">
        <v>90.444999999999993</v>
      </c>
      <c r="F45" s="8">
        <v>-1.7809999999999999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92.528000000000006</v>
      </c>
      <c r="K45" s="12">
        <f t="shared" si="11"/>
        <v>-2.0830000000000126</v>
      </c>
      <c r="L45" s="12">
        <f>VLOOKUP(A:A,[1]TDSheet!$A:$L,12,0)</f>
        <v>20</v>
      </c>
      <c r="M45" s="12">
        <f>VLOOKUP(A:A,[1]TDSheet!$A:$M,13,0)</f>
        <v>10</v>
      </c>
      <c r="N45" s="12">
        <f>VLOOKUP(A:A,[1]TDSheet!$A:$N,14,0)</f>
        <v>40</v>
      </c>
      <c r="O45" s="12">
        <f>VLOOKUP(A:A,[1]TDSheet!$A:$U,21,0)</f>
        <v>30</v>
      </c>
      <c r="P45" s="12">
        <f>VLOOKUP(A:A,[1]TDSheet!$A:$W,23,0)</f>
        <v>0</v>
      </c>
      <c r="Q45" s="12"/>
      <c r="R45" s="12"/>
      <c r="S45" s="12"/>
      <c r="T45" s="14">
        <v>20</v>
      </c>
      <c r="U45" s="14">
        <v>30</v>
      </c>
      <c r="V45" s="12">
        <f t="shared" si="12"/>
        <v>18.088999999999999</v>
      </c>
      <c r="W45" s="14">
        <v>10</v>
      </c>
      <c r="X45" s="15">
        <f t="shared" si="13"/>
        <v>8.7466968876112556</v>
      </c>
      <c r="Y45" s="12">
        <f t="shared" si="14"/>
        <v>-9.8457626181657362E-2</v>
      </c>
      <c r="Z45" s="12"/>
      <c r="AA45" s="12"/>
      <c r="AB45" s="12"/>
      <c r="AC45" s="12">
        <f>VLOOKUP(A:A,[1]TDSheet!$A:$AC,29,0)</f>
        <v>0</v>
      </c>
      <c r="AD45" s="12">
        <f>VLOOKUP(A:A,[1]TDSheet!$A:$AD,30,0)</f>
        <v>14.484199999999992</v>
      </c>
      <c r="AE45" s="12">
        <f>VLOOKUP(A:A,[1]TDSheet!$A:$AE,31,0)</f>
        <v>11.981200000000001</v>
      </c>
      <c r="AF45" s="12">
        <f>VLOOKUP(A:A,[3]TDSheet!$A:$D,4,0)</f>
        <v>20.302</v>
      </c>
      <c r="AG45" s="12" t="str">
        <f>VLOOKUP(A:A,[1]TDSheet!$A:$AG,33,0)</f>
        <v>???</v>
      </c>
      <c r="AH45" s="12">
        <f t="shared" si="15"/>
        <v>20</v>
      </c>
      <c r="AI45" s="12">
        <f t="shared" si="16"/>
        <v>30</v>
      </c>
      <c r="AJ45" s="12">
        <f t="shared" si="17"/>
        <v>10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47.353999999999999</v>
      </c>
      <c r="D46" s="8">
        <v>105.599</v>
      </c>
      <c r="E46" s="8">
        <v>123.369</v>
      </c>
      <c r="F46" s="8">
        <v>23.234999999999999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125.253</v>
      </c>
      <c r="K46" s="12">
        <f t="shared" si="11"/>
        <v>-1.8840000000000003</v>
      </c>
      <c r="L46" s="12">
        <f>VLOOKUP(A:A,[1]TDSheet!$A:$L,12,0)</f>
        <v>30</v>
      </c>
      <c r="M46" s="12">
        <f>VLOOKUP(A:A,[1]TDSheet!$A:$M,13,0)</f>
        <v>30</v>
      </c>
      <c r="N46" s="12">
        <f>VLOOKUP(A:A,[1]TDSheet!$A:$N,14,0)</f>
        <v>0</v>
      </c>
      <c r="O46" s="12">
        <f>VLOOKUP(A:A,[1]TDSheet!$A:$U,21,0)</f>
        <v>0</v>
      </c>
      <c r="P46" s="12">
        <f>VLOOKUP(A:A,[1]TDSheet!$A:$W,23,0)</f>
        <v>30</v>
      </c>
      <c r="Q46" s="12"/>
      <c r="R46" s="12"/>
      <c r="S46" s="12"/>
      <c r="T46" s="14">
        <v>20</v>
      </c>
      <c r="U46" s="14">
        <v>30</v>
      </c>
      <c r="V46" s="12">
        <f t="shared" si="12"/>
        <v>24.6738</v>
      </c>
      <c r="W46" s="14">
        <v>30</v>
      </c>
      <c r="X46" s="15">
        <f t="shared" si="13"/>
        <v>7.8315865411894405</v>
      </c>
      <c r="Y46" s="12">
        <f t="shared" si="14"/>
        <v>0.94168713372078883</v>
      </c>
      <c r="Z46" s="12"/>
      <c r="AA46" s="12"/>
      <c r="AB46" s="12"/>
      <c r="AC46" s="12">
        <f>VLOOKUP(A:A,[1]TDSheet!$A:$AC,29,0)</f>
        <v>0</v>
      </c>
      <c r="AD46" s="12">
        <f>VLOOKUP(A:A,[1]TDSheet!$A:$AD,30,0)</f>
        <v>29.815199999999994</v>
      </c>
      <c r="AE46" s="12">
        <f>VLOOKUP(A:A,[1]TDSheet!$A:$AE,31,0)</f>
        <v>24.360600000000002</v>
      </c>
      <c r="AF46" s="12">
        <f>VLOOKUP(A:A,[3]TDSheet!$A:$D,4,0)</f>
        <v>17.041</v>
      </c>
      <c r="AG46" s="12">
        <f>VLOOKUP(A:A,[1]TDSheet!$A:$AG,33,0)</f>
        <v>0</v>
      </c>
      <c r="AH46" s="12">
        <f t="shared" si="15"/>
        <v>20</v>
      </c>
      <c r="AI46" s="12">
        <f t="shared" si="16"/>
        <v>30</v>
      </c>
      <c r="AJ46" s="12">
        <f t="shared" si="17"/>
        <v>30</v>
      </c>
      <c r="AK46" s="12"/>
      <c r="AL46" s="12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97.17</v>
      </c>
      <c r="D47" s="8">
        <v>125.33199999999999</v>
      </c>
      <c r="E47" s="8">
        <v>163.95400000000001</v>
      </c>
      <c r="F47" s="8">
        <v>49.197000000000003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166.65899999999999</v>
      </c>
      <c r="K47" s="12">
        <f t="shared" si="11"/>
        <v>-2.7049999999999841</v>
      </c>
      <c r="L47" s="12">
        <f>VLOOKUP(A:A,[1]TDSheet!$A:$L,12,0)</f>
        <v>20</v>
      </c>
      <c r="M47" s="12">
        <f>VLOOKUP(A:A,[1]TDSheet!$A:$M,13,0)</f>
        <v>30</v>
      </c>
      <c r="N47" s="12">
        <f>VLOOKUP(A:A,[1]TDSheet!$A:$N,14,0)</f>
        <v>0</v>
      </c>
      <c r="O47" s="12">
        <f>VLOOKUP(A:A,[1]TDSheet!$A:$U,21,0)</f>
        <v>0</v>
      </c>
      <c r="P47" s="12">
        <f>VLOOKUP(A:A,[1]TDSheet!$A:$W,23,0)</f>
        <v>30</v>
      </c>
      <c r="Q47" s="12"/>
      <c r="R47" s="12"/>
      <c r="S47" s="12"/>
      <c r="T47" s="14">
        <v>50</v>
      </c>
      <c r="U47" s="14">
        <v>40</v>
      </c>
      <c r="V47" s="12">
        <f t="shared" si="12"/>
        <v>32.790800000000004</v>
      </c>
      <c r="W47" s="14">
        <v>40</v>
      </c>
      <c r="X47" s="15">
        <f t="shared" si="13"/>
        <v>7.9045646949754191</v>
      </c>
      <c r="Y47" s="12">
        <f t="shared" si="14"/>
        <v>1.5003293606743353</v>
      </c>
      <c r="Z47" s="12"/>
      <c r="AA47" s="12"/>
      <c r="AB47" s="12"/>
      <c r="AC47" s="12">
        <f>VLOOKUP(A:A,[1]TDSheet!$A:$AC,29,0)</f>
        <v>0</v>
      </c>
      <c r="AD47" s="12">
        <f>VLOOKUP(A:A,[1]TDSheet!$A:$AD,30,0)</f>
        <v>40.6434</v>
      </c>
      <c r="AE47" s="12">
        <f>VLOOKUP(A:A,[1]TDSheet!$A:$AE,31,0)</f>
        <v>30.433200000000006</v>
      </c>
      <c r="AF47" s="12">
        <f>VLOOKUP(A:A,[3]TDSheet!$A:$D,4,0)</f>
        <v>39.548999999999999</v>
      </c>
      <c r="AG47" s="12">
        <f>VLOOKUP(A:A,[1]TDSheet!$A:$AG,33,0)</f>
        <v>0</v>
      </c>
      <c r="AH47" s="12">
        <f t="shared" si="15"/>
        <v>50</v>
      </c>
      <c r="AI47" s="12">
        <f t="shared" si="16"/>
        <v>40</v>
      </c>
      <c r="AJ47" s="12">
        <f t="shared" si="17"/>
        <v>40</v>
      </c>
      <c r="AK47" s="12"/>
      <c r="AL47" s="12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262.18</v>
      </c>
      <c r="D48" s="8">
        <v>1068.269</v>
      </c>
      <c r="E48" s="8">
        <v>1012.901</v>
      </c>
      <c r="F48" s="8">
        <v>293.09899999999999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989.88599999999997</v>
      </c>
      <c r="K48" s="12">
        <f t="shared" si="11"/>
        <v>23.014999999999986</v>
      </c>
      <c r="L48" s="12">
        <f>VLOOKUP(A:A,[1]TDSheet!$A:$L,12,0)</f>
        <v>300</v>
      </c>
      <c r="M48" s="12">
        <f>VLOOKUP(A:A,[1]TDSheet!$A:$M,13,0)</f>
        <v>250</v>
      </c>
      <c r="N48" s="12">
        <f>VLOOKUP(A:A,[1]TDSheet!$A:$N,14,0)</f>
        <v>0</v>
      </c>
      <c r="O48" s="12">
        <f>VLOOKUP(A:A,[1]TDSheet!$A:$U,21,0)</f>
        <v>0</v>
      </c>
      <c r="P48" s="12">
        <f>VLOOKUP(A:A,[1]TDSheet!$A:$W,23,0)</f>
        <v>0</v>
      </c>
      <c r="Q48" s="12"/>
      <c r="R48" s="12"/>
      <c r="S48" s="12"/>
      <c r="T48" s="14">
        <v>250</v>
      </c>
      <c r="U48" s="14">
        <v>250</v>
      </c>
      <c r="V48" s="12">
        <f t="shared" si="12"/>
        <v>202.58019999999999</v>
      </c>
      <c r="W48" s="14">
        <v>300</v>
      </c>
      <c r="X48" s="15">
        <f t="shared" si="13"/>
        <v>8.1108568359592894</v>
      </c>
      <c r="Y48" s="12">
        <f t="shared" si="14"/>
        <v>1.4468294532239578</v>
      </c>
      <c r="Z48" s="12"/>
      <c r="AA48" s="12"/>
      <c r="AB48" s="12"/>
      <c r="AC48" s="12">
        <f>VLOOKUP(A:A,[1]TDSheet!$A:$AC,29,0)</f>
        <v>0</v>
      </c>
      <c r="AD48" s="12">
        <f>VLOOKUP(A:A,[1]TDSheet!$A:$AD,30,0)</f>
        <v>240.05239999999998</v>
      </c>
      <c r="AE48" s="12">
        <f>VLOOKUP(A:A,[1]TDSheet!$A:$AE,31,0)</f>
        <v>216.54859999999999</v>
      </c>
      <c r="AF48" s="12">
        <f>VLOOKUP(A:A,[3]TDSheet!$A:$D,4,0)</f>
        <v>239.58</v>
      </c>
      <c r="AG48" s="12">
        <f>VLOOKUP(A:A,[1]TDSheet!$A:$AG,33,0)</f>
        <v>0</v>
      </c>
      <c r="AH48" s="12">
        <f t="shared" si="15"/>
        <v>250</v>
      </c>
      <c r="AI48" s="12">
        <f t="shared" si="16"/>
        <v>250</v>
      </c>
      <c r="AJ48" s="12">
        <f t="shared" si="17"/>
        <v>300</v>
      </c>
      <c r="AK48" s="12"/>
      <c r="AL48" s="12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25.542000000000002</v>
      </c>
      <c r="D49" s="8">
        <v>74.646000000000001</v>
      </c>
      <c r="E49" s="8">
        <v>63.898000000000003</v>
      </c>
      <c r="F49" s="8">
        <v>34.960999999999999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63.8</v>
      </c>
      <c r="K49" s="12">
        <f t="shared" si="11"/>
        <v>9.8000000000006082E-2</v>
      </c>
      <c r="L49" s="12">
        <f>VLOOKUP(A:A,[1]TDSheet!$A:$L,12,0)</f>
        <v>0</v>
      </c>
      <c r="M49" s="12">
        <f>VLOOKUP(A:A,[1]TDSheet!$A:$M,13,0)</f>
        <v>30</v>
      </c>
      <c r="N49" s="12">
        <f>VLOOKUP(A:A,[1]TDSheet!$A:$N,14,0)</f>
        <v>0</v>
      </c>
      <c r="O49" s="12">
        <f>VLOOKUP(A:A,[1]TDSheet!$A:$U,21,0)</f>
        <v>0</v>
      </c>
      <c r="P49" s="12">
        <f>VLOOKUP(A:A,[1]TDSheet!$A:$W,23,0)</f>
        <v>0</v>
      </c>
      <c r="Q49" s="12"/>
      <c r="R49" s="12"/>
      <c r="S49" s="12"/>
      <c r="T49" s="14">
        <v>20</v>
      </c>
      <c r="U49" s="14">
        <v>20</v>
      </c>
      <c r="V49" s="12">
        <f t="shared" si="12"/>
        <v>12.7796</v>
      </c>
      <c r="W49" s="14">
        <v>20</v>
      </c>
      <c r="X49" s="15">
        <f t="shared" si="13"/>
        <v>9.7781620708003381</v>
      </c>
      <c r="Y49" s="12">
        <f t="shared" si="14"/>
        <v>2.7356881279539262</v>
      </c>
      <c r="Z49" s="12"/>
      <c r="AA49" s="12"/>
      <c r="AB49" s="12"/>
      <c r="AC49" s="12">
        <f>VLOOKUP(A:A,[1]TDSheet!$A:$AC,29,0)</f>
        <v>0</v>
      </c>
      <c r="AD49" s="12">
        <f>VLOOKUP(A:A,[1]TDSheet!$A:$AD,30,0)</f>
        <v>13.706200000000001</v>
      </c>
      <c r="AE49" s="12">
        <f>VLOOKUP(A:A,[1]TDSheet!$A:$AE,31,0)</f>
        <v>11.974399999999999</v>
      </c>
      <c r="AF49" s="12">
        <f>VLOOKUP(A:A,[3]TDSheet!$A:$D,4,0)</f>
        <v>14.816000000000001</v>
      </c>
      <c r="AG49" s="12">
        <f>VLOOKUP(A:A,[1]TDSheet!$A:$AG,33,0)</f>
        <v>0</v>
      </c>
      <c r="AH49" s="12">
        <f t="shared" si="15"/>
        <v>20</v>
      </c>
      <c r="AI49" s="12">
        <f t="shared" si="16"/>
        <v>20</v>
      </c>
      <c r="AJ49" s="12">
        <f t="shared" si="17"/>
        <v>20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100.589</v>
      </c>
      <c r="D50" s="8">
        <v>110.529</v>
      </c>
      <c r="E50" s="8">
        <v>202.7</v>
      </c>
      <c r="F50" s="8">
        <v>5.726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263.80700000000002</v>
      </c>
      <c r="K50" s="12">
        <f t="shared" si="11"/>
        <v>-61.107000000000028</v>
      </c>
      <c r="L50" s="12">
        <f>VLOOKUP(A:A,[1]TDSheet!$A:$L,12,0)</f>
        <v>0</v>
      </c>
      <c r="M50" s="12">
        <f>VLOOKUP(A:A,[1]TDSheet!$A:$M,13,0)</f>
        <v>40</v>
      </c>
      <c r="N50" s="12">
        <f>VLOOKUP(A:A,[1]TDSheet!$A:$N,14,0)</f>
        <v>120</v>
      </c>
      <c r="O50" s="12">
        <f>VLOOKUP(A:A,[1]TDSheet!$A:$U,21,0)</f>
        <v>0</v>
      </c>
      <c r="P50" s="12">
        <f>VLOOKUP(A:A,[1]TDSheet!$A:$W,23,0)</f>
        <v>80</v>
      </c>
      <c r="Q50" s="12"/>
      <c r="R50" s="12"/>
      <c r="S50" s="12"/>
      <c r="T50" s="14">
        <v>30</v>
      </c>
      <c r="U50" s="14">
        <v>50</v>
      </c>
      <c r="V50" s="12">
        <f t="shared" si="12"/>
        <v>40.54</v>
      </c>
      <c r="W50" s="14">
        <v>40</v>
      </c>
      <c r="X50" s="15">
        <f t="shared" si="13"/>
        <v>9.0213616181549092</v>
      </c>
      <c r="Y50" s="12">
        <f t="shared" si="14"/>
        <v>0.14124321657622102</v>
      </c>
      <c r="Z50" s="12"/>
      <c r="AA50" s="12"/>
      <c r="AB50" s="12"/>
      <c r="AC50" s="12">
        <f>VLOOKUP(A:A,[1]TDSheet!$A:$AC,29,0)</f>
        <v>0</v>
      </c>
      <c r="AD50" s="12">
        <f>VLOOKUP(A:A,[1]TDSheet!$A:$AD,30,0)</f>
        <v>37.217200000000005</v>
      </c>
      <c r="AE50" s="12">
        <f>VLOOKUP(A:A,[1]TDSheet!$A:$AE,31,0)</f>
        <v>24.697600000000001</v>
      </c>
      <c r="AF50" s="12">
        <v>0</v>
      </c>
      <c r="AG50" s="12" t="str">
        <f>VLOOKUP(A:A,[1]TDSheet!$A:$AG,33,0)</f>
        <v>увел</v>
      </c>
      <c r="AH50" s="12">
        <f t="shared" si="15"/>
        <v>30</v>
      </c>
      <c r="AI50" s="12">
        <f t="shared" si="16"/>
        <v>50</v>
      </c>
      <c r="AJ50" s="12">
        <f t="shared" si="17"/>
        <v>40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74.66</v>
      </c>
      <c r="D51" s="8">
        <v>125.06</v>
      </c>
      <c r="E51" s="8">
        <v>146.73500000000001</v>
      </c>
      <c r="F51" s="8">
        <v>50.463000000000001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150.744</v>
      </c>
      <c r="K51" s="12">
        <f t="shared" si="11"/>
        <v>-4.0089999999999861</v>
      </c>
      <c r="L51" s="12">
        <f>VLOOKUP(A:A,[1]TDSheet!$A:$L,12,0)</f>
        <v>20</v>
      </c>
      <c r="M51" s="12">
        <f>VLOOKUP(A:A,[1]TDSheet!$A:$M,13,0)</f>
        <v>30</v>
      </c>
      <c r="N51" s="12">
        <f>VLOOKUP(A:A,[1]TDSheet!$A:$N,14,0)</f>
        <v>0</v>
      </c>
      <c r="O51" s="12">
        <f>VLOOKUP(A:A,[1]TDSheet!$A:$U,21,0)</f>
        <v>0</v>
      </c>
      <c r="P51" s="12">
        <f>VLOOKUP(A:A,[1]TDSheet!$A:$W,23,0)</f>
        <v>0</v>
      </c>
      <c r="Q51" s="12"/>
      <c r="R51" s="12"/>
      <c r="S51" s="12"/>
      <c r="T51" s="14">
        <v>50</v>
      </c>
      <c r="U51" s="14">
        <v>30</v>
      </c>
      <c r="V51" s="12">
        <f t="shared" si="12"/>
        <v>29.347000000000001</v>
      </c>
      <c r="W51" s="14">
        <v>40</v>
      </c>
      <c r="X51" s="15">
        <f t="shared" si="13"/>
        <v>7.5122840494769481</v>
      </c>
      <c r="Y51" s="12">
        <f t="shared" si="14"/>
        <v>1.7195284015401915</v>
      </c>
      <c r="Z51" s="12"/>
      <c r="AA51" s="12"/>
      <c r="AB51" s="12"/>
      <c r="AC51" s="12">
        <f>VLOOKUP(A:A,[1]TDSheet!$A:$AC,29,0)</f>
        <v>0</v>
      </c>
      <c r="AD51" s="12">
        <f>VLOOKUP(A:A,[1]TDSheet!$A:$AD,30,0)</f>
        <v>32.612400000000001</v>
      </c>
      <c r="AE51" s="12">
        <f>VLOOKUP(A:A,[1]TDSheet!$A:$AE,31,0)</f>
        <v>27.761000000000003</v>
      </c>
      <c r="AF51" s="12">
        <f>VLOOKUP(A:A,[3]TDSheet!$A:$D,4,0)</f>
        <v>32.978999999999999</v>
      </c>
      <c r="AG51" s="12">
        <f>VLOOKUP(A:A,[1]TDSheet!$A:$AG,33,0)</f>
        <v>0</v>
      </c>
      <c r="AH51" s="12">
        <f t="shared" si="15"/>
        <v>50</v>
      </c>
      <c r="AI51" s="12">
        <f t="shared" si="16"/>
        <v>30</v>
      </c>
      <c r="AJ51" s="12">
        <f t="shared" si="17"/>
        <v>40</v>
      </c>
      <c r="AK51" s="12"/>
      <c r="AL51" s="12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103.776</v>
      </c>
      <c r="D52" s="8">
        <v>461.30900000000003</v>
      </c>
      <c r="E52" s="8">
        <v>410.47800000000001</v>
      </c>
      <c r="F52" s="8">
        <v>120.508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441.22399999999999</v>
      </c>
      <c r="K52" s="12">
        <f t="shared" si="11"/>
        <v>-30.745999999999981</v>
      </c>
      <c r="L52" s="12">
        <f>VLOOKUP(A:A,[1]TDSheet!$A:$L,12,0)</f>
        <v>0</v>
      </c>
      <c r="M52" s="12">
        <f>VLOOKUP(A:A,[1]TDSheet!$A:$M,13,0)</f>
        <v>100</v>
      </c>
      <c r="N52" s="12">
        <f>VLOOKUP(A:A,[1]TDSheet!$A:$N,14,0)</f>
        <v>150</v>
      </c>
      <c r="O52" s="12">
        <f>VLOOKUP(A:A,[1]TDSheet!$A:$U,21,0)</f>
        <v>100</v>
      </c>
      <c r="P52" s="12">
        <f>VLOOKUP(A:A,[1]TDSheet!$A:$W,23,0)</f>
        <v>100</v>
      </c>
      <c r="Q52" s="12"/>
      <c r="R52" s="12"/>
      <c r="S52" s="12"/>
      <c r="T52" s="14">
        <v>100</v>
      </c>
      <c r="U52" s="14">
        <v>100</v>
      </c>
      <c r="V52" s="12">
        <f t="shared" si="12"/>
        <v>82.095600000000005</v>
      </c>
      <c r="W52" s="14">
        <v>100</v>
      </c>
      <c r="X52" s="15">
        <f t="shared" si="13"/>
        <v>10.603588986498668</v>
      </c>
      <c r="Y52" s="12">
        <f t="shared" si="14"/>
        <v>1.4678984013759566</v>
      </c>
      <c r="Z52" s="12"/>
      <c r="AA52" s="12"/>
      <c r="AB52" s="12"/>
      <c r="AC52" s="12">
        <f>VLOOKUP(A:A,[1]TDSheet!$A:$AC,29,0)</f>
        <v>0</v>
      </c>
      <c r="AD52" s="12">
        <f>VLOOKUP(A:A,[1]TDSheet!$A:$AD,30,0)</f>
        <v>77.835599999999999</v>
      </c>
      <c r="AE52" s="12">
        <f>VLOOKUP(A:A,[1]TDSheet!$A:$AE,31,0)</f>
        <v>72.455799999999996</v>
      </c>
      <c r="AF52" s="12">
        <f>VLOOKUP(A:A,[3]TDSheet!$A:$D,4,0)</f>
        <v>68.727000000000004</v>
      </c>
      <c r="AG52" s="12">
        <f>VLOOKUP(A:A,[1]TDSheet!$A:$AG,33,0)</f>
        <v>0</v>
      </c>
      <c r="AH52" s="12">
        <f t="shared" si="15"/>
        <v>100</v>
      </c>
      <c r="AI52" s="12">
        <f t="shared" si="16"/>
        <v>100</v>
      </c>
      <c r="AJ52" s="12">
        <f t="shared" si="17"/>
        <v>100</v>
      </c>
      <c r="AK52" s="12"/>
      <c r="AL52" s="12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93.244</v>
      </c>
      <c r="D53" s="8">
        <v>481.46499999999997</v>
      </c>
      <c r="E53" s="8">
        <v>390.99400000000003</v>
      </c>
      <c r="F53" s="8">
        <v>167.244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407.53300000000002</v>
      </c>
      <c r="K53" s="12">
        <f t="shared" si="11"/>
        <v>-16.538999999999987</v>
      </c>
      <c r="L53" s="12">
        <f>VLOOKUP(A:A,[1]TDSheet!$A:$L,12,0)</f>
        <v>0</v>
      </c>
      <c r="M53" s="12">
        <f>VLOOKUP(A:A,[1]TDSheet!$A:$M,13,0)</f>
        <v>100</v>
      </c>
      <c r="N53" s="12">
        <f>VLOOKUP(A:A,[1]TDSheet!$A:$N,14,0)</f>
        <v>50</v>
      </c>
      <c r="O53" s="12">
        <f>VLOOKUP(A:A,[1]TDSheet!$A:$U,21,0)</f>
        <v>80</v>
      </c>
      <c r="P53" s="12">
        <f>VLOOKUP(A:A,[1]TDSheet!$A:$W,23,0)</f>
        <v>70</v>
      </c>
      <c r="Q53" s="12"/>
      <c r="R53" s="12"/>
      <c r="S53" s="12"/>
      <c r="T53" s="14">
        <v>150</v>
      </c>
      <c r="U53" s="14">
        <v>100</v>
      </c>
      <c r="V53" s="12">
        <f t="shared" si="12"/>
        <v>78.198800000000006</v>
      </c>
      <c r="W53" s="14">
        <v>100</v>
      </c>
      <c r="X53" s="15">
        <f t="shared" si="13"/>
        <v>10.450850908198079</v>
      </c>
      <c r="Y53" s="12">
        <f t="shared" si="14"/>
        <v>2.1387028956966092</v>
      </c>
      <c r="Z53" s="12"/>
      <c r="AA53" s="12"/>
      <c r="AB53" s="12"/>
      <c r="AC53" s="12">
        <f>VLOOKUP(A:A,[1]TDSheet!$A:$AC,29,0)</f>
        <v>0</v>
      </c>
      <c r="AD53" s="12">
        <f>VLOOKUP(A:A,[1]TDSheet!$A:$AD,30,0)</f>
        <v>76.436600000000013</v>
      </c>
      <c r="AE53" s="12">
        <f>VLOOKUP(A:A,[1]TDSheet!$A:$AE,31,0)</f>
        <v>68.092200000000005</v>
      </c>
      <c r="AF53" s="12">
        <f>VLOOKUP(A:A,[3]TDSheet!$A:$D,4,0)</f>
        <v>77.808000000000007</v>
      </c>
      <c r="AG53" s="12">
        <f>VLOOKUP(A:A,[1]TDSheet!$A:$AG,33,0)</f>
        <v>0</v>
      </c>
      <c r="AH53" s="12">
        <f t="shared" si="15"/>
        <v>150</v>
      </c>
      <c r="AI53" s="12">
        <f t="shared" si="16"/>
        <v>100</v>
      </c>
      <c r="AJ53" s="12">
        <f t="shared" si="17"/>
        <v>100</v>
      </c>
      <c r="AK53" s="12"/>
      <c r="AL53" s="12"/>
    </row>
    <row r="54" spans="1:38" s="1" customFormat="1" ht="21.95" customHeight="1" outlineLevel="1" x14ac:dyDescent="0.2">
      <c r="A54" s="7" t="s">
        <v>57</v>
      </c>
      <c r="B54" s="7" t="s">
        <v>8</v>
      </c>
      <c r="C54" s="8">
        <v>101.68</v>
      </c>
      <c r="D54" s="8">
        <v>420.63</v>
      </c>
      <c r="E54" s="8">
        <v>391.36399999999998</v>
      </c>
      <c r="F54" s="8">
        <v>118.11799999999999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439.48899999999998</v>
      </c>
      <c r="K54" s="12">
        <f t="shared" si="11"/>
        <v>-48.125</v>
      </c>
      <c r="L54" s="12">
        <f>VLOOKUP(A:A,[1]TDSheet!$A:$L,12,0)</f>
        <v>0</v>
      </c>
      <c r="M54" s="12">
        <f>VLOOKUP(A:A,[1]TDSheet!$A:$M,13,0)</f>
        <v>50</v>
      </c>
      <c r="N54" s="12">
        <f>VLOOKUP(A:A,[1]TDSheet!$A:$N,14,0)</f>
        <v>50</v>
      </c>
      <c r="O54" s="12">
        <f>VLOOKUP(A:A,[1]TDSheet!$A:$U,21,0)</f>
        <v>130</v>
      </c>
      <c r="P54" s="12">
        <f>VLOOKUP(A:A,[1]TDSheet!$A:$W,23,0)</f>
        <v>120</v>
      </c>
      <c r="Q54" s="12"/>
      <c r="R54" s="12"/>
      <c r="S54" s="12"/>
      <c r="T54" s="14">
        <v>150</v>
      </c>
      <c r="U54" s="14">
        <v>100</v>
      </c>
      <c r="V54" s="12">
        <f t="shared" si="12"/>
        <v>78.272799999999989</v>
      </c>
      <c r="W54" s="14">
        <v>100</v>
      </c>
      <c r="X54" s="15">
        <f t="shared" si="13"/>
        <v>10.452136629838208</v>
      </c>
      <c r="Y54" s="12">
        <f t="shared" si="14"/>
        <v>1.5090555084269377</v>
      </c>
      <c r="Z54" s="12"/>
      <c r="AA54" s="12"/>
      <c r="AB54" s="12"/>
      <c r="AC54" s="12">
        <f>VLOOKUP(A:A,[1]TDSheet!$A:$AC,29,0)</f>
        <v>0</v>
      </c>
      <c r="AD54" s="12">
        <f>VLOOKUP(A:A,[1]TDSheet!$A:$AD,30,0)</f>
        <v>60.881999999999991</v>
      </c>
      <c r="AE54" s="12">
        <f>VLOOKUP(A:A,[1]TDSheet!$A:$AE,31,0)</f>
        <v>56.030199999999994</v>
      </c>
      <c r="AF54" s="12">
        <f>VLOOKUP(A:A,[3]TDSheet!$A:$D,4,0)</f>
        <v>69.412999999999997</v>
      </c>
      <c r="AG54" s="12">
        <f>VLOOKUP(A:A,[1]TDSheet!$A:$AG,33,0)</f>
        <v>0</v>
      </c>
      <c r="AH54" s="12">
        <f t="shared" si="15"/>
        <v>150</v>
      </c>
      <c r="AI54" s="12">
        <f t="shared" si="16"/>
        <v>100</v>
      </c>
      <c r="AJ54" s="12">
        <f t="shared" si="17"/>
        <v>100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745</v>
      </c>
      <c r="D55" s="8">
        <v>4599</v>
      </c>
      <c r="E55" s="17">
        <v>2460</v>
      </c>
      <c r="F55" s="18">
        <v>3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2566</v>
      </c>
      <c r="K55" s="12">
        <f t="shared" si="11"/>
        <v>-106</v>
      </c>
      <c r="L55" s="12">
        <f>VLOOKUP(A:A,[1]TDSheet!$A:$L,12,0)</f>
        <v>500</v>
      </c>
      <c r="M55" s="12">
        <f>VLOOKUP(A:A,[1]TDSheet!$A:$M,13,0)</f>
        <v>500</v>
      </c>
      <c r="N55" s="12">
        <f>VLOOKUP(A:A,[1]TDSheet!$A:$N,14,0)</f>
        <v>900</v>
      </c>
      <c r="O55" s="12">
        <f>VLOOKUP(A:A,[1]TDSheet!$A:$U,21,0)</f>
        <v>1000</v>
      </c>
      <c r="P55" s="12">
        <f>VLOOKUP(A:A,[1]TDSheet!$A:$W,23,0)</f>
        <v>1200</v>
      </c>
      <c r="Q55" s="12"/>
      <c r="R55" s="12"/>
      <c r="S55" s="12"/>
      <c r="T55" s="14">
        <v>500</v>
      </c>
      <c r="U55" s="14">
        <v>500</v>
      </c>
      <c r="V55" s="12">
        <f t="shared" si="12"/>
        <v>492</v>
      </c>
      <c r="W55" s="14">
        <v>500</v>
      </c>
      <c r="X55" s="15">
        <f t="shared" si="13"/>
        <v>11.388211382113822</v>
      </c>
      <c r="Y55" s="12">
        <f t="shared" si="14"/>
        <v>6.0975609756097563E-3</v>
      </c>
      <c r="Z55" s="12"/>
      <c r="AA55" s="12"/>
      <c r="AB55" s="12"/>
      <c r="AC55" s="12">
        <f>VLOOKUP(A:A,[1]TDSheet!$A:$AC,29,0)</f>
        <v>0</v>
      </c>
      <c r="AD55" s="12">
        <f>VLOOKUP(A:A,[1]TDSheet!$A:$AD,30,0)</f>
        <v>440.4</v>
      </c>
      <c r="AE55" s="12">
        <f>VLOOKUP(A:A,[1]TDSheet!$A:$AE,31,0)</f>
        <v>435.6</v>
      </c>
      <c r="AF55" s="12">
        <f>VLOOKUP(A:A,[3]TDSheet!$A:$D,4,0)</f>
        <v>203</v>
      </c>
      <c r="AG55" s="12" t="str">
        <f>VLOOKUP(A:A,[1]TDSheet!$A:$AG,33,0)</f>
        <v>декак</v>
      </c>
      <c r="AH55" s="12">
        <f t="shared" si="15"/>
        <v>175</v>
      </c>
      <c r="AI55" s="12">
        <f t="shared" si="16"/>
        <v>175</v>
      </c>
      <c r="AJ55" s="12">
        <f t="shared" si="17"/>
        <v>175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2510</v>
      </c>
      <c r="D56" s="8">
        <v>10389</v>
      </c>
      <c r="E56" s="17">
        <v>4539</v>
      </c>
      <c r="F56" s="18">
        <v>770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3490</v>
      </c>
      <c r="K56" s="12">
        <f t="shared" si="11"/>
        <v>1049</v>
      </c>
      <c r="L56" s="12">
        <f>VLOOKUP(A:A,[1]TDSheet!$A:$L,12,0)</f>
        <v>1000</v>
      </c>
      <c r="M56" s="12">
        <f>VLOOKUP(A:A,[1]TDSheet!$A:$M,13,0)</f>
        <v>1100</v>
      </c>
      <c r="N56" s="12">
        <f>VLOOKUP(A:A,[1]TDSheet!$A:$N,14,0)</f>
        <v>700</v>
      </c>
      <c r="O56" s="12">
        <f>VLOOKUP(A:A,[1]TDSheet!$A:$U,21,0)</f>
        <v>400</v>
      </c>
      <c r="P56" s="12">
        <f>VLOOKUP(A:A,[1]TDSheet!$A:$W,23,0)</f>
        <v>500</v>
      </c>
      <c r="Q56" s="12"/>
      <c r="R56" s="12"/>
      <c r="S56" s="12"/>
      <c r="T56" s="14">
        <v>1000</v>
      </c>
      <c r="U56" s="14">
        <v>1300</v>
      </c>
      <c r="V56" s="12">
        <f t="shared" si="12"/>
        <v>907.8</v>
      </c>
      <c r="W56" s="14">
        <v>1000</v>
      </c>
      <c r="X56" s="15">
        <f t="shared" si="13"/>
        <v>8.5591539986781235</v>
      </c>
      <c r="Y56" s="12">
        <f t="shared" si="14"/>
        <v>0.84820445031945368</v>
      </c>
      <c r="Z56" s="12"/>
      <c r="AA56" s="12"/>
      <c r="AB56" s="12"/>
      <c r="AC56" s="12">
        <f>VLOOKUP(A:A,[1]TDSheet!$A:$AC,29,0)</f>
        <v>0</v>
      </c>
      <c r="AD56" s="12">
        <f>VLOOKUP(A:A,[1]TDSheet!$A:$AD,30,0)</f>
        <v>1040.5999999999999</v>
      </c>
      <c r="AE56" s="12">
        <f>VLOOKUP(A:A,[1]TDSheet!$A:$AE,31,0)</f>
        <v>933</v>
      </c>
      <c r="AF56" s="12">
        <f>VLOOKUP(A:A,[3]TDSheet!$A:$D,4,0)</f>
        <v>793</v>
      </c>
      <c r="AG56" s="12">
        <f>VLOOKUP(A:A,[1]TDSheet!$A:$AG,33,0)</f>
        <v>0</v>
      </c>
      <c r="AH56" s="12">
        <f t="shared" si="15"/>
        <v>400</v>
      </c>
      <c r="AI56" s="12">
        <f t="shared" si="16"/>
        <v>520</v>
      </c>
      <c r="AJ56" s="12">
        <f t="shared" si="17"/>
        <v>400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652</v>
      </c>
      <c r="D57" s="8">
        <v>3461</v>
      </c>
      <c r="E57" s="8">
        <v>3353</v>
      </c>
      <c r="F57" s="8">
        <v>717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4071</v>
      </c>
      <c r="K57" s="12">
        <f t="shared" si="11"/>
        <v>-718</v>
      </c>
      <c r="L57" s="12">
        <f>VLOOKUP(A:A,[1]TDSheet!$A:$L,12,0)</f>
        <v>800</v>
      </c>
      <c r="M57" s="12">
        <f>VLOOKUP(A:A,[1]TDSheet!$A:$M,13,0)</f>
        <v>900</v>
      </c>
      <c r="N57" s="12">
        <f>VLOOKUP(A:A,[1]TDSheet!$A:$N,14,0)</f>
        <v>0</v>
      </c>
      <c r="O57" s="12">
        <f>VLOOKUP(A:A,[1]TDSheet!$A:$U,21,0)</f>
        <v>800</v>
      </c>
      <c r="P57" s="12">
        <f>VLOOKUP(A:A,[1]TDSheet!$A:$W,23,0)</f>
        <v>800</v>
      </c>
      <c r="Q57" s="12"/>
      <c r="R57" s="12"/>
      <c r="S57" s="12"/>
      <c r="T57" s="14">
        <v>800</v>
      </c>
      <c r="U57" s="14">
        <v>900</v>
      </c>
      <c r="V57" s="12">
        <f t="shared" si="12"/>
        <v>670.6</v>
      </c>
      <c r="W57" s="14">
        <v>900</v>
      </c>
      <c r="X57" s="15">
        <f t="shared" si="13"/>
        <v>9.8672830301222785</v>
      </c>
      <c r="Y57" s="12">
        <f t="shared" si="14"/>
        <v>1.0691917685654637</v>
      </c>
      <c r="Z57" s="12"/>
      <c r="AA57" s="12"/>
      <c r="AB57" s="12"/>
      <c r="AC57" s="12">
        <f>VLOOKUP(A:A,[1]TDSheet!$A:$AC,29,0)</f>
        <v>0</v>
      </c>
      <c r="AD57" s="12">
        <f>VLOOKUP(A:A,[1]TDSheet!$A:$AD,30,0)</f>
        <v>498.6</v>
      </c>
      <c r="AE57" s="12">
        <f>VLOOKUP(A:A,[1]TDSheet!$A:$AE,31,0)</f>
        <v>666.2</v>
      </c>
      <c r="AF57" s="12">
        <f>VLOOKUP(A:A,[3]TDSheet!$A:$D,4,0)</f>
        <v>1085</v>
      </c>
      <c r="AG57" s="12" t="str">
        <f>VLOOKUP(A:A,[1]TDSheet!$A:$AG,33,0)</f>
        <v>проддек</v>
      </c>
      <c r="AH57" s="12">
        <f t="shared" si="15"/>
        <v>360</v>
      </c>
      <c r="AI57" s="12">
        <f t="shared" si="16"/>
        <v>405</v>
      </c>
      <c r="AJ57" s="12">
        <f t="shared" si="17"/>
        <v>405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684.37800000000004</v>
      </c>
      <c r="D58" s="8">
        <v>768.01900000000001</v>
      </c>
      <c r="E58" s="17">
        <v>915</v>
      </c>
      <c r="F58" s="18">
        <v>11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659.38199999999995</v>
      </c>
      <c r="K58" s="12">
        <f t="shared" si="11"/>
        <v>255.61800000000005</v>
      </c>
      <c r="L58" s="12">
        <f>VLOOKUP(A:A,[1]TDSheet!$A:$L,12,0)</f>
        <v>150</v>
      </c>
      <c r="M58" s="12">
        <f>VLOOKUP(A:A,[1]TDSheet!$A:$M,13,0)</f>
        <v>200</v>
      </c>
      <c r="N58" s="12">
        <f>VLOOKUP(A:A,[1]TDSheet!$A:$N,14,0)</f>
        <v>0</v>
      </c>
      <c r="O58" s="12">
        <f>VLOOKUP(A:A,[1]TDSheet!$A:$U,21,0)</f>
        <v>150</v>
      </c>
      <c r="P58" s="12">
        <f>VLOOKUP(A:A,[1]TDSheet!$A:$W,23,0)</f>
        <v>150</v>
      </c>
      <c r="Q58" s="12"/>
      <c r="R58" s="12"/>
      <c r="S58" s="12"/>
      <c r="T58" s="14">
        <v>300</v>
      </c>
      <c r="U58" s="14">
        <v>250</v>
      </c>
      <c r="V58" s="12">
        <f t="shared" si="12"/>
        <v>183</v>
      </c>
      <c r="W58" s="14">
        <v>250</v>
      </c>
      <c r="X58" s="15">
        <f t="shared" si="13"/>
        <v>7.9836065573770494</v>
      </c>
      <c r="Y58" s="12">
        <f t="shared" si="14"/>
        <v>6.0109289617486336E-2</v>
      </c>
      <c r="Z58" s="12"/>
      <c r="AA58" s="12"/>
      <c r="AB58" s="12"/>
      <c r="AC58" s="12">
        <f>VLOOKUP(A:A,[1]TDSheet!$A:$AC,29,0)</f>
        <v>0</v>
      </c>
      <c r="AD58" s="12">
        <f>VLOOKUP(A:A,[1]TDSheet!$A:$AD,30,0)</f>
        <v>171</v>
      </c>
      <c r="AE58" s="12">
        <f>VLOOKUP(A:A,[1]TDSheet!$A:$AE,31,0)</f>
        <v>173.49939999999998</v>
      </c>
      <c r="AF58" s="12">
        <f>VLOOKUP(A:A,[3]TDSheet!$A:$D,4,0)</f>
        <v>16.404</v>
      </c>
      <c r="AG58" s="12">
        <f>VLOOKUP(A:A,[1]TDSheet!$A:$AG,33,0)</f>
        <v>0</v>
      </c>
      <c r="AH58" s="12">
        <f t="shared" si="15"/>
        <v>300</v>
      </c>
      <c r="AI58" s="12">
        <f t="shared" si="16"/>
        <v>250</v>
      </c>
      <c r="AJ58" s="12">
        <f t="shared" si="17"/>
        <v>250</v>
      </c>
      <c r="AK58" s="12"/>
      <c r="AL58" s="12"/>
    </row>
    <row r="59" spans="1:38" s="1" customFormat="1" ht="11.1" customHeight="1" outlineLevel="1" x14ac:dyDescent="0.2">
      <c r="A59" s="7" t="s">
        <v>62</v>
      </c>
      <c r="B59" s="7" t="s">
        <v>14</v>
      </c>
      <c r="C59" s="8">
        <v>886</v>
      </c>
      <c r="D59" s="8">
        <v>537</v>
      </c>
      <c r="E59" s="8">
        <v>474</v>
      </c>
      <c r="F59" s="8">
        <v>916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513</v>
      </c>
      <c r="K59" s="12">
        <f t="shared" si="11"/>
        <v>-39</v>
      </c>
      <c r="L59" s="12">
        <f>VLOOKUP(A:A,[1]TDSheet!$A:$L,12,0)</f>
        <v>0</v>
      </c>
      <c r="M59" s="12">
        <f>VLOOKUP(A:A,[1]TDSheet!$A:$M,13,0)</f>
        <v>0</v>
      </c>
      <c r="N59" s="12">
        <f>VLOOKUP(A:A,[1]TDSheet!$A:$N,14,0)</f>
        <v>0</v>
      </c>
      <c r="O59" s="12">
        <f>VLOOKUP(A:A,[1]TDSheet!$A:$U,21,0)</f>
        <v>0</v>
      </c>
      <c r="P59" s="12">
        <f>VLOOKUP(A:A,[1]TDSheet!$A:$W,23,0)</f>
        <v>0</v>
      </c>
      <c r="Q59" s="12"/>
      <c r="R59" s="12"/>
      <c r="S59" s="12"/>
      <c r="T59" s="14"/>
      <c r="U59" s="14"/>
      <c r="V59" s="12">
        <f t="shared" si="12"/>
        <v>94.8</v>
      </c>
      <c r="W59" s="14"/>
      <c r="X59" s="15">
        <f t="shared" si="13"/>
        <v>9.6624472573839668</v>
      </c>
      <c r="Y59" s="12">
        <f t="shared" si="14"/>
        <v>9.6624472573839668</v>
      </c>
      <c r="Z59" s="12"/>
      <c r="AA59" s="12"/>
      <c r="AB59" s="12"/>
      <c r="AC59" s="12">
        <f>VLOOKUP(A:A,[1]TDSheet!$A:$AC,29,0)</f>
        <v>0</v>
      </c>
      <c r="AD59" s="12">
        <f>VLOOKUP(A:A,[1]TDSheet!$A:$AD,30,0)</f>
        <v>103.6</v>
      </c>
      <c r="AE59" s="12">
        <f>VLOOKUP(A:A,[1]TDSheet!$A:$AE,31,0)</f>
        <v>64.2</v>
      </c>
      <c r="AF59" s="12">
        <f>VLOOKUP(A:A,[3]TDSheet!$A:$D,4,0)</f>
        <v>125</v>
      </c>
      <c r="AG59" s="12" t="e">
        <f>VLOOKUP(A:A,[1]TDSheet!$A:$AG,33,0)</f>
        <v>#N/A</v>
      </c>
      <c r="AH59" s="12">
        <f t="shared" si="15"/>
        <v>0</v>
      </c>
      <c r="AI59" s="12">
        <f t="shared" si="16"/>
        <v>0</v>
      </c>
      <c r="AJ59" s="12">
        <f t="shared" si="17"/>
        <v>0</v>
      </c>
      <c r="AK59" s="12"/>
      <c r="AL59" s="12"/>
    </row>
    <row r="60" spans="1:38" s="1" customFormat="1" ht="21.95" customHeight="1" outlineLevel="1" x14ac:dyDescent="0.2">
      <c r="A60" s="7" t="s">
        <v>63</v>
      </c>
      <c r="B60" s="7" t="s">
        <v>14</v>
      </c>
      <c r="C60" s="8">
        <v>493</v>
      </c>
      <c r="D60" s="8">
        <v>1074</v>
      </c>
      <c r="E60" s="8">
        <v>1256</v>
      </c>
      <c r="F60" s="8">
        <v>260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1563</v>
      </c>
      <c r="K60" s="12">
        <f t="shared" si="11"/>
        <v>-307</v>
      </c>
      <c r="L60" s="12">
        <f>VLOOKUP(A:A,[1]TDSheet!$A:$L,12,0)</f>
        <v>300</v>
      </c>
      <c r="M60" s="12">
        <f>VLOOKUP(A:A,[1]TDSheet!$A:$M,13,0)</f>
        <v>300</v>
      </c>
      <c r="N60" s="12">
        <f>VLOOKUP(A:A,[1]TDSheet!$A:$N,14,0)</f>
        <v>500</v>
      </c>
      <c r="O60" s="12">
        <f>VLOOKUP(A:A,[1]TDSheet!$A:$U,21,0)</f>
        <v>300</v>
      </c>
      <c r="P60" s="12">
        <f>VLOOKUP(A:A,[1]TDSheet!$A:$W,23,0)</f>
        <v>300</v>
      </c>
      <c r="Q60" s="12"/>
      <c r="R60" s="12"/>
      <c r="S60" s="12"/>
      <c r="T60" s="14"/>
      <c r="U60" s="14">
        <v>250</v>
      </c>
      <c r="V60" s="12">
        <f t="shared" si="12"/>
        <v>251.2</v>
      </c>
      <c r="W60" s="14">
        <v>250</v>
      </c>
      <c r="X60" s="15">
        <f t="shared" si="13"/>
        <v>9.7929936305732497</v>
      </c>
      <c r="Y60" s="12">
        <f t="shared" si="14"/>
        <v>1.0350318471337581</v>
      </c>
      <c r="Z60" s="12"/>
      <c r="AA60" s="12"/>
      <c r="AB60" s="12"/>
      <c r="AC60" s="12">
        <f>VLOOKUP(A:A,[1]TDSheet!$A:$AC,29,0)</f>
        <v>0</v>
      </c>
      <c r="AD60" s="12">
        <f>VLOOKUP(A:A,[1]TDSheet!$A:$AD,30,0)</f>
        <v>294.2</v>
      </c>
      <c r="AE60" s="12">
        <f>VLOOKUP(A:A,[1]TDSheet!$A:$AE,31,0)</f>
        <v>251.4</v>
      </c>
      <c r="AF60" s="12">
        <f>VLOOKUP(A:A,[3]TDSheet!$A:$D,4,0)</f>
        <v>91</v>
      </c>
      <c r="AG60" s="12">
        <f>VLOOKUP(A:A,[1]TDSheet!$A:$AG,33,0)</f>
        <v>0</v>
      </c>
      <c r="AH60" s="12">
        <f t="shared" si="15"/>
        <v>0</v>
      </c>
      <c r="AI60" s="12">
        <f t="shared" si="16"/>
        <v>87.5</v>
      </c>
      <c r="AJ60" s="12">
        <f t="shared" si="17"/>
        <v>87.5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15.815</v>
      </c>
      <c r="D61" s="8">
        <v>234.93</v>
      </c>
      <c r="E61" s="8">
        <v>201.161</v>
      </c>
      <c r="F61" s="8">
        <v>47.459000000000003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316.22300000000001</v>
      </c>
      <c r="K61" s="12">
        <f t="shared" si="11"/>
        <v>-115.06200000000001</v>
      </c>
      <c r="L61" s="12">
        <f>VLOOKUP(A:A,[1]TDSheet!$A:$L,12,0)</f>
        <v>100</v>
      </c>
      <c r="M61" s="12">
        <f>VLOOKUP(A:A,[1]TDSheet!$A:$M,13,0)</f>
        <v>50</v>
      </c>
      <c r="N61" s="12">
        <f>VLOOKUP(A:A,[1]TDSheet!$A:$N,14,0)</f>
        <v>0</v>
      </c>
      <c r="O61" s="12">
        <f>VLOOKUP(A:A,[1]TDSheet!$A:$U,21,0)</f>
        <v>0</v>
      </c>
      <c r="P61" s="12">
        <f>VLOOKUP(A:A,[1]TDSheet!$A:$W,23,0)</f>
        <v>0</v>
      </c>
      <c r="Q61" s="12"/>
      <c r="R61" s="12"/>
      <c r="S61" s="12"/>
      <c r="T61" s="14">
        <v>100</v>
      </c>
      <c r="U61" s="14">
        <v>100</v>
      </c>
      <c r="V61" s="12">
        <f t="shared" si="12"/>
        <v>40.232199999999999</v>
      </c>
      <c r="W61" s="14">
        <v>50</v>
      </c>
      <c r="X61" s="15">
        <f t="shared" si="13"/>
        <v>11.121912299103704</v>
      </c>
      <c r="Y61" s="12">
        <f t="shared" si="14"/>
        <v>1.1796272637340242</v>
      </c>
      <c r="Z61" s="12"/>
      <c r="AA61" s="12"/>
      <c r="AB61" s="12"/>
      <c r="AC61" s="12">
        <f>VLOOKUP(A:A,[1]TDSheet!$A:$AC,29,0)</f>
        <v>0</v>
      </c>
      <c r="AD61" s="12">
        <f>VLOOKUP(A:A,[1]TDSheet!$A:$AD,30,0)</f>
        <v>62.089599999999997</v>
      </c>
      <c r="AE61" s="12">
        <f>VLOOKUP(A:A,[1]TDSheet!$A:$AE,31,0)</f>
        <v>56.377200000000002</v>
      </c>
      <c r="AF61" s="12">
        <f>VLOOKUP(A:A,[3]TDSheet!$A:$D,4,0)</f>
        <v>69.489000000000004</v>
      </c>
      <c r="AG61" s="12">
        <f>VLOOKUP(A:A,[1]TDSheet!$A:$AG,33,0)</f>
        <v>0</v>
      </c>
      <c r="AH61" s="12">
        <f t="shared" si="15"/>
        <v>100</v>
      </c>
      <c r="AI61" s="12">
        <f t="shared" si="16"/>
        <v>100</v>
      </c>
      <c r="AJ61" s="12">
        <f t="shared" si="17"/>
        <v>50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887</v>
      </c>
      <c r="D62" s="8">
        <v>2417</v>
      </c>
      <c r="E62" s="8">
        <v>2971</v>
      </c>
      <c r="F62" s="8">
        <v>250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2989</v>
      </c>
      <c r="K62" s="12">
        <f t="shared" si="11"/>
        <v>-18</v>
      </c>
      <c r="L62" s="12">
        <f>VLOOKUP(A:A,[1]TDSheet!$A:$L,12,0)</f>
        <v>800</v>
      </c>
      <c r="M62" s="12">
        <f>VLOOKUP(A:A,[1]TDSheet!$A:$M,13,0)</f>
        <v>800</v>
      </c>
      <c r="N62" s="12">
        <f>VLOOKUP(A:A,[1]TDSheet!$A:$N,14,0)</f>
        <v>700</v>
      </c>
      <c r="O62" s="12">
        <f>VLOOKUP(A:A,[1]TDSheet!$A:$U,21,0)</f>
        <v>200</v>
      </c>
      <c r="P62" s="12">
        <f>VLOOKUP(A:A,[1]TDSheet!$A:$W,23,0)</f>
        <v>300</v>
      </c>
      <c r="Q62" s="12"/>
      <c r="R62" s="12"/>
      <c r="S62" s="12"/>
      <c r="T62" s="14">
        <v>500</v>
      </c>
      <c r="U62" s="14"/>
      <c r="V62" s="12">
        <f t="shared" si="12"/>
        <v>594.20000000000005</v>
      </c>
      <c r="W62" s="14">
        <v>600</v>
      </c>
      <c r="X62" s="15">
        <f t="shared" si="13"/>
        <v>6.9841804106361485</v>
      </c>
      <c r="Y62" s="12">
        <f t="shared" si="14"/>
        <v>0.42073375967687643</v>
      </c>
      <c r="Z62" s="12"/>
      <c r="AA62" s="12"/>
      <c r="AB62" s="12"/>
      <c r="AC62" s="12">
        <f>VLOOKUP(A:A,[1]TDSheet!$A:$AC,29,0)</f>
        <v>0</v>
      </c>
      <c r="AD62" s="12">
        <f>VLOOKUP(A:A,[1]TDSheet!$A:$AD,30,0)</f>
        <v>773.4</v>
      </c>
      <c r="AE62" s="12">
        <f>VLOOKUP(A:A,[1]TDSheet!$A:$AE,31,0)</f>
        <v>696.2</v>
      </c>
      <c r="AF62" s="12">
        <f>VLOOKUP(A:A,[3]TDSheet!$A:$D,4,0)</f>
        <v>558</v>
      </c>
      <c r="AG62" s="20" t="e">
        <f>VLOOKUP(A:A,[1]TDSheet!$A:$AG,33,0)</f>
        <v>#N/A</v>
      </c>
      <c r="AH62" s="12">
        <f t="shared" si="15"/>
        <v>200</v>
      </c>
      <c r="AI62" s="12">
        <f t="shared" si="16"/>
        <v>0</v>
      </c>
      <c r="AJ62" s="12">
        <f t="shared" si="17"/>
        <v>240</v>
      </c>
      <c r="AK62" s="12"/>
      <c r="AL62" s="12"/>
    </row>
    <row r="63" spans="1:38" s="1" customFormat="1" ht="11.1" customHeight="1" outlineLevel="1" x14ac:dyDescent="0.2">
      <c r="A63" s="7" t="s">
        <v>66</v>
      </c>
      <c r="B63" s="7" t="s">
        <v>14</v>
      </c>
      <c r="C63" s="8">
        <v>1066</v>
      </c>
      <c r="D63" s="8">
        <v>37291</v>
      </c>
      <c r="E63" s="8">
        <v>3573</v>
      </c>
      <c r="F63" s="8">
        <v>1395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3611</v>
      </c>
      <c r="K63" s="12">
        <f t="shared" si="11"/>
        <v>-38</v>
      </c>
      <c r="L63" s="12">
        <f>VLOOKUP(A:A,[1]TDSheet!$A:$L,12,0)</f>
        <v>700</v>
      </c>
      <c r="M63" s="12">
        <f>VLOOKUP(A:A,[1]TDSheet!$A:$M,13,0)</f>
        <v>900</v>
      </c>
      <c r="N63" s="12">
        <f>VLOOKUP(A:A,[1]TDSheet!$A:$N,14,0)</f>
        <v>0</v>
      </c>
      <c r="O63" s="12">
        <f>VLOOKUP(A:A,[1]TDSheet!$A:$U,21,0)</f>
        <v>200</v>
      </c>
      <c r="P63" s="12">
        <f>VLOOKUP(A:A,[1]TDSheet!$A:$W,23,0)</f>
        <v>200</v>
      </c>
      <c r="Q63" s="12"/>
      <c r="R63" s="12"/>
      <c r="S63" s="12"/>
      <c r="T63" s="14">
        <v>900</v>
      </c>
      <c r="U63" s="14">
        <v>800</v>
      </c>
      <c r="V63" s="12">
        <f t="shared" si="12"/>
        <v>714.6</v>
      </c>
      <c r="W63" s="14">
        <v>900</v>
      </c>
      <c r="X63" s="15">
        <f t="shared" si="13"/>
        <v>8.3893087041701655</v>
      </c>
      <c r="Y63" s="12">
        <f t="shared" si="14"/>
        <v>1.9521410579345087</v>
      </c>
      <c r="Z63" s="12"/>
      <c r="AA63" s="12"/>
      <c r="AB63" s="12"/>
      <c r="AC63" s="12">
        <f>VLOOKUP(A:A,[1]TDSheet!$A:$AC,29,0)</f>
        <v>0</v>
      </c>
      <c r="AD63" s="12">
        <f>VLOOKUP(A:A,[1]TDSheet!$A:$AD,30,0)</f>
        <v>877.6</v>
      </c>
      <c r="AE63" s="12">
        <f>VLOOKUP(A:A,[1]TDSheet!$A:$AE,31,0)</f>
        <v>789</v>
      </c>
      <c r="AF63" s="12">
        <f>VLOOKUP(A:A,[3]TDSheet!$A:$D,4,0)</f>
        <v>737</v>
      </c>
      <c r="AG63" s="12" t="e">
        <f>VLOOKUP(A:A,[1]TDSheet!$A:$AG,33,0)</f>
        <v>#N/A</v>
      </c>
      <c r="AH63" s="12">
        <f t="shared" si="15"/>
        <v>360</v>
      </c>
      <c r="AI63" s="12">
        <f t="shared" si="16"/>
        <v>320</v>
      </c>
      <c r="AJ63" s="12">
        <f t="shared" si="17"/>
        <v>360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27.277000000000001</v>
      </c>
      <c r="D64" s="8">
        <v>43.100999999999999</v>
      </c>
      <c r="E64" s="8">
        <v>64.114999999999995</v>
      </c>
      <c r="F64" s="8">
        <v>5.5389999999999997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63.317999999999998</v>
      </c>
      <c r="K64" s="12">
        <f t="shared" si="11"/>
        <v>0.79699999999999704</v>
      </c>
      <c r="L64" s="12">
        <f>VLOOKUP(A:A,[1]TDSheet!$A:$L,12,0)</f>
        <v>0</v>
      </c>
      <c r="M64" s="12">
        <f>VLOOKUP(A:A,[1]TDSheet!$A:$M,13,0)</f>
        <v>20</v>
      </c>
      <c r="N64" s="12">
        <f>VLOOKUP(A:A,[1]TDSheet!$A:$N,14,0)</f>
        <v>20</v>
      </c>
      <c r="O64" s="12">
        <f>VLOOKUP(A:A,[1]TDSheet!$A:$U,21,0)</f>
        <v>0</v>
      </c>
      <c r="P64" s="12">
        <f>VLOOKUP(A:A,[1]TDSheet!$A:$W,23,0)</f>
        <v>40</v>
      </c>
      <c r="Q64" s="12"/>
      <c r="R64" s="12"/>
      <c r="S64" s="12"/>
      <c r="T64" s="14">
        <v>20</v>
      </c>
      <c r="U64" s="14"/>
      <c r="V64" s="12">
        <f t="shared" si="12"/>
        <v>12.822999999999999</v>
      </c>
      <c r="W64" s="14"/>
      <c r="X64" s="15">
        <f t="shared" si="13"/>
        <v>8.2304452936130392</v>
      </c>
      <c r="Y64" s="12">
        <f t="shared" si="14"/>
        <v>0.43195820010917885</v>
      </c>
      <c r="Z64" s="12"/>
      <c r="AA64" s="12"/>
      <c r="AB64" s="12"/>
      <c r="AC64" s="12">
        <f>VLOOKUP(A:A,[1]TDSheet!$A:$AC,29,0)</f>
        <v>0</v>
      </c>
      <c r="AD64" s="12">
        <f>VLOOKUP(A:A,[1]TDSheet!$A:$AD,30,0)</f>
        <v>11.500200000000001</v>
      </c>
      <c r="AE64" s="12">
        <f>VLOOKUP(A:A,[1]TDSheet!$A:$AE,31,0)</f>
        <v>8.9049999999999976</v>
      </c>
      <c r="AF64" s="12">
        <f>VLOOKUP(A:A,[3]TDSheet!$A:$D,4,0)</f>
        <v>12.97</v>
      </c>
      <c r="AG64" s="12" t="str">
        <f>VLOOKUP(A:A,[1]TDSheet!$A:$AG,33,0)</f>
        <v>увел</v>
      </c>
      <c r="AH64" s="12">
        <f t="shared" si="15"/>
        <v>20</v>
      </c>
      <c r="AI64" s="12">
        <f t="shared" si="16"/>
        <v>0</v>
      </c>
      <c r="AJ64" s="12">
        <f t="shared" si="17"/>
        <v>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8</v>
      </c>
      <c r="C65" s="8">
        <v>160.11699999999999</v>
      </c>
      <c r="D65" s="8">
        <v>527.89</v>
      </c>
      <c r="E65" s="17">
        <v>401</v>
      </c>
      <c r="F65" s="18">
        <v>83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170.81800000000001</v>
      </c>
      <c r="K65" s="12">
        <f t="shared" si="11"/>
        <v>230.18199999999999</v>
      </c>
      <c r="L65" s="12">
        <f>VLOOKUP(A:A,[1]TDSheet!$A:$L,12,0)</f>
        <v>100</v>
      </c>
      <c r="M65" s="12">
        <f>VLOOKUP(A:A,[1]TDSheet!$A:$M,13,0)</f>
        <v>120</v>
      </c>
      <c r="N65" s="12">
        <f>VLOOKUP(A:A,[1]TDSheet!$A:$N,14,0)</f>
        <v>0</v>
      </c>
      <c r="O65" s="12">
        <f>VLOOKUP(A:A,[1]TDSheet!$A:$U,21,0)</f>
        <v>0</v>
      </c>
      <c r="P65" s="12">
        <f>VLOOKUP(A:A,[1]TDSheet!$A:$W,23,0)</f>
        <v>250</v>
      </c>
      <c r="Q65" s="12"/>
      <c r="R65" s="12"/>
      <c r="S65" s="12"/>
      <c r="T65" s="14">
        <v>90</v>
      </c>
      <c r="U65" s="14">
        <v>80</v>
      </c>
      <c r="V65" s="12">
        <f t="shared" si="12"/>
        <v>80.2</v>
      </c>
      <c r="W65" s="14">
        <v>100</v>
      </c>
      <c r="X65" s="15">
        <f t="shared" si="13"/>
        <v>10.261845386533665</v>
      </c>
      <c r="Y65" s="12">
        <f t="shared" si="14"/>
        <v>1.0349127182044888</v>
      </c>
      <c r="Z65" s="12"/>
      <c r="AA65" s="12"/>
      <c r="AB65" s="12"/>
      <c r="AC65" s="12">
        <f>VLOOKUP(A:A,[1]TDSheet!$A:$AC,29,0)</f>
        <v>0</v>
      </c>
      <c r="AD65" s="12">
        <f>VLOOKUP(A:A,[1]TDSheet!$A:$AD,30,0)</f>
        <v>74.106200000000001</v>
      </c>
      <c r="AE65" s="12">
        <f>VLOOKUP(A:A,[1]TDSheet!$A:$AE,31,0)</f>
        <v>73.653199999999998</v>
      </c>
      <c r="AF65" s="12">
        <f>VLOOKUP(A:A,[3]TDSheet!$A:$D,4,0)</f>
        <v>39.179000000000002</v>
      </c>
      <c r="AG65" s="12">
        <f>VLOOKUP(A:A,[1]TDSheet!$A:$AG,33,0)</f>
        <v>0</v>
      </c>
      <c r="AH65" s="12">
        <f t="shared" si="15"/>
        <v>90</v>
      </c>
      <c r="AI65" s="12">
        <f t="shared" si="16"/>
        <v>80</v>
      </c>
      <c r="AJ65" s="12">
        <f t="shared" si="17"/>
        <v>100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430</v>
      </c>
      <c r="D66" s="8">
        <v>6102</v>
      </c>
      <c r="E66" s="8">
        <v>1103</v>
      </c>
      <c r="F66" s="8">
        <v>85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1178</v>
      </c>
      <c r="K66" s="12">
        <f t="shared" si="11"/>
        <v>-75</v>
      </c>
      <c r="L66" s="12">
        <f>VLOOKUP(A:A,[1]TDSheet!$A:$L,12,0)</f>
        <v>150</v>
      </c>
      <c r="M66" s="12">
        <f>VLOOKUP(A:A,[1]TDSheet!$A:$M,13,0)</f>
        <v>400</v>
      </c>
      <c r="N66" s="12">
        <f>VLOOKUP(A:A,[1]TDSheet!$A:$N,14,0)</f>
        <v>300</v>
      </c>
      <c r="O66" s="12">
        <f>VLOOKUP(A:A,[1]TDSheet!$A:$U,21,0)</f>
        <v>300</v>
      </c>
      <c r="P66" s="12">
        <f>VLOOKUP(A:A,[1]TDSheet!$A:$W,23,0)</f>
        <v>300</v>
      </c>
      <c r="Q66" s="12"/>
      <c r="R66" s="12"/>
      <c r="S66" s="12"/>
      <c r="T66" s="14"/>
      <c r="U66" s="14">
        <v>300</v>
      </c>
      <c r="V66" s="12">
        <f t="shared" si="12"/>
        <v>220.6</v>
      </c>
      <c r="W66" s="14">
        <v>220</v>
      </c>
      <c r="X66" s="15">
        <f t="shared" si="13"/>
        <v>9.3155031731640978</v>
      </c>
      <c r="Y66" s="12">
        <f t="shared" si="14"/>
        <v>0.38531278331822305</v>
      </c>
      <c r="Z66" s="12"/>
      <c r="AA66" s="12"/>
      <c r="AB66" s="12"/>
      <c r="AC66" s="12">
        <f>VLOOKUP(A:A,[1]TDSheet!$A:$AC,29,0)</f>
        <v>0</v>
      </c>
      <c r="AD66" s="12">
        <f>VLOOKUP(A:A,[1]TDSheet!$A:$AD,30,0)</f>
        <v>231.6</v>
      </c>
      <c r="AE66" s="12">
        <f>VLOOKUP(A:A,[1]TDSheet!$A:$AE,31,0)</f>
        <v>190.4</v>
      </c>
      <c r="AF66" s="12">
        <f>VLOOKUP(A:A,[3]TDSheet!$A:$D,4,0)</f>
        <v>141</v>
      </c>
      <c r="AG66" s="12">
        <f>VLOOKUP(A:A,[1]TDSheet!$A:$AG,33,0)</f>
        <v>0</v>
      </c>
      <c r="AH66" s="12">
        <f t="shared" si="15"/>
        <v>0</v>
      </c>
      <c r="AI66" s="12">
        <f t="shared" si="16"/>
        <v>105</v>
      </c>
      <c r="AJ66" s="12">
        <f t="shared" si="17"/>
        <v>77</v>
      </c>
      <c r="AK66" s="12"/>
      <c r="AL66" s="12"/>
    </row>
    <row r="67" spans="1:38" s="1" customFormat="1" ht="21.95" customHeight="1" outlineLevel="1" x14ac:dyDescent="0.2">
      <c r="A67" s="7" t="s">
        <v>70</v>
      </c>
      <c r="B67" s="7" t="s">
        <v>14</v>
      </c>
      <c r="C67" s="8">
        <v>319</v>
      </c>
      <c r="D67" s="8">
        <v>6600</v>
      </c>
      <c r="E67" s="8">
        <v>1643</v>
      </c>
      <c r="F67" s="8">
        <v>218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1838</v>
      </c>
      <c r="K67" s="12">
        <f t="shared" si="11"/>
        <v>-195</v>
      </c>
      <c r="L67" s="12">
        <f>VLOOKUP(A:A,[1]TDSheet!$A:$L,12,0)</f>
        <v>400</v>
      </c>
      <c r="M67" s="12">
        <f>VLOOKUP(A:A,[1]TDSheet!$A:$M,13,0)</f>
        <v>500</v>
      </c>
      <c r="N67" s="12">
        <f>VLOOKUP(A:A,[1]TDSheet!$A:$N,14,0)</f>
        <v>400</v>
      </c>
      <c r="O67" s="12">
        <f>VLOOKUP(A:A,[1]TDSheet!$A:$U,21,0)</f>
        <v>500</v>
      </c>
      <c r="P67" s="12">
        <f>VLOOKUP(A:A,[1]TDSheet!$A:$W,23,0)</f>
        <v>500</v>
      </c>
      <c r="Q67" s="12"/>
      <c r="R67" s="12"/>
      <c r="S67" s="12"/>
      <c r="T67" s="14">
        <v>300</v>
      </c>
      <c r="U67" s="14">
        <v>400</v>
      </c>
      <c r="V67" s="12">
        <f t="shared" si="12"/>
        <v>328.6</v>
      </c>
      <c r="W67" s="14">
        <v>300</v>
      </c>
      <c r="X67" s="15">
        <f t="shared" si="13"/>
        <v>10.706025562994521</v>
      </c>
      <c r="Y67" s="12">
        <f t="shared" si="14"/>
        <v>0.66342057212416305</v>
      </c>
      <c r="Z67" s="12"/>
      <c r="AA67" s="12"/>
      <c r="AB67" s="12"/>
      <c r="AC67" s="12">
        <f>VLOOKUP(A:A,[1]TDSheet!$A:$AC,29,0)</f>
        <v>0</v>
      </c>
      <c r="AD67" s="12">
        <f>VLOOKUP(A:A,[1]TDSheet!$A:$AD,30,0)</f>
        <v>322.60000000000002</v>
      </c>
      <c r="AE67" s="12">
        <f>VLOOKUP(A:A,[1]TDSheet!$A:$AE,31,0)</f>
        <v>315.60000000000002</v>
      </c>
      <c r="AF67" s="12">
        <f>VLOOKUP(A:A,[3]TDSheet!$A:$D,4,0)</f>
        <v>218</v>
      </c>
      <c r="AG67" s="12">
        <f>VLOOKUP(A:A,[1]TDSheet!$A:$AG,33,0)</f>
        <v>0</v>
      </c>
      <c r="AH67" s="12">
        <f t="shared" si="15"/>
        <v>105</v>
      </c>
      <c r="AI67" s="12">
        <f t="shared" si="16"/>
        <v>140</v>
      </c>
      <c r="AJ67" s="12">
        <f t="shared" si="17"/>
        <v>105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14</v>
      </c>
      <c r="C68" s="8">
        <v>421</v>
      </c>
      <c r="D68" s="8">
        <v>686</v>
      </c>
      <c r="E68" s="8">
        <v>894</v>
      </c>
      <c r="F68" s="8">
        <v>179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912</v>
      </c>
      <c r="K68" s="12">
        <f t="shared" si="11"/>
        <v>-18</v>
      </c>
      <c r="L68" s="12">
        <f>VLOOKUP(A:A,[1]TDSheet!$A:$L,12,0)</f>
        <v>120</v>
      </c>
      <c r="M68" s="12">
        <f>VLOOKUP(A:A,[1]TDSheet!$A:$M,13,0)</f>
        <v>200</v>
      </c>
      <c r="N68" s="12">
        <f>VLOOKUP(A:A,[1]TDSheet!$A:$N,14,0)</f>
        <v>200</v>
      </c>
      <c r="O68" s="12">
        <f>VLOOKUP(A:A,[1]TDSheet!$A:$U,21,0)</f>
        <v>0</v>
      </c>
      <c r="P68" s="12">
        <f>VLOOKUP(A:A,[1]TDSheet!$A:$W,23,0)</f>
        <v>180</v>
      </c>
      <c r="Q68" s="12"/>
      <c r="R68" s="12"/>
      <c r="S68" s="12"/>
      <c r="T68" s="14">
        <v>150</v>
      </c>
      <c r="U68" s="14">
        <v>250</v>
      </c>
      <c r="V68" s="12">
        <f t="shared" si="12"/>
        <v>178.8</v>
      </c>
      <c r="W68" s="14">
        <v>200</v>
      </c>
      <c r="X68" s="15">
        <f t="shared" si="13"/>
        <v>8.2718120805369129</v>
      </c>
      <c r="Y68" s="12">
        <f t="shared" si="14"/>
        <v>1.0011185682326622</v>
      </c>
      <c r="Z68" s="12"/>
      <c r="AA68" s="12"/>
      <c r="AB68" s="12"/>
      <c r="AC68" s="12">
        <f>VLOOKUP(A:A,[1]TDSheet!$A:$AC,29,0)</f>
        <v>0</v>
      </c>
      <c r="AD68" s="12">
        <f>VLOOKUP(A:A,[1]TDSheet!$A:$AD,30,0)</f>
        <v>214.4</v>
      </c>
      <c r="AE68" s="12">
        <f>VLOOKUP(A:A,[1]TDSheet!$A:$AE,31,0)</f>
        <v>164.4</v>
      </c>
      <c r="AF68" s="12">
        <f>VLOOKUP(A:A,[3]TDSheet!$A:$D,4,0)</f>
        <v>123</v>
      </c>
      <c r="AG68" s="12">
        <f>VLOOKUP(A:A,[1]TDSheet!$A:$AG,33,0)</f>
        <v>0</v>
      </c>
      <c r="AH68" s="12">
        <f t="shared" si="15"/>
        <v>60</v>
      </c>
      <c r="AI68" s="12">
        <f t="shared" si="16"/>
        <v>100</v>
      </c>
      <c r="AJ68" s="12">
        <f t="shared" si="17"/>
        <v>80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60.061</v>
      </c>
      <c r="D69" s="8">
        <v>207.208</v>
      </c>
      <c r="E69" s="8">
        <v>217.50800000000001</v>
      </c>
      <c r="F69" s="8">
        <v>45.627000000000002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223.85599999999999</v>
      </c>
      <c r="K69" s="12">
        <f t="shared" si="11"/>
        <v>-6.3479999999999848</v>
      </c>
      <c r="L69" s="12">
        <f>VLOOKUP(A:A,[1]TDSheet!$A:$L,12,0)</f>
        <v>70</v>
      </c>
      <c r="M69" s="12">
        <f>VLOOKUP(A:A,[1]TDSheet!$A:$M,13,0)</f>
        <v>50</v>
      </c>
      <c r="N69" s="12">
        <f>VLOOKUP(A:A,[1]TDSheet!$A:$N,14,0)</f>
        <v>0</v>
      </c>
      <c r="O69" s="12">
        <f>VLOOKUP(A:A,[1]TDSheet!$A:$U,21,0)</f>
        <v>100</v>
      </c>
      <c r="P69" s="12">
        <f>VLOOKUP(A:A,[1]TDSheet!$A:$W,23,0)</f>
        <v>100</v>
      </c>
      <c r="Q69" s="12"/>
      <c r="R69" s="12"/>
      <c r="S69" s="12"/>
      <c r="T69" s="14"/>
      <c r="U69" s="14">
        <v>50</v>
      </c>
      <c r="V69" s="12">
        <f t="shared" si="12"/>
        <v>43.501600000000003</v>
      </c>
      <c r="W69" s="14">
        <v>50</v>
      </c>
      <c r="X69" s="15">
        <f t="shared" si="13"/>
        <v>10.703675267116612</v>
      </c>
      <c r="Y69" s="12">
        <f t="shared" si="14"/>
        <v>1.048857973040072</v>
      </c>
      <c r="Z69" s="12"/>
      <c r="AA69" s="12"/>
      <c r="AB69" s="12"/>
      <c r="AC69" s="12">
        <f>VLOOKUP(A:A,[1]TDSheet!$A:$AC,29,0)</f>
        <v>0</v>
      </c>
      <c r="AD69" s="12">
        <f>VLOOKUP(A:A,[1]TDSheet!$A:$AD,30,0)</f>
        <v>41.743399999999994</v>
      </c>
      <c r="AE69" s="12">
        <f>VLOOKUP(A:A,[1]TDSheet!$A:$AE,31,0)</f>
        <v>39.6128</v>
      </c>
      <c r="AF69" s="12">
        <f>VLOOKUP(A:A,[3]TDSheet!$A:$D,4,0)</f>
        <v>30.193000000000001</v>
      </c>
      <c r="AG69" s="12" t="e">
        <f>VLOOKUP(A:A,[1]TDSheet!$A:$AG,33,0)</f>
        <v>#N/A</v>
      </c>
      <c r="AH69" s="12">
        <f t="shared" si="15"/>
        <v>0</v>
      </c>
      <c r="AI69" s="12">
        <f t="shared" si="16"/>
        <v>50</v>
      </c>
      <c r="AJ69" s="12">
        <f t="shared" si="17"/>
        <v>50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220.21100000000001</v>
      </c>
      <c r="D70" s="8">
        <v>1272.616</v>
      </c>
      <c r="E70" s="8">
        <v>1283.8399999999999</v>
      </c>
      <c r="F70" s="8">
        <v>188.554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1422.1759999999999</v>
      </c>
      <c r="K70" s="12">
        <f t="shared" si="11"/>
        <v>-138.33600000000001</v>
      </c>
      <c r="L70" s="12">
        <f>VLOOKUP(A:A,[1]TDSheet!$A:$L,12,0)</f>
        <v>300</v>
      </c>
      <c r="M70" s="12">
        <f>VLOOKUP(A:A,[1]TDSheet!$A:$M,13,0)</f>
        <v>200</v>
      </c>
      <c r="N70" s="12">
        <f>VLOOKUP(A:A,[1]TDSheet!$A:$N,14,0)</f>
        <v>450</v>
      </c>
      <c r="O70" s="12">
        <f>VLOOKUP(A:A,[1]TDSheet!$A:$U,21,0)</f>
        <v>300</v>
      </c>
      <c r="P70" s="12">
        <f>VLOOKUP(A:A,[1]TDSheet!$A:$W,23,0)</f>
        <v>300</v>
      </c>
      <c r="Q70" s="12"/>
      <c r="R70" s="12"/>
      <c r="S70" s="12"/>
      <c r="T70" s="14">
        <v>300</v>
      </c>
      <c r="U70" s="14">
        <v>200</v>
      </c>
      <c r="V70" s="12">
        <f t="shared" si="12"/>
        <v>256.76799999999997</v>
      </c>
      <c r="W70" s="14">
        <v>200</v>
      </c>
      <c r="X70" s="15">
        <f t="shared" si="13"/>
        <v>9.4971102318045872</v>
      </c>
      <c r="Y70" s="12">
        <f t="shared" si="14"/>
        <v>0.73433605433698912</v>
      </c>
      <c r="Z70" s="12"/>
      <c r="AA70" s="12"/>
      <c r="AB70" s="12"/>
      <c r="AC70" s="12">
        <f>VLOOKUP(A:A,[1]TDSheet!$A:$AC,29,0)</f>
        <v>0</v>
      </c>
      <c r="AD70" s="12">
        <f>VLOOKUP(A:A,[1]TDSheet!$A:$AD,30,0)</f>
        <v>204.05940000000001</v>
      </c>
      <c r="AE70" s="12">
        <f>VLOOKUP(A:A,[1]TDSheet!$A:$AE,31,0)</f>
        <v>198.50200000000001</v>
      </c>
      <c r="AF70" s="12">
        <f>VLOOKUP(A:A,[3]TDSheet!$A:$D,4,0)</f>
        <v>321.90699999999998</v>
      </c>
      <c r="AG70" s="12" t="str">
        <f>VLOOKUP(A:A,[1]TDSheet!$A:$AG,33,0)</f>
        <v>декак</v>
      </c>
      <c r="AH70" s="12">
        <f t="shared" si="15"/>
        <v>300</v>
      </c>
      <c r="AI70" s="12">
        <f t="shared" si="16"/>
        <v>200</v>
      </c>
      <c r="AJ70" s="12">
        <f t="shared" si="17"/>
        <v>200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27.334</v>
      </c>
      <c r="D71" s="8">
        <v>197.92599999999999</v>
      </c>
      <c r="E71" s="8">
        <v>172.34399999999999</v>
      </c>
      <c r="F71" s="8">
        <v>47.42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168.959</v>
      </c>
      <c r="K71" s="12">
        <f t="shared" si="11"/>
        <v>3.3849999999999909</v>
      </c>
      <c r="L71" s="12">
        <f>VLOOKUP(A:A,[1]TDSheet!$A:$L,12,0)</f>
        <v>0</v>
      </c>
      <c r="M71" s="12">
        <f>VLOOKUP(A:A,[1]TDSheet!$A:$M,13,0)</f>
        <v>20</v>
      </c>
      <c r="N71" s="12">
        <f>VLOOKUP(A:A,[1]TDSheet!$A:$N,14,0)</f>
        <v>70</v>
      </c>
      <c r="O71" s="12">
        <f>VLOOKUP(A:A,[1]TDSheet!$A:$U,21,0)</f>
        <v>0</v>
      </c>
      <c r="P71" s="12">
        <f>VLOOKUP(A:A,[1]TDSheet!$A:$W,23,0)</f>
        <v>130</v>
      </c>
      <c r="Q71" s="12"/>
      <c r="R71" s="12"/>
      <c r="S71" s="12"/>
      <c r="T71" s="14">
        <v>30</v>
      </c>
      <c r="U71" s="14">
        <v>30</v>
      </c>
      <c r="V71" s="12">
        <f t="shared" si="12"/>
        <v>34.468800000000002</v>
      </c>
      <c r="W71" s="14"/>
      <c r="X71" s="15">
        <f t="shared" si="13"/>
        <v>9.4990252054031465</v>
      </c>
      <c r="Y71" s="12">
        <f t="shared" si="14"/>
        <v>1.3757368982964304</v>
      </c>
      <c r="Z71" s="12"/>
      <c r="AA71" s="12"/>
      <c r="AB71" s="12"/>
      <c r="AC71" s="12">
        <f>VLOOKUP(A:A,[1]TDSheet!$A:$AC,29,0)</f>
        <v>0</v>
      </c>
      <c r="AD71" s="12">
        <f>VLOOKUP(A:A,[1]TDSheet!$A:$AD,30,0)</f>
        <v>25.486800000000006</v>
      </c>
      <c r="AE71" s="12">
        <f>VLOOKUP(A:A,[1]TDSheet!$A:$AE,31,0)</f>
        <v>22.986799999999999</v>
      </c>
      <c r="AF71" s="12">
        <f>VLOOKUP(A:A,[3]TDSheet!$A:$D,4,0)</f>
        <v>20.986000000000001</v>
      </c>
      <c r="AG71" s="12">
        <f>VLOOKUP(A:A,[1]TDSheet!$A:$AG,33,0)</f>
        <v>0</v>
      </c>
      <c r="AH71" s="12">
        <f t="shared" si="15"/>
        <v>30</v>
      </c>
      <c r="AI71" s="12">
        <f t="shared" si="16"/>
        <v>30</v>
      </c>
      <c r="AJ71" s="12">
        <f t="shared" si="17"/>
        <v>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9.7119999999999997</v>
      </c>
      <c r="D72" s="8">
        <v>18.023</v>
      </c>
      <c r="E72" s="8">
        <v>11.028</v>
      </c>
      <c r="F72" s="8">
        <v>11.647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2">
        <f>VLOOKUP(A:A,[2]TDSheet!$A:$F,6,0)</f>
        <v>10.5</v>
      </c>
      <c r="K72" s="12">
        <f t="shared" ref="K72:K109" si="18">E72-J72</f>
        <v>0.52800000000000047</v>
      </c>
      <c r="L72" s="12">
        <f>VLOOKUP(A:A,[1]TDSheet!$A:$L,12,0)</f>
        <v>0</v>
      </c>
      <c r="M72" s="12">
        <f>VLOOKUP(A:A,[1]TDSheet!$A:$M,13,0)</f>
        <v>0</v>
      </c>
      <c r="N72" s="12">
        <f>VLOOKUP(A:A,[1]TDSheet!$A:$N,14,0)</f>
        <v>0</v>
      </c>
      <c r="O72" s="12">
        <f>VLOOKUP(A:A,[1]TDSheet!$A:$U,21,0)</f>
        <v>0</v>
      </c>
      <c r="P72" s="12">
        <f>VLOOKUP(A:A,[1]TDSheet!$A:$W,23,0)</f>
        <v>10</v>
      </c>
      <c r="Q72" s="12"/>
      <c r="R72" s="12"/>
      <c r="S72" s="12"/>
      <c r="T72" s="14"/>
      <c r="U72" s="14"/>
      <c r="V72" s="12">
        <f t="shared" ref="V72:V109" si="19">(E72-AC72)/5</f>
        <v>2.2056</v>
      </c>
      <c r="W72" s="14"/>
      <c r="X72" s="15">
        <f t="shared" ref="X72:X109" si="20">(F72+L72+M72+N72+O72+P72+T72+U72+W72)/V72</f>
        <v>9.8145629307217988</v>
      </c>
      <c r="Y72" s="12">
        <f t="shared" ref="Y72:Y109" si="21">F72/V72</f>
        <v>5.2806492564381573</v>
      </c>
      <c r="Z72" s="12"/>
      <c r="AA72" s="12"/>
      <c r="AB72" s="12"/>
      <c r="AC72" s="12">
        <f>VLOOKUP(A:A,[1]TDSheet!$A:$AC,29,0)</f>
        <v>0</v>
      </c>
      <c r="AD72" s="12">
        <f>VLOOKUP(A:A,[1]TDSheet!$A:$AD,30,0)</f>
        <v>1.9224000000000003</v>
      </c>
      <c r="AE72" s="12">
        <f>VLOOKUP(A:A,[1]TDSheet!$A:$AE,31,0)</f>
        <v>2.5043999999999995</v>
      </c>
      <c r="AF72" s="12">
        <v>0</v>
      </c>
      <c r="AG72" s="12" t="str">
        <f>VLOOKUP(A:A,[1]TDSheet!$A:$AG,33,0)</f>
        <v>увел</v>
      </c>
      <c r="AH72" s="12">
        <f t="shared" ref="AH72:AH109" si="22">T72*H72</f>
        <v>0</v>
      </c>
      <c r="AI72" s="12">
        <f t="shared" ref="AI72:AI109" si="23">U72*H72</f>
        <v>0</v>
      </c>
      <c r="AJ72" s="12">
        <f t="shared" ref="AJ72:AJ109" si="24">W72*H72</f>
        <v>0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90.504000000000005</v>
      </c>
      <c r="D73" s="8">
        <v>2206.0549999999998</v>
      </c>
      <c r="E73" s="8">
        <v>2029.7909999999999</v>
      </c>
      <c r="F73" s="8">
        <v>251.30799999999999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1924.7260000000001</v>
      </c>
      <c r="K73" s="12">
        <f t="shared" si="18"/>
        <v>105.06499999999983</v>
      </c>
      <c r="L73" s="12">
        <f>VLOOKUP(A:A,[1]TDSheet!$A:$L,12,0)</f>
        <v>400</v>
      </c>
      <c r="M73" s="12">
        <f>VLOOKUP(A:A,[1]TDSheet!$A:$M,13,0)</f>
        <v>500</v>
      </c>
      <c r="N73" s="12">
        <f>VLOOKUP(A:A,[1]TDSheet!$A:$N,14,0)</f>
        <v>100</v>
      </c>
      <c r="O73" s="12">
        <f>VLOOKUP(A:A,[1]TDSheet!$A:$U,21,0)</f>
        <v>200</v>
      </c>
      <c r="P73" s="12">
        <f>VLOOKUP(A:A,[1]TDSheet!$A:$W,23,0)</f>
        <v>300</v>
      </c>
      <c r="Q73" s="12"/>
      <c r="R73" s="12"/>
      <c r="S73" s="12"/>
      <c r="T73" s="14">
        <v>600</v>
      </c>
      <c r="U73" s="14">
        <v>500</v>
      </c>
      <c r="V73" s="12">
        <f t="shared" si="19"/>
        <v>405.95819999999998</v>
      </c>
      <c r="W73" s="14">
        <v>400</v>
      </c>
      <c r="X73" s="15">
        <f t="shared" si="20"/>
        <v>8.0089723523259302</v>
      </c>
      <c r="Y73" s="12">
        <f t="shared" si="21"/>
        <v>0.61904895627185264</v>
      </c>
      <c r="Z73" s="12"/>
      <c r="AA73" s="12"/>
      <c r="AB73" s="12"/>
      <c r="AC73" s="12">
        <f>VLOOKUP(A:A,[1]TDSheet!$A:$AC,29,0)</f>
        <v>0</v>
      </c>
      <c r="AD73" s="12">
        <f>VLOOKUP(A:A,[1]TDSheet!$A:$AD,30,0)</f>
        <v>348.98419999999999</v>
      </c>
      <c r="AE73" s="12">
        <f>VLOOKUP(A:A,[1]TDSheet!$A:$AE,31,0)</f>
        <v>380.77320000000009</v>
      </c>
      <c r="AF73" s="12">
        <f>VLOOKUP(A:A,[3]TDSheet!$A:$D,4,0)</f>
        <v>407.34699999999998</v>
      </c>
      <c r="AG73" s="12" t="e">
        <f>VLOOKUP(A:A,[1]TDSheet!$A:$AG,33,0)</f>
        <v>#N/A</v>
      </c>
      <c r="AH73" s="12">
        <f t="shared" si="22"/>
        <v>600</v>
      </c>
      <c r="AI73" s="12">
        <f t="shared" si="23"/>
        <v>500</v>
      </c>
      <c r="AJ73" s="12">
        <f t="shared" si="24"/>
        <v>400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753</v>
      </c>
      <c r="D74" s="8">
        <v>7695</v>
      </c>
      <c r="E74" s="8">
        <v>7414</v>
      </c>
      <c r="F74" s="8">
        <v>960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7623</v>
      </c>
      <c r="K74" s="12">
        <f t="shared" si="18"/>
        <v>-209</v>
      </c>
      <c r="L74" s="12">
        <f>VLOOKUP(A:A,[1]TDSheet!$A:$L,12,0)</f>
        <v>1000</v>
      </c>
      <c r="M74" s="12">
        <f>VLOOKUP(A:A,[1]TDSheet!$A:$M,13,0)</f>
        <v>600</v>
      </c>
      <c r="N74" s="12">
        <f>VLOOKUP(A:A,[1]TDSheet!$A:$N,14,0)</f>
        <v>0</v>
      </c>
      <c r="O74" s="12">
        <f>VLOOKUP(A:A,[1]TDSheet!$A:$U,21,0)</f>
        <v>1000</v>
      </c>
      <c r="P74" s="12">
        <f>VLOOKUP(A:A,[1]TDSheet!$A:$W,23,0)</f>
        <v>1200</v>
      </c>
      <c r="Q74" s="12"/>
      <c r="R74" s="12"/>
      <c r="S74" s="12"/>
      <c r="T74" s="14">
        <v>600</v>
      </c>
      <c r="U74" s="14">
        <v>700</v>
      </c>
      <c r="V74" s="12">
        <f t="shared" si="19"/>
        <v>682.8</v>
      </c>
      <c r="W74" s="14">
        <v>500</v>
      </c>
      <c r="X74" s="15">
        <f t="shared" si="20"/>
        <v>9.6074985354422964</v>
      </c>
      <c r="Y74" s="12">
        <f t="shared" si="21"/>
        <v>1.40597539543058</v>
      </c>
      <c r="Z74" s="12"/>
      <c r="AA74" s="12"/>
      <c r="AB74" s="12"/>
      <c r="AC74" s="12">
        <f>VLOOKUP(A:A,[1]TDSheet!$A:$AC,29,0)</f>
        <v>4000</v>
      </c>
      <c r="AD74" s="12">
        <f>VLOOKUP(A:A,[1]TDSheet!$A:$AD,30,0)</f>
        <v>706.6</v>
      </c>
      <c r="AE74" s="12">
        <f>VLOOKUP(A:A,[1]TDSheet!$A:$AE,31,0)</f>
        <v>664.8</v>
      </c>
      <c r="AF74" s="12">
        <f>VLOOKUP(A:A,[3]TDSheet!$A:$D,4,0)</f>
        <v>800</v>
      </c>
      <c r="AG74" s="12">
        <f>VLOOKUP(A:A,[1]TDSheet!$A:$AG,33,0)</f>
        <v>0</v>
      </c>
      <c r="AH74" s="12">
        <f t="shared" si="22"/>
        <v>270</v>
      </c>
      <c r="AI74" s="12">
        <f t="shared" si="23"/>
        <v>315</v>
      </c>
      <c r="AJ74" s="12">
        <f t="shared" si="24"/>
        <v>225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1283</v>
      </c>
      <c r="D75" s="8">
        <v>4298</v>
      </c>
      <c r="E75" s="8">
        <v>4781</v>
      </c>
      <c r="F75" s="8">
        <v>740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4900</v>
      </c>
      <c r="K75" s="12">
        <f t="shared" si="18"/>
        <v>-119</v>
      </c>
      <c r="L75" s="12">
        <f>VLOOKUP(A:A,[1]TDSheet!$A:$L,12,0)</f>
        <v>1000</v>
      </c>
      <c r="M75" s="12">
        <f>VLOOKUP(A:A,[1]TDSheet!$A:$M,13,0)</f>
        <v>800</v>
      </c>
      <c r="N75" s="12">
        <f>VLOOKUP(A:A,[1]TDSheet!$A:$N,14,0)</f>
        <v>500</v>
      </c>
      <c r="O75" s="12">
        <f>VLOOKUP(A:A,[1]TDSheet!$A:$U,21,0)</f>
        <v>1000</v>
      </c>
      <c r="P75" s="12">
        <f>VLOOKUP(A:A,[1]TDSheet!$A:$W,23,0)</f>
        <v>1200</v>
      </c>
      <c r="Q75" s="12"/>
      <c r="R75" s="12"/>
      <c r="S75" s="12"/>
      <c r="T75" s="14">
        <v>600</v>
      </c>
      <c r="U75" s="14">
        <v>500</v>
      </c>
      <c r="V75" s="12">
        <f t="shared" si="19"/>
        <v>716.2</v>
      </c>
      <c r="W75" s="14">
        <v>500</v>
      </c>
      <c r="X75" s="15">
        <f t="shared" si="20"/>
        <v>9.5504049148282597</v>
      </c>
      <c r="Y75" s="12">
        <f t="shared" si="21"/>
        <v>1.033230941077911</v>
      </c>
      <c r="Z75" s="12"/>
      <c r="AA75" s="12"/>
      <c r="AB75" s="12"/>
      <c r="AC75" s="12">
        <f>VLOOKUP(A:A,[1]TDSheet!$A:$AC,29,0)</f>
        <v>1200</v>
      </c>
      <c r="AD75" s="12">
        <f>VLOOKUP(A:A,[1]TDSheet!$A:$AD,30,0)</f>
        <v>799.8</v>
      </c>
      <c r="AE75" s="12">
        <f>VLOOKUP(A:A,[1]TDSheet!$A:$AE,31,0)</f>
        <v>676.6</v>
      </c>
      <c r="AF75" s="12">
        <f>VLOOKUP(A:A,[3]TDSheet!$A:$D,4,0)</f>
        <v>667</v>
      </c>
      <c r="AG75" s="12" t="str">
        <f>VLOOKUP(A:A,[1]TDSheet!$A:$AG,33,0)</f>
        <v>оконч</v>
      </c>
      <c r="AH75" s="12">
        <f t="shared" si="22"/>
        <v>270</v>
      </c>
      <c r="AI75" s="12">
        <f t="shared" si="23"/>
        <v>225</v>
      </c>
      <c r="AJ75" s="12">
        <f t="shared" si="24"/>
        <v>225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185</v>
      </c>
      <c r="D76" s="8">
        <v>1340</v>
      </c>
      <c r="E76" s="8">
        <v>1304</v>
      </c>
      <c r="F76" s="8">
        <v>202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1289</v>
      </c>
      <c r="K76" s="12">
        <f t="shared" si="18"/>
        <v>15</v>
      </c>
      <c r="L76" s="12">
        <f>VLOOKUP(A:A,[1]TDSheet!$A:$L,12,0)</f>
        <v>300</v>
      </c>
      <c r="M76" s="12">
        <f>VLOOKUP(A:A,[1]TDSheet!$A:$M,13,0)</f>
        <v>300</v>
      </c>
      <c r="N76" s="12">
        <f>VLOOKUP(A:A,[1]TDSheet!$A:$N,14,0)</f>
        <v>250</v>
      </c>
      <c r="O76" s="12">
        <f>VLOOKUP(A:A,[1]TDSheet!$A:$U,21,0)</f>
        <v>200</v>
      </c>
      <c r="P76" s="12">
        <f>VLOOKUP(A:A,[1]TDSheet!$A:$W,23,0)</f>
        <v>400</v>
      </c>
      <c r="Q76" s="12"/>
      <c r="R76" s="12"/>
      <c r="S76" s="12"/>
      <c r="T76" s="14">
        <v>300</v>
      </c>
      <c r="U76" s="14">
        <v>200</v>
      </c>
      <c r="V76" s="12">
        <f t="shared" si="19"/>
        <v>260.8</v>
      </c>
      <c r="W76" s="14">
        <v>300</v>
      </c>
      <c r="X76" s="15">
        <f t="shared" si="20"/>
        <v>9.4018404907975448</v>
      </c>
      <c r="Y76" s="12">
        <f t="shared" si="21"/>
        <v>0.77453987730061347</v>
      </c>
      <c r="Z76" s="12"/>
      <c r="AA76" s="12"/>
      <c r="AB76" s="12"/>
      <c r="AC76" s="12">
        <f>VLOOKUP(A:A,[1]TDSheet!$A:$AC,29,0)</f>
        <v>0</v>
      </c>
      <c r="AD76" s="12">
        <f>VLOOKUP(A:A,[1]TDSheet!$A:$AD,30,0)</f>
        <v>231.4</v>
      </c>
      <c r="AE76" s="12">
        <f>VLOOKUP(A:A,[1]TDSheet!$A:$AE,31,0)</f>
        <v>235.8</v>
      </c>
      <c r="AF76" s="12">
        <f>VLOOKUP(A:A,[3]TDSheet!$A:$D,4,0)</f>
        <v>316</v>
      </c>
      <c r="AG76" s="12" t="str">
        <f>VLOOKUP(A:A,[1]TDSheet!$A:$AG,33,0)</f>
        <v>проддек</v>
      </c>
      <c r="AH76" s="12">
        <f t="shared" si="22"/>
        <v>135</v>
      </c>
      <c r="AI76" s="12">
        <f t="shared" si="23"/>
        <v>90</v>
      </c>
      <c r="AJ76" s="12">
        <f t="shared" si="24"/>
        <v>135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8.2119999999999997</v>
      </c>
      <c r="D77" s="8">
        <v>1218.249</v>
      </c>
      <c r="E77" s="8">
        <v>18.734000000000002</v>
      </c>
      <c r="F77" s="8">
        <v>1206.7270000000001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2">
        <f>VLOOKUP(A:A,[2]TDSheet!$A:$F,6,0)</f>
        <v>24.201000000000001</v>
      </c>
      <c r="K77" s="12">
        <f t="shared" si="18"/>
        <v>-5.4669999999999987</v>
      </c>
      <c r="L77" s="12">
        <f>VLOOKUP(A:A,[1]TDSheet!$A:$L,12,0)</f>
        <v>0</v>
      </c>
      <c r="M77" s="12">
        <f>VLOOKUP(A:A,[1]TDSheet!$A:$M,13,0)</f>
        <v>0</v>
      </c>
      <c r="N77" s="12">
        <f>VLOOKUP(A:A,[1]TDSheet!$A:$N,14,0)</f>
        <v>0</v>
      </c>
      <c r="O77" s="12">
        <f>VLOOKUP(A:A,[1]TDSheet!$A:$U,21,0)</f>
        <v>0</v>
      </c>
      <c r="P77" s="12">
        <f>VLOOKUP(A:A,[1]TDSheet!$A:$W,23,0)</f>
        <v>0</v>
      </c>
      <c r="Q77" s="12"/>
      <c r="R77" s="12"/>
      <c r="S77" s="12"/>
      <c r="T77" s="14"/>
      <c r="U77" s="14"/>
      <c r="V77" s="12">
        <f t="shared" si="19"/>
        <v>3.7468000000000004</v>
      </c>
      <c r="W77" s="14"/>
      <c r="X77" s="19">
        <f t="shared" si="20"/>
        <v>322.0686986228248</v>
      </c>
      <c r="Y77" s="12">
        <f t="shared" si="21"/>
        <v>322.0686986228248</v>
      </c>
      <c r="Z77" s="12"/>
      <c r="AA77" s="12"/>
      <c r="AB77" s="12"/>
      <c r="AC77" s="12">
        <f>VLOOKUP(A:A,[1]TDSheet!$A:$AC,29,0)</f>
        <v>0</v>
      </c>
      <c r="AD77" s="12">
        <f>VLOOKUP(A:A,[1]TDSheet!$A:$AD,30,0)</f>
        <v>3.3579999999999997</v>
      </c>
      <c r="AE77" s="12">
        <f>VLOOKUP(A:A,[1]TDSheet!$A:$AE,31,0)</f>
        <v>2.1808000000000001</v>
      </c>
      <c r="AF77" s="12">
        <f>VLOOKUP(A:A,[3]TDSheet!$A:$D,4,0)</f>
        <v>1.9830000000000001</v>
      </c>
      <c r="AG77" s="12" t="str">
        <f>VLOOKUP(A:A,[1]TDSheet!$A:$AG,33,0)</f>
        <v>увел</v>
      </c>
      <c r="AH77" s="12">
        <f t="shared" si="22"/>
        <v>0</v>
      </c>
      <c r="AI77" s="12">
        <f t="shared" si="23"/>
        <v>0</v>
      </c>
      <c r="AJ77" s="12">
        <f t="shared" si="24"/>
        <v>0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74</v>
      </c>
      <c r="D78" s="8">
        <v>275</v>
      </c>
      <c r="E78" s="8">
        <v>256</v>
      </c>
      <c r="F78" s="8">
        <v>77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265</v>
      </c>
      <c r="K78" s="12">
        <f t="shared" si="18"/>
        <v>-9</v>
      </c>
      <c r="L78" s="12">
        <f>VLOOKUP(A:A,[1]TDSheet!$A:$L,12,0)</f>
        <v>100</v>
      </c>
      <c r="M78" s="12">
        <f>VLOOKUP(A:A,[1]TDSheet!$A:$M,13,0)</f>
        <v>70</v>
      </c>
      <c r="N78" s="12">
        <f>VLOOKUP(A:A,[1]TDSheet!$A:$N,14,0)</f>
        <v>0</v>
      </c>
      <c r="O78" s="12">
        <f>VLOOKUP(A:A,[1]TDSheet!$A:$U,21,0)</f>
        <v>0</v>
      </c>
      <c r="P78" s="12">
        <f>VLOOKUP(A:A,[1]TDSheet!$A:$W,23,0)</f>
        <v>50</v>
      </c>
      <c r="Q78" s="12"/>
      <c r="R78" s="12"/>
      <c r="S78" s="12"/>
      <c r="T78" s="14">
        <v>40</v>
      </c>
      <c r="U78" s="14">
        <v>50</v>
      </c>
      <c r="V78" s="12">
        <f t="shared" si="19"/>
        <v>51.2</v>
      </c>
      <c r="W78" s="14">
        <v>40</v>
      </c>
      <c r="X78" s="15">
        <f t="shared" si="20"/>
        <v>8.33984375</v>
      </c>
      <c r="Y78" s="12">
        <f t="shared" si="21"/>
        <v>1.50390625</v>
      </c>
      <c r="Z78" s="12"/>
      <c r="AA78" s="12"/>
      <c r="AB78" s="12"/>
      <c r="AC78" s="12">
        <f>VLOOKUP(A:A,[1]TDSheet!$A:$AC,29,0)</f>
        <v>0</v>
      </c>
      <c r="AD78" s="12">
        <f>VLOOKUP(A:A,[1]TDSheet!$A:$AD,30,0)</f>
        <v>64.599999999999994</v>
      </c>
      <c r="AE78" s="12">
        <f>VLOOKUP(A:A,[1]TDSheet!$A:$AE,31,0)</f>
        <v>59.6</v>
      </c>
      <c r="AF78" s="12">
        <f>VLOOKUP(A:A,[3]TDSheet!$A:$D,4,0)</f>
        <v>28</v>
      </c>
      <c r="AG78" s="12" t="e">
        <f>VLOOKUP(A:A,[1]TDSheet!$A:$AG,33,0)</f>
        <v>#N/A</v>
      </c>
      <c r="AH78" s="12">
        <f t="shared" si="22"/>
        <v>16</v>
      </c>
      <c r="AI78" s="12">
        <f t="shared" si="23"/>
        <v>20</v>
      </c>
      <c r="AJ78" s="12">
        <f t="shared" si="24"/>
        <v>16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101</v>
      </c>
      <c r="D79" s="8">
        <v>324</v>
      </c>
      <c r="E79" s="8">
        <v>246</v>
      </c>
      <c r="F79" s="8">
        <v>160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263</v>
      </c>
      <c r="K79" s="12">
        <f t="shared" si="18"/>
        <v>-17</v>
      </c>
      <c r="L79" s="12">
        <f>VLOOKUP(A:A,[1]TDSheet!$A:$L,12,0)</f>
        <v>90</v>
      </c>
      <c r="M79" s="12">
        <f>VLOOKUP(A:A,[1]TDSheet!$A:$M,13,0)</f>
        <v>80</v>
      </c>
      <c r="N79" s="12">
        <f>VLOOKUP(A:A,[1]TDSheet!$A:$N,14,0)</f>
        <v>0</v>
      </c>
      <c r="O79" s="12">
        <f>VLOOKUP(A:A,[1]TDSheet!$A:$U,21,0)</f>
        <v>0</v>
      </c>
      <c r="P79" s="12">
        <f>VLOOKUP(A:A,[1]TDSheet!$A:$W,23,0)</f>
        <v>0</v>
      </c>
      <c r="Q79" s="12"/>
      <c r="R79" s="12"/>
      <c r="S79" s="12"/>
      <c r="T79" s="14"/>
      <c r="U79" s="14">
        <v>30</v>
      </c>
      <c r="V79" s="12">
        <f t="shared" si="19"/>
        <v>49.2</v>
      </c>
      <c r="W79" s="14">
        <v>40</v>
      </c>
      <c r="X79" s="15">
        <f t="shared" si="20"/>
        <v>8.1300813008130071</v>
      </c>
      <c r="Y79" s="12">
        <f t="shared" si="21"/>
        <v>3.2520325203252032</v>
      </c>
      <c r="Z79" s="12"/>
      <c r="AA79" s="12"/>
      <c r="AB79" s="12"/>
      <c r="AC79" s="12">
        <f>VLOOKUP(A:A,[1]TDSheet!$A:$AC,29,0)</f>
        <v>0</v>
      </c>
      <c r="AD79" s="12">
        <f>VLOOKUP(A:A,[1]TDSheet!$A:$AD,30,0)</f>
        <v>77.400000000000006</v>
      </c>
      <c r="AE79" s="12">
        <f>VLOOKUP(A:A,[1]TDSheet!$A:$AE,31,0)</f>
        <v>68.8</v>
      </c>
      <c r="AF79" s="12">
        <f>VLOOKUP(A:A,[3]TDSheet!$A:$D,4,0)</f>
        <v>30</v>
      </c>
      <c r="AG79" s="12" t="e">
        <f>VLOOKUP(A:A,[1]TDSheet!$A:$AG,33,0)</f>
        <v>#N/A</v>
      </c>
      <c r="AH79" s="12">
        <f t="shared" si="22"/>
        <v>0</v>
      </c>
      <c r="AI79" s="12">
        <f t="shared" si="23"/>
        <v>12</v>
      </c>
      <c r="AJ79" s="12">
        <f t="shared" si="24"/>
        <v>16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525.13599999999997</v>
      </c>
      <c r="D80" s="8">
        <v>1092.817</v>
      </c>
      <c r="E80" s="8">
        <v>1274.0920000000001</v>
      </c>
      <c r="F80" s="8">
        <v>319.33600000000001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1241.7090000000001</v>
      </c>
      <c r="K80" s="12">
        <f t="shared" si="18"/>
        <v>32.383000000000038</v>
      </c>
      <c r="L80" s="12">
        <f>VLOOKUP(A:A,[1]TDSheet!$A:$L,12,0)</f>
        <v>0</v>
      </c>
      <c r="M80" s="12">
        <f>VLOOKUP(A:A,[1]TDSheet!$A:$M,13,0)</f>
        <v>200</v>
      </c>
      <c r="N80" s="12">
        <f>VLOOKUP(A:A,[1]TDSheet!$A:$N,14,0)</f>
        <v>500</v>
      </c>
      <c r="O80" s="12">
        <f>VLOOKUP(A:A,[1]TDSheet!$A:$U,21,0)</f>
        <v>200</v>
      </c>
      <c r="P80" s="12">
        <f>VLOOKUP(A:A,[1]TDSheet!$A:$W,23,0)</f>
        <v>500</v>
      </c>
      <c r="Q80" s="12"/>
      <c r="R80" s="12"/>
      <c r="S80" s="12"/>
      <c r="T80" s="14">
        <v>200</v>
      </c>
      <c r="U80" s="14">
        <v>300</v>
      </c>
      <c r="V80" s="12">
        <f t="shared" si="19"/>
        <v>254.81840000000003</v>
      </c>
      <c r="W80" s="14">
        <v>300</v>
      </c>
      <c r="X80" s="15">
        <f t="shared" si="20"/>
        <v>9.8867899649318893</v>
      </c>
      <c r="Y80" s="12">
        <f t="shared" si="21"/>
        <v>1.2531905074358838</v>
      </c>
      <c r="Z80" s="12"/>
      <c r="AA80" s="12"/>
      <c r="AB80" s="12"/>
      <c r="AC80" s="12">
        <f>VLOOKUP(A:A,[1]TDSheet!$A:$AC,29,0)</f>
        <v>0</v>
      </c>
      <c r="AD80" s="12">
        <f>VLOOKUP(A:A,[1]TDSheet!$A:$AD,30,0)</f>
        <v>214.04339999999996</v>
      </c>
      <c r="AE80" s="12">
        <f>VLOOKUP(A:A,[1]TDSheet!$A:$AE,31,0)</f>
        <v>190.34459999999999</v>
      </c>
      <c r="AF80" s="12">
        <f>VLOOKUP(A:A,[3]TDSheet!$A:$D,4,0)</f>
        <v>263.392</v>
      </c>
      <c r="AG80" s="12" t="str">
        <f>VLOOKUP(A:A,[1]TDSheet!$A:$AG,33,0)</f>
        <v>оконч</v>
      </c>
      <c r="AH80" s="12">
        <f t="shared" si="22"/>
        <v>200</v>
      </c>
      <c r="AI80" s="12">
        <f t="shared" si="23"/>
        <v>300</v>
      </c>
      <c r="AJ80" s="12">
        <f t="shared" si="24"/>
        <v>300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8</v>
      </c>
      <c r="C81" s="8">
        <v>31.138000000000002</v>
      </c>
      <c r="D81" s="8"/>
      <c r="E81" s="8">
        <v>20.631</v>
      </c>
      <c r="F81" s="8">
        <v>10.507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2">
        <f>VLOOKUP(A:A,[2]TDSheet!$A:$F,6,0)</f>
        <v>21.574000000000002</v>
      </c>
      <c r="K81" s="12">
        <f t="shared" si="18"/>
        <v>-0.94300000000000139</v>
      </c>
      <c r="L81" s="12">
        <f>VLOOKUP(A:A,[1]TDSheet!$A:$L,12,0)</f>
        <v>0</v>
      </c>
      <c r="M81" s="12">
        <f>VLOOKUP(A:A,[1]TDSheet!$A:$M,13,0)</f>
        <v>0</v>
      </c>
      <c r="N81" s="12">
        <f>VLOOKUP(A:A,[1]TDSheet!$A:$N,14,0)</f>
        <v>10</v>
      </c>
      <c r="O81" s="12">
        <f>VLOOKUP(A:A,[1]TDSheet!$A:$U,21,0)</f>
        <v>0</v>
      </c>
      <c r="P81" s="12">
        <f>VLOOKUP(A:A,[1]TDSheet!$A:$W,23,0)</f>
        <v>0</v>
      </c>
      <c r="Q81" s="12"/>
      <c r="R81" s="12"/>
      <c r="S81" s="12"/>
      <c r="T81" s="14"/>
      <c r="U81" s="14"/>
      <c r="V81" s="12">
        <f t="shared" si="19"/>
        <v>4.1261999999999999</v>
      </c>
      <c r="W81" s="14"/>
      <c r="X81" s="15">
        <f t="shared" si="20"/>
        <v>4.9699481362997426</v>
      </c>
      <c r="Y81" s="12">
        <f t="shared" si="21"/>
        <v>2.5464107411177355</v>
      </c>
      <c r="Z81" s="12"/>
      <c r="AA81" s="12"/>
      <c r="AB81" s="12"/>
      <c r="AC81" s="12">
        <f>VLOOKUP(A:A,[1]TDSheet!$A:$AC,29,0)</f>
        <v>0</v>
      </c>
      <c r="AD81" s="12">
        <f>VLOOKUP(A:A,[1]TDSheet!$A:$AD,30,0)</f>
        <v>1.4087999999999998</v>
      </c>
      <c r="AE81" s="12">
        <f>VLOOKUP(A:A,[1]TDSheet!$A:$AE,31,0)</f>
        <v>2.7971999999999992</v>
      </c>
      <c r="AF81" s="12">
        <f>VLOOKUP(A:A,[3]TDSheet!$A:$D,4,0)</f>
        <v>2.9449999999999998</v>
      </c>
      <c r="AG81" s="12" t="str">
        <f>VLOOKUP(A:A,[1]TDSheet!$A:$AG,33,0)</f>
        <v>увел</v>
      </c>
      <c r="AH81" s="12">
        <f t="shared" si="22"/>
        <v>0</v>
      </c>
      <c r="AI81" s="12">
        <f t="shared" si="23"/>
        <v>0</v>
      </c>
      <c r="AJ81" s="12">
        <f t="shared" si="24"/>
        <v>0</v>
      </c>
      <c r="AK81" s="12"/>
      <c r="AL81" s="12"/>
    </row>
    <row r="82" spans="1:38" s="1" customFormat="1" ht="11.1" customHeight="1" outlineLevel="1" x14ac:dyDescent="0.2">
      <c r="A82" s="7" t="s">
        <v>85</v>
      </c>
      <c r="B82" s="7" t="s">
        <v>14</v>
      </c>
      <c r="C82" s="8">
        <v>667</v>
      </c>
      <c r="D82" s="8">
        <v>514</v>
      </c>
      <c r="E82" s="8">
        <v>381</v>
      </c>
      <c r="F82" s="8">
        <v>791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393</v>
      </c>
      <c r="K82" s="12">
        <f t="shared" si="18"/>
        <v>-12</v>
      </c>
      <c r="L82" s="12">
        <f>VLOOKUP(A:A,[1]TDSheet!$A:$L,12,0)</f>
        <v>0</v>
      </c>
      <c r="M82" s="12">
        <f>VLOOKUP(A:A,[1]TDSheet!$A:$M,13,0)</f>
        <v>0</v>
      </c>
      <c r="N82" s="12">
        <f>VLOOKUP(A:A,[1]TDSheet!$A:$N,14,0)</f>
        <v>0</v>
      </c>
      <c r="O82" s="12">
        <f>VLOOKUP(A:A,[1]TDSheet!$A:$U,21,0)</f>
        <v>0</v>
      </c>
      <c r="P82" s="12">
        <f>VLOOKUP(A:A,[1]TDSheet!$A:$W,23,0)</f>
        <v>0</v>
      </c>
      <c r="Q82" s="12"/>
      <c r="R82" s="12"/>
      <c r="S82" s="12"/>
      <c r="T82" s="14"/>
      <c r="U82" s="14"/>
      <c r="V82" s="12">
        <f t="shared" si="19"/>
        <v>76.2</v>
      </c>
      <c r="W82" s="14"/>
      <c r="X82" s="15">
        <f t="shared" si="20"/>
        <v>10.380577427821521</v>
      </c>
      <c r="Y82" s="12">
        <f t="shared" si="21"/>
        <v>10.380577427821521</v>
      </c>
      <c r="Z82" s="12"/>
      <c r="AA82" s="12"/>
      <c r="AB82" s="12"/>
      <c r="AC82" s="12">
        <f>VLOOKUP(A:A,[1]TDSheet!$A:$AC,29,0)</f>
        <v>0</v>
      </c>
      <c r="AD82" s="12">
        <f>VLOOKUP(A:A,[1]TDSheet!$A:$AD,30,0)</f>
        <v>86.8</v>
      </c>
      <c r="AE82" s="12">
        <f>VLOOKUP(A:A,[1]TDSheet!$A:$AE,31,0)</f>
        <v>58.8</v>
      </c>
      <c r="AF82" s="12">
        <f>VLOOKUP(A:A,[3]TDSheet!$A:$D,4,0)</f>
        <v>93</v>
      </c>
      <c r="AG82" s="12" t="e">
        <f>VLOOKUP(A:A,[1]TDSheet!$A:$AG,33,0)</f>
        <v>#N/A</v>
      </c>
      <c r="AH82" s="12">
        <f t="shared" si="22"/>
        <v>0</v>
      </c>
      <c r="AI82" s="12">
        <f t="shared" si="23"/>
        <v>0</v>
      </c>
      <c r="AJ82" s="12">
        <f t="shared" si="24"/>
        <v>0</v>
      </c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7.4569999999999999</v>
      </c>
      <c r="D83" s="8">
        <v>198.37799999999999</v>
      </c>
      <c r="E83" s="8">
        <v>91.238</v>
      </c>
      <c r="F83" s="8">
        <v>48.063000000000002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99.352000000000004</v>
      </c>
      <c r="K83" s="12">
        <f t="shared" si="18"/>
        <v>-8.1140000000000043</v>
      </c>
      <c r="L83" s="12">
        <f>VLOOKUP(A:A,[1]TDSheet!$A:$L,12,0)</f>
        <v>0</v>
      </c>
      <c r="M83" s="12">
        <f>VLOOKUP(A:A,[1]TDSheet!$A:$M,13,0)</f>
        <v>30</v>
      </c>
      <c r="N83" s="12">
        <f>VLOOKUP(A:A,[1]TDSheet!$A:$N,14,0)</f>
        <v>0</v>
      </c>
      <c r="O83" s="12">
        <f>VLOOKUP(A:A,[1]TDSheet!$A:$U,21,0)</f>
        <v>0</v>
      </c>
      <c r="P83" s="12">
        <f>VLOOKUP(A:A,[1]TDSheet!$A:$W,23,0)</f>
        <v>30</v>
      </c>
      <c r="Q83" s="12"/>
      <c r="R83" s="12"/>
      <c r="S83" s="12"/>
      <c r="T83" s="14">
        <v>40</v>
      </c>
      <c r="U83" s="14"/>
      <c r="V83" s="12">
        <f t="shared" si="19"/>
        <v>18.247599999999998</v>
      </c>
      <c r="W83" s="14">
        <v>30</v>
      </c>
      <c r="X83" s="15">
        <f t="shared" si="20"/>
        <v>9.7581599772024816</v>
      </c>
      <c r="Y83" s="12">
        <f t="shared" si="21"/>
        <v>2.6339354216444906</v>
      </c>
      <c r="Z83" s="12"/>
      <c r="AA83" s="12"/>
      <c r="AB83" s="12"/>
      <c r="AC83" s="12">
        <f>VLOOKUP(A:A,[1]TDSheet!$A:$AC,29,0)</f>
        <v>0</v>
      </c>
      <c r="AD83" s="12">
        <f>VLOOKUP(A:A,[1]TDSheet!$A:$AD,30,0)</f>
        <v>12.407599999999999</v>
      </c>
      <c r="AE83" s="12">
        <f>VLOOKUP(A:A,[1]TDSheet!$A:$AE,31,0)</f>
        <v>15.088999999999999</v>
      </c>
      <c r="AF83" s="12">
        <f>VLOOKUP(A:A,[3]TDSheet!$A:$D,4,0)</f>
        <v>24.34</v>
      </c>
      <c r="AG83" s="12" t="e">
        <f>VLOOKUP(A:A,[1]TDSheet!$A:$AG,33,0)</f>
        <v>#N/A</v>
      </c>
      <c r="AH83" s="12">
        <f t="shared" si="22"/>
        <v>40</v>
      </c>
      <c r="AI83" s="12">
        <f t="shared" si="23"/>
        <v>0</v>
      </c>
      <c r="AJ83" s="12">
        <f t="shared" si="24"/>
        <v>30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14</v>
      </c>
      <c r="C84" s="8">
        <v>703</v>
      </c>
      <c r="D84" s="8">
        <v>3250</v>
      </c>
      <c r="E84" s="8">
        <v>3410</v>
      </c>
      <c r="F84" s="8">
        <v>502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3420</v>
      </c>
      <c r="K84" s="12">
        <f t="shared" si="18"/>
        <v>-10</v>
      </c>
      <c r="L84" s="12">
        <f>VLOOKUP(A:A,[1]TDSheet!$A:$L,12,0)</f>
        <v>900</v>
      </c>
      <c r="M84" s="12">
        <f>VLOOKUP(A:A,[1]TDSheet!$A:$M,13,0)</f>
        <v>1000</v>
      </c>
      <c r="N84" s="12">
        <f>VLOOKUP(A:A,[1]TDSheet!$A:$N,14,0)</f>
        <v>600</v>
      </c>
      <c r="O84" s="12">
        <f>VLOOKUP(A:A,[1]TDSheet!$A:$U,21,0)</f>
        <v>0</v>
      </c>
      <c r="P84" s="12">
        <f>VLOOKUP(A:A,[1]TDSheet!$A:$W,23,0)</f>
        <v>400</v>
      </c>
      <c r="Q84" s="12"/>
      <c r="R84" s="12"/>
      <c r="S84" s="12"/>
      <c r="T84" s="14">
        <v>600</v>
      </c>
      <c r="U84" s="14">
        <v>700</v>
      </c>
      <c r="V84" s="12">
        <f t="shared" si="19"/>
        <v>682</v>
      </c>
      <c r="W84" s="14">
        <v>800</v>
      </c>
      <c r="X84" s="15">
        <f t="shared" si="20"/>
        <v>8.067448680351907</v>
      </c>
      <c r="Y84" s="12">
        <f t="shared" si="21"/>
        <v>0.73607038123167157</v>
      </c>
      <c r="Z84" s="12"/>
      <c r="AA84" s="12"/>
      <c r="AB84" s="12"/>
      <c r="AC84" s="12">
        <f>VLOOKUP(A:A,[1]TDSheet!$A:$AC,29,0)</f>
        <v>0</v>
      </c>
      <c r="AD84" s="12">
        <f>VLOOKUP(A:A,[1]TDSheet!$A:$AD,30,0)</f>
        <v>765.4</v>
      </c>
      <c r="AE84" s="12">
        <f>VLOOKUP(A:A,[1]TDSheet!$A:$AE,31,0)</f>
        <v>691.4</v>
      </c>
      <c r="AF84" s="12">
        <f>VLOOKUP(A:A,[3]TDSheet!$A:$D,4,0)</f>
        <v>689</v>
      </c>
      <c r="AG84" s="12" t="str">
        <f>VLOOKUP(A:A,[1]TDSheet!$A:$AG,33,0)</f>
        <v>???</v>
      </c>
      <c r="AH84" s="12">
        <f t="shared" si="22"/>
        <v>240</v>
      </c>
      <c r="AI84" s="12">
        <f t="shared" si="23"/>
        <v>280</v>
      </c>
      <c r="AJ84" s="12">
        <f t="shared" si="24"/>
        <v>320</v>
      </c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14</v>
      </c>
      <c r="C85" s="8">
        <v>528</v>
      </c>
      <c r="D85" s="8">
        <v>2137</v>
      </c>
      <c r="E85" s="8">
        <v>2238</v>
      </c>
      <c r="F85" s="8">
        <v>397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2231</v>
      </c>
      <c r="K85" s="12">
        <f t="shared" si="18"/>
        <v>7</v>
      </c>
      <c r="L85" s="12">
        <f>VLOOKUP(A:A,[1]TDSheet!$A:$L,12,0)</f>
        <v>500</v>
      </c>
      <c r="M85" s="12">
        <f>VLOOKUP(A:A,[1]TDSheet!$A:$M,13,0)</f>
        <v>600</v>
      </c>
      <c r="N85" s="12">
        <f>VLOOKUP(A:A,[1]TDSheet!$A:$N,14,0)</f>
        <v>300</v>
      </c>
      <c r="O85" s="12">
        <f>VLOOKUP(A:A,[1]TDSheet!$A:$U,21,0)</f>
        <v>0</v>
      </c>
      <c r="P85" s="12">
        <f>VLOOKUP(A:A,[1]TDSheet!$A:$W,23,0)</f>
        <v>300</v>
      </c>
      <c r="Q85" s="12"/>
      <c r="R85" s="12"/>
      <c r="S85" s="12"/>
      <c r="T85" s="14">
        <v>500</v>
      </c>
      <c r="U85" s="14">
        <v>500</v>
      </c>
      <c r="V85" s="12">
        <f t="shared" si="19"/>
        <v>447.6</v>
      </c>
      <c r="W85" s="14">
        <v>500</v>
      </c>
      <c r="X85" s="15">
        <f t="shared" si="20"/>
        <v>8.036193029490617</v>
      </c>
      <c r="Y85" s="12">
        <f t="shared" si="21"/>
        <v>0.88695263628239496</v>
      </c>
      <c r="Z85" s="12"/>
      <c r="AA85" s="12"/>
      <c r="AB85" s="12"/>
      <c r="AC85" s="12">
        <f>VLOOKUP(A:A,[1]TDSheet!$A:$AC,29,0)</f>
        <v>0</v>
      </c>
      <c r="AD85" s="12">
        <f>VLOOKUP(A:A,[1]TDSheet!$A:$AD,30,0)</f>
        <v>488</v>
      </c>
      <c r="AE85" s="12">
        <f>VLOOKUP(A:A,[1]TDSheet!$A:$AE,31,0)</f>
        <v>446.6</v>
      </c>
      <c r="AF85" s="12">
        <f>VLOOKUP(A:A,[3]TDSheet!$A:$D,4,0)</f>
        <v>460</v>
      </c>
      <c r="AG85" s="12" t="e">
        <f>VLOOKUP(A:A,[1]TDSheet!$A:$AG,33,0)</f>
        <v>#N/A</v>
      </c>
      <c r="AH85" s="12">
        <f t="shared" si="22"/>
        <v>200</v>
      </c>
      <c r="AI85" s="12">
        <f t="shared" si="23"/>
        <v>200</v>
      </c>
      <c r="AJ85" s="12">
        <f t="shared" si="24"/>
        <v>200</v>
      </c>
      <c r="AK85" s="12"/>
      <c r="AL85" s="12"/>
    </row>
    <row r="86" spans="1:38" s="1" customFormat="1" ht="21.95" customHeight="1" outlineLevel="1" x14ac:dyDescent="0.2">
      <c r="A86" s="7" t="s">
        <v>89</v>
      </c>
      <c r="B86" s="7" t="s">
        <v>8</v>
      </c>
      <c r="C86" s="8">
        <v>107.633</v>
      </c>
      <c r="D86" s="8">
        <v>447.72800000000001</v>
      </c>
      <c r="E86" s="8">
        <v>494.91199999999998</v>
      </c>
      <c r="F86" s="8">
        <v>37.499000000000002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505.99900000000002</v>
      </c>
      <c r="K86" s="12">
        <f t="shared" si="18"/>
        <v>-11.087000000000046</v>
      </c>
      <c r="L86" s="12">
        <f>VLOOKUP(A:A,[1]TDSheet!$A:$L,12,0)</f>
        <v>100</v>
      </c>
      <c r="M86" s="12">
        <f>VLOOKUP(A:A,[1]TDSheet!$A:$M,13,0)</f>
        <v>100</v>
      </c>
      <c r="N86" s="12">
        <f>VLOOKUP(A:A,[1]TDSheet!$A:$N,14,0)</f>
        <v>150</v>
      </c>
      <c r="O86" s="12">
        <f>VLOOKUP(A:A,[1]TDSheet!$A:$U,21,0)</f>
        <v>150</v>
      </c>
      <c r="P86" s="12">
        <f>VLOOKUP(A:A,[1]TDSheet!$A:$W,23,0)</f>
        <v>200</v>
      </c>
      <c r="Q86" s="12"/>
      <c r="R86" s="12"/>
      <c r="S86" s="12"/>
      <c r="T86" s="14">
        <v>50</v>
      </c>
      <c r="U86" s="14">
        <v>100</v>
      </c>
      <c r="V86" s="12">
        <f t="shared" si="19"/>
        <v>98.982399999999998</v>
      </c>
      <c r="W86" s="14">
        <v>100</v>
      </c>
      <c r="X86" s="15">
        <f t="shared" si="20"/>
        <v>9.9765109756886083</v>
      </c>
      <c r="Y86" s="12">
        <f t="shared" si="21"/>
        <v>0.37884512802275966</v>
      </c>
      <c r="Z86" s="12"/>
      <c r="AA86" s="12"/>
      <c r="AB86" s="12"/>
      <c r="AC86" s="12">
        <f>VLOOKUP(A:A,[1]TDSheet!$A:$AC,29,0)</f>
        <v>0</v>
      </c>
      <c r="AD86" s="12">
        <f>VLOOKUP(A:A,[1]TDSheet!$A:$AD,30,0)</f>
        <v>91.470799999999997</v>
      </c>
      <c r="AE86" s="12">
        <f>VLOOKUP(A:A,[1]TDSheet!$A:$AE,31,0)</f>
        <v>85.197600000000008</v>
      </c>
      <c r="AF86" s="12">
        <f>VLOOKUP(A:A,[3]TDSheet!$A:$D,4,0)</f>
        <v>87.031999999999996</v>
      </c>
      <c r="AG86" s="12" t="e">
        <f>VLOOKUP(A:A,[1]TDSheet!$A:$AG,33,0)</f>
        <v>#N/A</v>
      </c>
      <c r="AH86" s="12">
        <f t="shared" si="22"/>
        <v>50</v>
      </c>
      <c r="AI86" s="12">
        <f t="shared" si="23"/>
        <v>100</v>
      </c>
      <c r="AJ86" s="12">
        <f t="shared" si="24"/>
        <v>100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8</v>
      </c>
      <c r="C87" s="8">
        <v>133.18899999999999</v>
      </c>
      <c r="D87" s="8">
        <v>516.774</v>
      </c>
      <c r="E87" s="8">
        <v>471.84199999999998</v>
      </c>
      <c r="F87" s="8">
        <v>167.59800000000001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487.11099999999999</v>
      </c>
      <c r="K87" s="12">
        <f t="shared" si="18"/>
        <v>-15.269000000000005</v>
      </c>
      <c r="L87" s="12">
        <f>VLOOKUP(A:A,[1]TDSheet!$A:$L,12,0)</f>
        <v>0</v>
      </c>
      <c r="M87" s="12">
        <f>VLOOKUP(A:A,[1]TDSheet!$A:$M,13,0)</f>
        <v>0</v>
      </c>
      <c r="N87" s="12">
        <f>VLOOKUP(A:A,[1]TDSheet!$A:$N,14,0)</f>
        <v>50</v>
      </c>
      <c r="O87" s="12">
        <f>VLOOKUP(A:A,[1]TDSheet!$A:$U,21,0)</f>
        <v>250</v>
      </c>
      <c r="P87" s="12">
        <f>VLOOKUP(A:A,[1]TDSheet!$A:$W,23,0)</f>
        <v>200</v>
      </c>
      <c r="Q87" s="12"/>
      <c r="R87" s="12"/>
      <c r="S87" s="12"/>
      <c r="T87" s="14">
        <v>100</v>
      </c>
      <c r="U87" s="14">
        <v>100</v>
      </c>
      <c r="V87" s="12">
        <f t="shared" si="19"/>
        <v>94.368399999999994</v>
      </c>
      <c r="W87" s="14">
        <v>100</v>
      </c>
      <c r="X87" s="15">
        <f t="shared" si="20"/>
        <v>10.253411099478216</v>
      </c>
      <c r="Y87" s="12">
        <f t="shared" si="21"/>
        <v>1.7759970498599109</v>
      </c>
      <c r="Z87" s="12"/>
      <c r="AA87" s="12"/>
      <c r="AB87" s="12"/>
      <c r="AC87" s="12">
        <f>VLOOKUP(A:A,[1]TDSheet!$A:$AC,29,0)</f>
        <v>0</v>
      </c>
      <c r="AD87" s="12">
        <f>VLOOKUP(A:A,[1]TDSheet!$A:$AD,30,0)</f>
        <v>79.957999999999998</v>
      </c>
      <c r="AE87" s="12">
        <f>VLOOKUP(A:A,[1]TDSheet!$A:$AE,31,0)</f>
        <v>72.741399999999999</v>
      </c>
      <c r="AF87" s="12">
        <f>VLOOKUP(A:A,[3]TDSheet!$A:$D,4,0)</f>
        <v>83.221000000000004</v>
      </c>
      <c r="AG87" s="12" t="e">
        <f>VLOOKUP(A:A,[1]TDSheet!$A:$AG,33,0)</f>
        <v>#N/A</v>
      </c>
      <c r="AH87" s="12">
        <f t="shared" si="22"/>
        <v>100</v>
      </c>
      <c r="AI87" s="12">
        <f t="shared" si="23"/>
        <v>100</v>
      </c>
      <c r="AJ87" s="12">
        <f t="shared" si="24"/>
        <v>100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193.59399999999999</v>
      </c>
      <c r="D88" s="8">
        <v>703.67499999999995</v>
      </c>
      <c r="E88" s="8">
        <v>783.30399999999997</v>
      </c>
      <c r="F88" s="8">
        <v>77.602999999999994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803.34500000000003</v>
      </c>
      <c r="K88" s="12">
        <f t="shared" si="18"/>
        <v>-20.041000000000054</v>
      </c>
      <c r="L88" s="12">
        <f>VLOOKUP(A:A,[1]TDSheet!$A:$L,12,0)</f>
        <v>200</v>
      </c>
      <c r="M88" s="12">
        <f>VLOOKUP(A:A,[1]TDSheet!$A:$M,13,0)</f>
        <v>200</v>
      </c>
      <c r="N88" s="12">
        <f>VLOOKUP(A:A,[1]TDSheet!$A:$N,14,0)</f>
        <v>140</v>
      </c>
      <c r="O88" s="12">
        <f>VLOOKUP(A:A,[1]TDSheet!$A:$U,21,0)</f>
        <v>250</v>
      </c>
      <c r="P88" s="12">
        <f>VLOOKUP(A:A,[1]TDSheet!$A:$W,23,0)</f>
        <v>200</v>
      </c>
      <c r="Q88" s="12"/>
      <c r="R88" s="12"/>
      <c r="S88" s="12"/>
      <c r="T88" s="14">
        <v>160</v>
      </c>
      <c r="U88" s="14">
        <v>150</v>
      </c>
      <c r="V88" s="12">
        <f t="shared" si="19"/>
        <v>156.66079999999999</v>
      </c>
      <c r="W88" s="14">
        <v>105</v>
      </c>
      <c r="X88" s="15">
        <f t="shared" si="20"/>
        <v>9.4637777925301041</v>
      </c>
      <c r="Y88" s="12">
        <f t="shared" si="21"/>
        <v>0.49535684740534963</v>
      </c>
      <c r="Z88" s="12"/>
      <c r="AA88" s="12"/>
      <c r="AB88" s="12"/>
      <c r="AC88" s="12">
        <f>VLOOKUP(A:A,[1]TDSheet!$A:$AC,29,0)</f>
        <v>0</v>
      </c>
      <c r="AD88" s="12">
        <f>VLOOKUP(A:A,[1]TDSheet!$A:$AD,30,0)</f>
        <v>146.2714</v>
      </c>
      <c r="AE88" s="12">
        <f>VLOOKUP(A:A,[1]TDSheet!$A:$AE,31,0)</f>
        <v>140.84759999999997</v>
      </c>
      <c r="AF88" s="12">
        <f>VLOOKUP(A:A,[3]TDSheet!$A:$D,4,0)</f>
        <v>140.041</v>
      </c>
      <c r="AG88" s="12" t="e">
        <f>VLOOKUP(A:A,[1]TDSheet!$A:$AG,33,0)</f>
        <v>#N/A</v>
      </c>
      <c r="AH88" s="12">
        <f t="shared" si="22"/>
        <v>160</v>
      </c>
      <c r="AI88" s="12">
        <f t="shared" si="23"/>
        <v>150</v>
      </c>
      <c r="AJ88" s="12">
        <f t="shared" si="24"/>
        <v>105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163.078</v>
      </c>
      <c r="D89" s="8">
        <v>542.57600000000002</v>
      </c>
      <c r="E89" s="8">
        <v>601.82500000000005</v>
      </c>
      <c r="F89" s="8">
        <v>68.366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649.16200000000003</v>
      </c>
      <c r="K89" s="12">
        <f t="shared" si="18"/>
        <v>-47.336999999999989</v>
      </c>
      <c r="L89" s="12">
        <f>VLOOKUP(A:A,[1]TDSheet!$A:$L,12,0)</f>
        <v>180</v>
      </c>
      <c r="M89" s="12">
        <f>VLOOKUP(A:A,[1]TDSheet!$A:$M,13,0)</f>
        <v>150</v>
      </c>
      <c r="N89" s="12">
        <f>VLOOKUP(A:A,[1]TDSheet!$A:$N,14,0)</f>
        <v>70</v>
      </c>
      <c r="O89" s="12">
        <f>VLOOKUP(A:A,[1]TDSheet!$A:$U,21,0)</f>
        <v>200</v>
      </c>
      <c r="P89" s="12">
        <f>VLOOKUP(A:A,[1]TDSheet!$A:$W,23,0)</f>
        <v>200</v>
      </c>
      <c r="Q89" s="12"/>
      <c r="R89" s="12"/>
      <c r="S89" s="12"/>
      <c r="T89" s="14">
        <v>120</v>
      </c>
      <c r="U89" s="14">
        <v>120</v>
      </c>
      <c r="V89" s="12">
        <f t="shared" si="19"/>
        <v>120.36500000000001</v>
      </c>
      <c r="W89" s="14">
        <v>100</v>
      </c>
      <c r="X89" s="15">
        <f t="shared" si="20"/>
        <v>10.039180824990652</v>
      </c>
      <c r="Y89" s="12">
        <f t="shared" si="21"/>
        <v>0.56798903335687279</v>
      </c>
      <c r="Z89" s="12"/>
      <c r="AA89" s="12"/>
      <c r="AB89" s="12"/>
      <c r="AC89" s="12">
        <f>VLOOKUP(A:A,[1]TDSheet!$A:$AC,29,0)</f>
        <v>0</v>
      </c>
      <c r="AD89" s="12">
        <f>VLOOKUP(A:A,[1]TDSheet!$A:$AD,30,0)</f>
        <v>116.46220000000001</v>
      </c>
      <c r="AE89" s="12">
        <f>VLOOKUP(A:A,[1]TDSheet!$A:$AE,31,0)</f>
        <v>109.6422</v>
      </c>
      <c r="AF89" s="12">
        <f>VLOOKUP(A:A,[3]TDSheet!$A:$D,4,0)</f>
        <v>103.717</v>
      </c>
      <c r="AG89" s="12" t="e">
        <f>VLOOKUP(A:A,[1]TDSheet!$A:$AG,33,0)</f>
        <v>#N/A</v>
      </c>
      <c r="AH89" s="12">
        <f t="shared" si="22"/>
        <v>120</v>
      </c>
      <c r="AI89" s="12">
        <f t="shared" si="23"/>
        <v>120</v>
      </c>
      <c r="AJ89" s="12">
        <f t="shared" si="24"/>
        <v>100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42</v>
      </c>
      <c r="D90" s="8">
        <v>1</v>
      </c>
      <c r="E90" s="8">
        <v>36</v>
      </c>
      <c r="F90" s="8"/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38</v>
      </c>
      <c r="K90" s="12">
        <f t="shared" si="18"/>
        <v>-2</v>
      </c>
      <c r="L90" s="12">
        <f>VLOOKUP(A:A,[1]TDSheet!$A:$L,12,0)</f>
        <v>20</v>
      </c>
      <c r="M90" s="12">
        <f>VLOOKUP(A:A,[1]TDSheet!$A:$M,13,0)</f>
        <v>0</v>
      </c>
      <c r="N90" s="12">
        <f>VLOOKUP(A:A,[1]TDSheet!$A:$N,14,0)</f>
        <v>20</v>
      </c>
      <c r="O90" s="12">
        <f>VLOOKUP(A:A,[1]TDSheet!$A:$U,21,0)</f>
        <v>0</v>
      </c>
      <c r="P90" s="12">
        <f>VLOOKUP(A:A,[1]TDSheet!$A:$W,23,0)</f>
        <v>20</v>
      </c>
      <c r="Q90" s="12"/>
      <c r="R90" s="12"/>
      <c r="S90" s="12"/>
      <c r="T90" s="14"/>
      <c r="U90" s="14">
        <v>20</v>
      </c>
      <c r="V90" s="12">
        <f t="shared" si="19"/>
        <v>7.2</v>
      </c>
      <c r="W90" s="14"/>
      <c r="X90" s="15">
        <f t="shared" si="20"/>
        <v>11.111111111111111</v>
      </c>
      <c r="Y90" s="12">
        <f t="shared" si="21"/>
        <v>0</v>
      </c>
      <c r="Z90" s="12"/>
      <c r="AA90" s="12"/>
      <c r="AB90" s="12"/>
      <c r="AC90" s="12">
        <f>VLOOKUP(A:A,[1]TDSheet!$A:$AC,29,0)</f>
        <v>0</v>
      </c>
      <c r="AD90" s="12">
        <f>VLOOKUP(A:A,[1]TDSheet!$A:$AD,30,0)</f>
        <v>7.4</v>
      </c>
      <c r="AE90" s="12">
        <f>VLOOKUP(A:A,[1]TDSheet!$A:$AE,31,0)</f>
        <v>7</v>
      </c>
      <c r="AF90" s="12">
        <f>VLOOKUP(A:A,[3]TDSheet!$A:$D,4,0)</f>
        <v>4</v>
      </c>
      <c r="AG90" s="12" t="str">
        <f>VLOOKUP(A:A,[1]TDSheet!$A:$AG,33,0)</f>
        <v>ф</v>
      </c>
      <c r="AH90" s="12">
        <f t="shared" si="22"/>
        <v>0</v>
      </c>
      <c r="AI90" s="12">
        <f t="shared" si="23"/>
        <v>12</v>
      </c>
      <c r="AJ90" s="12">
        <f t="shared" si="24"/>
        <v>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62</v>
      </c>
      <c r="D91" s="8">
        <v>2</v>
      </c>
      <c r="E91" s="8">
        <v>27</v>
      </c>
      <c r="F91" s="8">
        <v>34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29</v>
      </c>
      <c r="K91" s="12">
        <f t="shared" si="18"/>
        <v>-2</v>
      </c>
      <c r="L91" s="12">
        <f>VLOOKUP(A:A,[1]TDSheet!$A:$L,12,0)</f>
        <v>0</v>
      </c>
      <c r="M91" s="12">
        <f>VLOOKUP(A:A,[1]TDSheet!$A:$M,13,0)</f>
        <v>0</v>
      </c>
      <c r="N91" s="12">
        <f>VLOOKUP(A:A,[1]TDSheet!$A:$N,14,0)</f>
        <v>10</v>
      </c>
      <c r="O91" s="12">
        <f>VLOOKUP(A:A,[1]TDSheet!$A:$U,21,0)</f>
        <v>0</v>
      </c>
      <c r="P91" s="12">
        <f>VLOOKUP(A:A,[1]TDSheet!$A:$W,23,0)</f>
        <v>10</v>
      </c>
      <c r="Q91" s="12"/>
      <c r="R91" s="12"/>
      <c r="S91" s="12"/>
      <c r="T91" s="14"/>
      <c r="U91" s="14"/>
      <c r="V91" s="12">
        <f t="shared" si="19"/>
        <v>5.4</v>
      </c>
      <c r="W91" s="14"/>
      <c r="X91" s="15">
        <f t="shared" si="20"/>
        <v>10</v>
      </c>
      <c r="Y91" s="12">
        <f t="shared" si="21"/>
        <v>6.2962962962962958</v>
      </c>
      <c r="Z91" s="12"/>
      <c r="AA91" s="12"/>
      <c r="AB91" s="12"/>
      <c r="AC91" s="12">
        <f>VLOOKUP(A:A,[1]TDSheet!$A:$AC,29,0)</f>
        <v>0</v>
      </c>
      <c r="AD91" s="12">
        <f>VLOOKUP(A:A,[1]TDSheet!$A:$AD,30,0)</f>
        <v>8.8000000000000007</v>
      </c>
      <c r="AE91" s="12">
        <f>VLOOKUP(A:A,[1]TDSheet!$A:$AE,31,0)</f>
        <v>5.2</v>
      </c>
      <c r="AF91" s="12">
        <f>VLOOKUP(A:A,[3]TDSheet!$A:$D,4,0)</f>
        <v>5</v>
      </c>
      <c r="AG91" s="12" t="str">
        <f>VLOOKUP(A:A,[1]TDSheet!$A:$AG,33,0)</f>
        <v>ф</v>
      </c>
      <c r="AH91" s="12">
        <f t="shared" si="22"/>
        <v>0</v>
      </c>
      <c r="AI91" s="12">
        <f t="shared" si="23"/>
        <v>0</v>
      </c>
      <c r="AJ91" s="12">
        <f t="shared" si="24"/>
        <v>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63</v>
      </c>
      <c r="D92" s="8">
        <v>1</v>
      </c>
      <c r="E92" s="8">
        <v>41</v>
      </c>
      <c r="F92" s="8">
        <v>16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48</v>
      </c>
      <c r="K92" s="12">
        <f t="shared" si="18"/>
        <v>-7</v>
      </c>
      <c r="L92" s="12">
        <f>VLOOKUP(A:A,[1]TDSheet!$A:$L,12,0)</f>
        <v>0</v>
      </c>
      <c r="M92" s="12">
        <f>VLOOKUP(A:A,[1]TDSheet!$A:$M,13,0)</f>
        <v>0</v>
      </c>
      <c r="N92" s="12">
        <f>VLOOKUP(A:A,[1]TDSheet!$A:$N,14,0)</f>
        <v>20</v>
      </c>
      <c r="O92" s="12">
        <f>VLOOKUP(A:A,[1]TDSheet!$A:$U,21,0)</f>
        <v>0</v>
      </c>
      <c r="P92" s="12">
        <f>VLOOKUP(A:A,[1]TDSheet!$A:$W,23,0)</f>
        <v>40</v>
      </c>
      <c r="Q92" s="12"/>
      <c r="R92" s="12"/>
      <c r="S92" s="12"/>
      <c r="T92" s="14"/>
      <c r="U92" s="14">
        <v>10</v>
      </c>
      <c r="V92" s="12">
        <f t="shared" si="19"/>
        <v>8.1999999999999993</v>
      </c>
      <c r="W92" s="14"/>
      <c r="X92" s="15">
        <f t="shared" si="20"/>
        <v>10.487804878048781</v>
      </c>
      <c r="Y92" s="12">
        <f t="shared" si="21"/>
        <v>1.9512195121951221</v>
      </c>
      <c r="Z92" s="12"/>
      <c r="AA92" s="12"/>
      <c r="AB92" s="12"/>
      <c r="AC92" s="12">
        <f>VLOOKUP(A:A,[1]TDSheet!$A:$AC,29,0)</f>
        <v>0</v>
      </c>
      <c r="AD92" s="12">
        <f>VLOOKUP(A:A,[1]TDSheet!$A:$AD,30,0)</f>
        <v>9.8000000000000007</v>
      </c>
      <c r="AE92" s="12">
        <f>VLOOKUP(A:A,[1]TDSheet!$A:$AE,31,0)</f>
        <v>7.2</v>
      </c>
      <c r="AF92" s="12">
        <f>VLOOKUP(A:A,[3]TDSheet!$A:$D,4,0)</f>
        <v>2</v>
      </c>
      <c r="AG92" s="12" t="str">
        <f>VLOOKUP(A:A,[1]TDSheet!$A:$AG,33,0)</f>
        <v>ф</v>
      </c>
      <c r="AH92" s="12">
        <f t="shared" si="22"/>
        <v>0</v>
      </c>
      <c r="AI92" s="12">
        <f t="shared" si="23"/>
        <v>6</v>
      </c>
      <c r="AJ92" s="12">
        <f t="shared" si="24"/>
        <v>0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108.128</v>
      </c>
      <c r="D93" s="8">
        <v>253.411</v>
      </c>
      <c r="E93" s="8">
        <v>248.018</v>
      </c>
      <c r="F93" s="8">
        <v>103.911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245.97300000000001</v>
      </c>
      <c r="K93" s="12">
        <f t="shared" si="18"/>
        <v>2.0449999999999875</v>
      </c>
      <c r="L93" s="12">
        <f>VLOOKUP(A:A,[1]TDSheet!$A:$L,12,0)</f>
        <v>40</v>
      </c>
      <c r="M93" s="12">
        <f>VLOOKUP(A:A,[1]TDSheet!$A:$M,13,0)</f>
        <v>70</v>
      </c>
      <c r="N93" s="12">
        <f>VLOOKUP(A:A,[1]TDSheet!$A:$N,14,0)</f>
        <v>0</v>
      </c>
      <c r="O93" s="12">
        <f>VLOOKUP(A:A,[1]TDSheet!$A:$U,21,0)</f>
        <v>0</v>
      </c>
      <c r="P93" s="12">
        <f>VLOOKUP(A:A,[1]TDSheet!$A:$W,23,0)</f>
        <v>40</v>
      </c>
      <c r="Q93" s="12"/>
      <c r="R93" s="12"/>
      <c r="S93" s="12"/>
      <c r="T93" s="14"/>
      <c r="U93" s="14">
        <v>80</v>
      </c>
      <c r="V93" s="12">
        <f t="shared" si="19"/>
        <v>49.6036</v>
      </c>
      <c r="W93" s="14">
        <v>50</v>
      </c>
      <c r="X93" s="15">
        <f t="shared" si="20"/>
        <v>7.7395793853671915</v>
      </c>
      <c r="Y93" s="12">
        <f t="shared" si="21"/>
        <v>2.0948277947568323</v>
      </c>
      <c r="Z93" s="12"/>
      <c r="AA93" s="12"/>
      <c r="AB93" s="12"/>
      <c r="AC93" s="12">
        <f>VLOOKUP(A:A,[1]TDSheet!$A:$AC,29,0)</f>
        <v>0</v>
      </c>
      <c r="AD93" s="12">
        <f>VLOOKUP(A:A,[1]TDSheet!$A:$AD,30,0)</f>
        <v>64.44680000000001</v>
      </c>
      <c r="AE93" s="12">
        <f>VLOOKUP(A:A,[1]TDSheet!$A:$AE,31,0)</f>
        <v>51.748199999999997</v>
      </c>
      <c r="AF93" s="12">
        <f>VLOOKUP(A:A,[3]TDSheet!$A:$D,4,0)</f>
        <v>34.869999999999997</v>
      </c>
      <c r="AG93" s="12" t="e">
        <f>VLOOKUP(A:A,[1]TDSheet!$A:$AG,33,0)</f>
        <v>#N/A</v>
      </c>
      <c r="AH93" s="12">
        <f t="shared" si="22"/>
        <v>0</v>
      </c>
      <c r="AI93" s="12">
        <f t="shared" si="23"/>
        <v>80</v>
      </c>
      <c r="AJ93" s="12">
        <f t="shared" si="24"/>
        <v>50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387</v>
      </c>
      <c r="D94" s="8">
        <v>13</v>
      </c>
      <c r="E94" s="8">
        <v>247</v>
      </c>
      <c r="F94" s="8">
        <v>145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2">
        <f>VLOOKUP(A:A,[2]TDSheet!$A:$F,6,0)</f>
        <v>270</v>
      </c>
      <c r="K94" s="12">
        <f t="shared" si="18"/>
        <v>-23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VLOOKUP(A:A,[1]TDSheet!$A:$N,14,0)</f>
        <v>0</v>
      </c>
      <c r="O94" s="12">
        <f>VLOOKUP(A:A,[1]TDSheet!$A:$U,21,0)</f>
        <v>0</v>
      </c>
      <c r="P94" s="12">
        <f>VLOOKUP(A:A,[1]TDSheet!$A:$W,23,0)</f>
        <v>300</v>
      </c>
      <c r="Q94" s="12"/>
      <c r="R94" s="12"/>
      <c r="S94" s="12"/>
      <c r="T94" s="14"/>
      <c r="U94" s="14"/>
      <c r="V94" s="12">
        <f t="shared" si="19"/>
        <v>49.4</v>
      </c>
      <c r="W94" s="14"/>
      <c r="X94" s="15">
        <f t="shared" si="20"/>
        <v>9.0080971659919022</v>
      </c>
      <c r="Y94" s="12">
        <f t="shared" si="21"/>
        <v>2.9352226720647776</v>
      </c>
      <c r="Z94" s="12"/>
      <c r="AA94" s="12"/>
      <c r="AB94" s="12"/>
      <c r="AC94" s="12">
        <f>VLOOKUP(A:A,[1]TDSheet!$A:$AC,29,0)</f>
        <v>0</v>
      </c>
      <c r="AD94" s="12">
        <f>VLOOKUP(A:A,[1]TDSheet!$A:$AD,30,0)</f>
        <v>54.4</v>
      </c>
      <c r="AE94" s="12">
        <f>VLOOKUP(A:A,[1]TDSheet!$A:$AE,31,0)</f>
        <v>59.4</v>
      </c>
      <c r="AF94" s="12">
        <f>VLOOKUP(A:A,[3]TDSheet!$A:$D,4,0)</f>
        <v>53</v>
      </c>
      <c r="AG94" s="12" t="str">
        <f>VLOOKUP(A:A,[1]TDSheet!$A:$AG,33,0)</f>
        <v>увел</v>
      </c>
      <c r="AH94" s="12">
        <f t="shared" si="22"/>
        <v>0</v>
      </c>
      <c r="AI94" s="12">
        <f t="shared" si="23"/>
        <v>0</v>
      </c>
      <c r="AJ94" s="12">
        <f t="shared" si="24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14.878</v>
      </c>
      <c r="D95" s="8">
        <v>64.915000000000006</v>
      </c>
      <c r="E95" s="8">
        <v>40.49</v>
      </c>
      <c r="F95" s="8">
        <v>39.302999999999997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2">
        <f>VLOOKUP(A:A,[2]TDSheet!$A:$F,6,0)</f>
        <v>39.551000000000002</v>
      </c>
      <c r="K95" s="12">
        <f t="shared" si="18"/>
        <v>0.93900000000000006</v>
      </c>
      <c r="L95" s="12">
        <f>VLOOKUP(A:A,[1]TDSheet!$A:$L,12,0)</f>
        <v>0</v>
      </c>
      <c r="M95" s="12">
        <f>VLOOKUP(A:A,[1]TDSheet!$A:$M,13,0)</f>
        <v>0</v>
      </c>
      <c r="N95" s="12">
        <f>VLOOKUP(A:A,[1]TDSheet!$A:$N,14,0)</f>
        <v>0</v>
      </c>
      <c r="O95" s="12">
        <f>VLOOKUP(A:A,[1]TDSheet!$A:$U,21,0)</f>
        <v>0</v>
      </c>
      <c r="P95" s="12">
        <f>VLOOKUP(A:A,[1]TDSheet!$A:$W,23,0)</f>
        <v>20</v>
      </c>
      <c r="Q95" s="12"/>
      <c r="R95" s="12"/>
      <c r="S95" s="12"/>
      <c r="T95" s="14"/>
      <c r="U95" s="14">
        <v>20</v>
      </c>
      <c r="V95" s="12">
        <f t="shared" si="19"/>
        <v>8.0980000000000008</v>
      </c>
      <c r="W95" s="14"/>
      <c r="X95" s="15">
        <f t="shared" si="20"/>
        <v>9.7929118300815006</v>
      </c>
      <c r="Y95" s="12">
        <f t="shared" si="21"/>
        <v>4.8534205976784381</v>
      </c>
      <c r="Z95" s="12"/>
      <c r="AA95" s="12"/>
      <c r="AB95" s="12"/>
      <c r="AC95" s="12">
        <f>VLOOKUP(A:A,[1]TDSheet!$A:$AC,29,0)</f>
        <v>0</v>
      </c>
      <c r="AD95" s="12">
        <f>VLOOKUP(A:A,[1]TDSheet!$A:$AD,30,0)</f>
        <v>9.982800000000001</v>
      </c>
      <c r="AE95" s="12">
        <f>VLOOKUP(A:A,[1]TDSheet!$A:$AE,31,0)</f>
        <v>9.1934000000000005</v>
      </c>
      <c r="AF95" s="12">
        <f>VLOOKUP(A:A,[3]TDSheet!$A:$D,4,0)</f>
        <v>8.0869999999999997</v>
      </c>
      <c r="AG95" s="12" t="str">
        <f>VLOOKUP(A:A,[1]TDSheet!$A:$AG,33,0)</f>
        <v>у</v>
      </c>
      <c r="AH95" s="12">
        <f t="shared" si="22"/>
        <v>0</v>
      </c>
      <c r="AI95" s="12">
        <f t="shared" si="23"/>
        <v>20</v>
      </c>
      <c r="AJ95" s="12">
        <f t="shared" si="24"/>
        <v>0</v>
      </c>
      <c r="AK95" s="12"/>
      <c r="AL95" s="12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33.886000000000003</v>
      </c>
      <c r="D96" s="8">
        <v>262.26400000000001</v>
      </c>
      <c r="E96" s="8">
        <v>173.65700000000001</v>
      </c>
      <c r="F96" s="8">
        <v>119.792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2">
        <f>VLOOKUP(A:A,[2]TDSheet!$A:$F,6,0)</f>
        <v>171.80199999999999</v>
      </c>
      <c r="K96" s="12">
        <f t="shared" si="18"/>
        <v>1.8550000000000182</v>
      </c>
      <c r="L96" s="12">
        <f>VLOOKUP(A:A,[1]TDSheet!$A:$L,12,0)</f>
        <v>0</v>
      </c>
      <c r="M96" s="12">
        <f>VLOOKUP(A:A,[1]TDSheet!$A:$M,13,0)</f>
        <v>40</v>
      </c>
      <c r="N96" s="12">
        <f>VLOOKUP(A:A,[1]TDSheet!$A:$N,14,0)</f>
        <v>0</v>
      </c>
      <c r="O96" s="12">
        <f>VLOOKUP(A:A,[1]TDSheet!$A:$U,21,0)</f>
        <v>0</v>
      </c>
      <c r="P96" s="12">
        <f>VLOOKUP(A:A,[1]TDSheet!$A:$W,23,0)</f>
        <v>60</v>
      </c>
      <c r="Q96" s="12"/>
      <c r="R96" s="12"/>
      <c r="S96" s="12"/>
      <c r="T96" s="14">
        <v>50</v>
      </c>
      <c r="U96" s="14">
        <v>40</v>
      </c>
      <c r="V96" s="12">
        <f t="shared" si="19"/>
        <v>34.731400000000001</v>
      </c>
      <c r="W96" s="14"/>
      <c r="X96" s="15">
        <f t="shared" si="20"/>
        <v>8.919651957594569</v>
      </c>
      <c r="Y96" s="12">
        <f t="shared" si="21"/>
        <v>3.4490979344339703</v>
      </c>
      <c r="Z96" s="12"/>
      <c r="AA96" s="12"/>
      <c r="AB96" s="12"/>
      <c r="AC96" s="12">
        <f>VLOOKUP(A:A,[1]TDSheet!$A:$AC,29,0)</f>
        <v>0</v>
      </c>
      <c r="AD96" s="12">
        <f>VLOOKUP(A:A,[1]TDSheet!$A:$AD,30,0)</f>
        <v>26.088999999999999</v>
      </c>
      <c r="AE96" s="12">
        <f>VLOOKUP(A:A,[1]TDSheet!$A:$AE,31,0)</f>
        <v>30.357400000000002</v>
      </c>
      <c r="AF96" s="12">
        <f>VLOOKUP(A:A,[3]TDSheet!$A:$D,4,0)</f>
        <v>29.661000000000001</v>
      </c>
      <c r="AG96" s="12" t="str">
        <f>VLOOKUP(A:A,[1]TDSheet!$A:$AG,33,0)</f>
        <v>у</v>
      </c>
      <c r="AH96" s="12">
        <f t="shared" si="22"/>
        <v>50</v>
      </c>
      <c r="AI96" s="12">
        <f t="shared" si="23"/>
        <v>40</v>
      </c>
      <c r="AJ96" s="12">
        <f t="shared" si="24"/>
        <v>0</v>
      </c>
      <c r="AK96" s="12"/>
      <c r="AL96" s="12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124</v>
      </c>
      <c r="D97" s="8">
        <v>153</v>
      </c>
      <c r="E97" s="8">
        <v>200</v>
      </c>
      <c r="F97" s="8">
        <v>73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2">
        <f>VLOOKUP(A:A,[2]TDSheet!$A:$F,6,0)</f>
        <v>205</v>
      </c>
      <c r="K97" s="12">
        <f t="shared" si="18"/>
        <v>-5</v>
      </c>
      <c r="L97" s="12">
        <f>VLOOKUP(A:A,[1]TDSheet!$A:$L,12,0)</f>
        <v>0</v>
      </c>
      <c r="M97" s="12">
        <f>VLOOKUP(A:A,[1]TDSheet!$A:$M,13,0)</f>
        <v>80</v>
      </c>
      <c r="N97" s="12">
        <f>VLOOKUP(A:A,[1]TDSheet!$A:$N,14,0)</f>
        <v>80</v>
      </c>
      <c r="O97" s="12">
        <f>VLOOKUP(A:A,[1]TDSheet!$A:$U,21,0)</f>
        <v>0</v>
      </c>
      <c r="P97" s="12">
        <f>VLOOKUP(A:A,[1]TDSheet!$A:$W,23,0)</f>
        <v>110</v>
      </c>
      <c r="Q97" s="12"/>
      <c r="R97" s="12"/>
      <c r="S97" s="12"/>
      <c r="T97" s="14"/>
      <c r="U97" s="14"/>
      <c r="V97" s="12">
        <f t="shared" si="19"/>
        <v>40</v>
      </c>
      <c r="W97" s="14">
        <v>50</v>
      </c>
      <c r="X97" s="15">
        <f t="shared" si="20"/>
        <v>9.8249999999999993</v>
      </c>
      <c r="Y97" s="12">
        <f t="shared" si="21"/>
        <v>1.825</v>
      </c>
      <c r="Z97" s="12"/>
      <c r="AA97" s="12"/>
      <c r="AB97" s="12"/>
      <c r="AC97" s="12">
        <f>VLOOKUP(A:A,[1]TDSheet!$A:$AC,29,0)</f>
        <v>0</v>
      </c>
      <c r="AD97" s="12">
        <f>VLOOKUP(A:A,[1]TDSheet!$A:$AD,30,0)</f>
        <v>52.2</v>
      </c>
      <c r="AE97" s="12">
        <f>VLOOKUP(A:A,[1]TDSheet!$A:$AE,31,0)</f>
        <v>36.6</v>
      </c>
      <c r="AF97" s="12">
        <f>VLOOKUP(A:A,[3]TDSheet!$A:$D,4,0)</f>
        <v>23</v>
      </c>
      <c r="AG97" s="12" t="str">
        <f>VLOOKUP(A:A,[1]TDSheet!$A:$AG,33,0)</f>
        <v>ф</v>
      </c>
      <c r="AH97" s="12">
        <f t="shared" si="22"/>
        <v>0</v>
      </c>
      <c r="AI97" s="12">
        <f t="shared" si="23"/>
        <v>0</v>
      </c>
      <c r="AJ97" s="12">
        <f t="shared" si="24"/>
        <v>30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76</v>
      </c>
      <c r="D98" s="8">
        <v>204</v>
      </c>
      <c r="E98" s="8">
        <v>228</v>
      </c>
      <c r="F98" s="8">
        <v>47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2">
        <f>VLOOKUP(A:A,[2]TDSheet!$A:$F,6,0)</f>
        <v>244</v>
      </c>
      <c r="K98" s="12">
        <f t="shared" si="18"/>
        <v>-16</v>
      </c>
      <c r="L98" s="12">
        <f>VLOOKUP(A:A,[1]TDSheet!$A:$L,12,0)</f>
        <v>50</v>
      </c>
      <c r="M98" s="12">
        <f>VLOOKUP(A:A,[1]TDSheet!$A:$M,13,0)</f>
        <v>80</v>
      </c>
      <c r="N98" s="12">
        <f>VLOOKUP(A:A,[1]TDSheet!$A:$N,14,0)</f>
        <v>80</v>
      </c>
      <c r="O98" s="12">
        <f>VLOOKUP(A:A,[1]TDSheet!$A:$U,21,0)</f>
        <v>0</v>
      </c>
      <c r="P98" s="12">
        <f>VLOOKUP(A:A,[1]TDSheet!$A:$W,23,0)</f>
        <v>130</v>
      </c>
      <c r="Q98" s="12"/>
      <c r="R98" s="12"/>
      <c r="S98" s="12"/>
      <c r="T98" s="14"/>
      <c r="U98" s="14"/>
      <c r="V98" s="12">
        <f t="shared" si="19"/>
        <v>45.6</v>
      </c>
      <c r="W98" s="14">
        <v>60</v>
      </c>
      <c r="X98" s="15">
        <f t="shared" si="20"/>
        <v>9.8026315789473681</v>
      </c>
      <c r="Y98" s="12">
        <f t="shared" si="21"/>
        <v>1.0307017543859649</v>
      </c>
      <c r="Z98" s="12"/>
      <c r="AA98" s="12"/>
      <c r="AB98" s="12"/>
      <c r="AC98" s="12">
        <f>VLOOKUP(A:A,[1]TDSheet!$A:$AC,29,0)</f>
        <v>0</v>
      </c>
      <c r="AD98" s="12">
        <f>VLOOKUP(A:A,[1]TDSheet!$A:$AD,30,0)</f>
        <v>47.6</v>
      </c>
      <c r="AE98" s="12">
        <f>VLOOKUP(A:A,[1]TDSheet!$A:$AE,31,0)</f>
        <v>41</v>
      </c>
      <c r="AF98" s="12">
        <f>VLOOKUP(A:A,[3]TDSheet!$A:$D,4,0)</f>
        <v>23</v>
      </c>
      <c r="AG98" s="12" t="str">
        <f>VLOOKUP(A:A,[1]TDSheet!$A:$AG,33,0)</f>
        <v>ф</v>
      </c>
      <c r="AH98" s="12">
        <f t="shared" si="22"/>
        <v>0</v>
      </c>
      <c r="AI98" s="12">
        <f t="shared" si="23"/>
        <v>0</v>
      </c>
      <c r="AJ98" s="12">
        <f t="shared" si="24"/>
        <v>36</v>
      </c>
      <c r="AK98" s="12"/>
      <c r="AL98" s="12"/>
    </row>
    <row r="99" spans="1:38" s="1" customFormat="1" ht="21.95" customHeight="1" outlineLevel="1" x14ac:dyDescent="0.2">
      <c r="A99" s="7" t="s">
        <v>102</v>
      </c>
      <c r="B99" s="7" t="s">
        <v>14</v>
      </c>
      <c r="C99" s="8">
        <v>879</v>
      </c>
      <c r="D99" s="8">
        <v>243</v>
      </c>
      <c r="E99" s="8">
        <v>302</v>
      </c>
      <c r="F99" s="8">
        <v>523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2">
        <f>VLOOKUP(A:A,[2]TDSheet!$A:$F,6,0)</f>
        <v>306</v>
      </c>
      <c r="K99" s="12">
        <f t="shared" si="18"/>
        <v>-4</v>
      </c>
      <c r="L99" s="12">
        <f>VLOOKUP(A:A,[1]TDSheet!$A:$L,12,0)</f>
        <v>0</v>
      </c>
      <c r="M99" s="12">
        <f>VLOOKUP(A:A,[1]TDSheet!$A:$M,13,0)</f>
        <v>0</v>
      </c>
      <c r="N99" s="12">
        <f>VLOOKUP(A:A,[1]TDSheet!$A:$N,14,0)</f>
        <v>0</v>
      </c>
      <c r="O99" s="12">
        <f>VLOOKUP(A:A,[1]TDSheet!$A:$U,21,0)</f>
        <v>0</v>
      </c>
      <c r="P99" s="12">
        <f>VLOOKUP(A:A,[1]TDSheet!$A:$W,23,0)</f>
        <v>100</v>
      </c>
      <c r="Q99" s="12"/>
      <c r="R99" s="12"/>
      <c r="S99" s="12"/>
      <c r="T99" s="14"/>
      <c r="U99" s="14"/>
      <c r="V99" s="12">
        <f t="shared" si="19"/>
        <v>60.4</v>
      </c>
      <c r="W99" s="14"/>
      <c r="X99" s="15">
        <f t="shared" si="20"/>
        <v>10.314569536423841</v>
      </c>
      <c r="Y99" s="12">
        <f t="shared" si="21"/>
        <v>8.6589403973509942</v>
      </c>
      <c r="Z99" s="12"/>
      <c r="AA99" s="12"/>
      <c r="AB99" s="12"/>
      <c r="AC99" s="12">
        <f>VLOOKUP(A:A,[1]TDSheet!$A:$AC,29,0)</f>
        <v>0</v>
      </c>
      <c r="AD99" s="12">
        <f>VLOOKUP(A:A,[1]TDSheet!$A:$AD,30,0)</f>
        <v>52.4</v>
      </c>
      <c r="AE99" s="12">
        <f>VLOOKUP(A:A,[1]TDSheet!$A:$AE,31,0)</f>
        <v>55.8</v>
      </c>
      <c r="AF99" s="12">
        <f>VLOOKUP(A:A,[3]TDSheet!$A:$D,4,0)</f>
        <v>48</v>
      </c>
      <c r="AG99" s="12" t="str">
        <f>VLOOKUP(A:A,[1]TDSheet!$A:$AG,33,0)</f>
        <v>паша</v>
      </c>
      <c r="AH99" s="12">
        <f t="shared" si="22"/>
        <v>0</v>
      </c>
      <c r="AI99" s="12">
        <f t="shared" si="23"/>
        <v>0</v>
      </c>
      <c r="AJ99" s="12">
        <f t="shared" si="24"/>
        <v>0</v>
      </c>
      <c r="AK99" s="12"/>
      <c r="AL99" s="12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449</v>
      </c>
      <c r="D100" s="8">
        <v>1784</v>
      </c>
      <c r="E100" s="8">
        <v>1921</v>
      </c>
      <c r="F100" s="8">
        <v>241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2">
        <f>VLOOKUP(A:A,[2]TDSheet!$A:$F,6,0)</f>
        <v>2016</v>
      </c>
      <c r="K100" s="12">
        <f t="shared" si="18"/>
        <v>-95</v>
      </c>
      <c r="L100" s="12">
        <f>VLOOKUP(A:A,[1]TDSheet!$A:$L,12,0)</f>
        <v>400</v>
      </c>
      <c r="M100" s="12">
        <f>VLOOKUP(A:A,[1]TDSheet!$A:$M,13,0)</f>
        <v>500</v>
      </c>
      <c r="N100" s="12">
        <f>VLOOKUP(A:A,[1]TDSheet!$A:$N,14,0)</f>
        <v>400</v>
      </c>
      <c r="O100" s="12">
        <f>VLOOKUP(A:A,[1]TDSheet!$A:$U,21,0)</f>
        <v>500</v>
      </c>
      <c r="P100" s="12">
        <f>VLOOKUP(A:A,[1]TDSheet!$A:$W,23,0)</f>
        <v>0</v>
      </c>
      <c r="Q100" s="12"/>
      <c r="R100" s="12"/>
      <c r="S100" s="12"/>
      <c r="T100" s="14">
        <v>500</v>
      </c>
      <c r="U100" s="14">
        <v>300</v>
      </c>
      <c r="V100" s="12">
        <f t="shared" si="19"/>
        <v>384.2</v>
      </c>
      <c r="W100" s="14">
        <v>500</v>
      </c>
      <c r="X100" s="15">
        <f t="shared" si="20"/>
        <v>8.6959916710046858</v>
      </c>
      <c r="Y100" s="12">
        <f t="shared" si="21"/>
        <v>0.627277459656429</v>
      </c>
      <c r="Z100" s="12"/>
      <c r="AA100" s="12"/>
      <c r="AB100" s="12"/>
      <c r="AC100" s="12">
        <f>VLOOKUP(A:A,[1]TDSheet!$A:$AC,29,0)</f>
        <v>0</v>
      </c>
      <c r="AD100" s="12">
        <f>VLOOKUP(A:A,[1]TDSheet!$A:$AD,30,0)</f>
        <v>408.6</v>
      </c>
      <c r="AE100" s="12">
        <f>VLOOKUP(A:A,[1]TDSheet!$A:$AE,31,0)</f>
        <v>366</v>
      </c>
      <c r="AF100" s="12">
        <f>VLOOKUP(A:A,[3]TDSheet!$A:$D,4,0)</f>
        <v>311</v>
      </c>
      <c r="AG100" s="12" t="e">
        <f>VLOOKUP(A:A,[1]TDSheet!$A:$AG,33,0)</f>
        <v>#N/A</v>
      </c>
      <c r="AH100" s="12">
        <f t="shared" si="22"/>
        <v>140</v>
      </c>
      <c r="AI100" s="12">
        <f t="shared" si="23"/>
        <v>84.000000000000014</v>
      </c>
      <c r="AJ100" s="12">
        <f t="shared" si="24"/>
        <v>140</v>
      </c>
      <c r="AK100" s="12"/>
      <c r="AL100" s="12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105</v>
      </c>
      <c r="D101" s="8">
        <v>594</v>
      </c>
      <c r="E101" s="8">
        <v>535</v>
      </c>
      <c r="F101" s="8">
        <v>142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2">
        <f>VLOOKUP(A:A,[2]TDSheet!$A:$F,6,0)</f>
        <v>577</v>
      </c>
      <c r="K101" s="12">
        <f t="shared" si="18"/>
        <v>-42</v>
      </c>
      <c r="L101" s="12">
        <f>VLOOKUP(A:A,[1]TDSheet!$A:$L,12,0)</f>
        <v>150</v>
      </c>
      <c r="M101" s="12">
        <f>VLOOKUP(A:A,[1]TDSheet!$A:$M,13,0)</f>
        <v>140</v>
      </c>
      <c r="N101" s="12">
        <f>VLOOKUP(A:A,[1]TDSheet!$A:$N,14,0)</f>
        <v>50</v>
      </c>
      <c r="O101" s="12">
        <f>VLOOKUP(A:A,[1]TDSheet!$A:$U,21,0)</f>
        <v>100</v>
      </c>
      <c r="P101" s="12">
        <f>VLOOKUP(A:A,[1]TDSheet!$A:$W,23,0)</f>
        <v>0</v>
      </c>
      <c r="Q101" s="12"/>
      <c r="R101" s="12"/>
      <c r="S101" s="12"/>
      <c r="T101" s="14">
        <v>50</v>
      </c>
      <c r="U101" s="14">
        <v>150</v>
      </c>
      <c r="V101" s="12">
        <f t="shared" si="19"/>
        <v>107</v>
      </c>
      <c r="W101" s="14">
        <v>70</v>
      </c>
      <c r="X101" s="15">
        <f t="shared" si="20"/>
        <v>7.962616822429907</v>
      </c>
      <c r="Y101" s="12">
        <f t="shared" si="21"/>
        <v>1.3271028037383177</v>
      </c>
      <c r="Z101" s="12"/>
      <c r="AA101" s="12"/>
      <c r="AB101" s="12"/>
      <c r="AC101" s="12">
        <f>VLOOKUP(A:A,[1]TDSheet!$A:$AC,29,0)</f>
        <v>0</v>
      </c>
      <c r="AD101" s="12">
        <f>VLOOKUP(A:A,[1]TDSheet!$A:$AD,30,0)</f>
        <v>103.6</v>
      </c>
      <c r="AE101" s="12">
        <f>VLOOKUP(A:A,[1]TDSheet!$A:$AE,31,0)</f>
        <v>111.6</v>
      </c>
      <c r="AF101" s="12">
        <f>VLOOKUP(A:A,[3]TDSheet!$A:$D,4,0)</f>
        <v>65</v>
      </c>
      <c r="AG101" s="12" t="e">
        <f>VLOOKUP(A:A,[1]TDSheet!$A:$AG,33,0)</f>
        <v>#N/A</v>
      </c>
      <c r="AH101" s="12">
        <f t="shared" si="22"/>
        <v>16.5</v>
      </c>
      <c r="AI101" s="12">
        <f t="shared" si="23"/>
        <v>49.5</v>
      </c>
      <c r="AJ101" s="12">
        <f t="shared" si="24"/>
        <v>23.1</v>
      </c>
      <c r="AK101" s="12"/>
      <c r="AL101" s="12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19</v>
      </c>
      <c r="D102" s="8">
        <v>325</v>
      </c>
      <c r="E102" s="8">
        <v>291</v>
      </c>
      <c r="F102" s="8">
        <v>44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2">
        <f>VLOOKUP(A:A,[2]TDSheet!$A:$F,6,0)</f>
        <v>354</v>
      </c>
      <c r="K102" s="12">
        <f t="shared" si="18"/>
        <v>-63</v>
      </c>
      <c r="L102" s="12">
        <f>VLOOKUP(A:A,[1]TDSheet!$A:$L,12,0)</f>
        <v>80</v>
      </c>
      <c r="M102" s="12">
        <f>VLOOKUP(A:A,[1]TDSheet!$A:$M,13,0)</f>
        <v>70</v>
      </c>
      <c r="N102" s="12">
        <f>VLOOKUP(A:A,[1]TDSheet!$A:$N,14,0)</f>
        <v>0</v>
      </c>
      <c r="O102" s="12">
        <f>VLOOKUP(A:A,[1]TDSheet!$A:$U,21,0)</f>
        <v>250</v>
      </c>
      <c r="P102" s="12">
        <f>VLOOKUP(A:A,[1]TDSheet!$A:$W,23,0)</f>
        <v>0</v>
      </c>
      <c r="Q102" s="12"/>
      <c r="R102" s="12"/>
      <c r="S102" s="12"/>
      <c r="T102" s="14"/>
      <c r="U102" s="14">
        <v>50</v>
      </c>
      <c r="V102" s="12">
        <f t="shared" si="19"/>
        <v>58.2</v>
      </c>
      <c r="W102" s="14">
        <v>50</v>
      </c>
      <c r="X102" s="15">
        <f t="shared" si="20"/>
        <v>9.3470790378006861</v>
      </c>
      <c r="Y102" s="12">
        <f t="shared" si="21"/>
        <v>0.75601374570446733</v>
      </c>
      <c r="Z102" s="12"/>
      <c r="AA102" s="12"/>
      <c r="AB102" s="12"/>
      <c r="AC102" s="12">
        <f>VLOOKUP(A:A,[1]TDSheet!$A:$AC,29,0)</f>
        <v>0</v>
      </c>
      <c r="AD102" s="12">
        <f>VLOOKUP(A:A,[1]TDSheet!$A:$AD,30,0)</f>
        <v>47.8</v>
      </c>
      <c r="AE102" s="12">
        <f>VLOOKUP(A:A,[1]TDSheet!$A:$AE,31,0)</f>
        <v>55.4</v>
      </c>
      <c r="AF102" s="12">
        <f>VLOOKUP(A:A,[3]TDSheet!$A:$D,4,0)</f>
        <v>35</v>
      </c>
      <c r="AG102" s="12" t="e">
        <f>VLOOKUP(A:A,[1]TDSheet!$A:$AG,33,0)</f>
        <v>#N/A</v>
      </c>
      <c r="AH102" s="12">
        <f t="shared" si="22"/>
        <v>0</v>
      </c>
      <c r="AI102" s="12">
        <f t="shared" si="23"/>
        <v>17.5</v>
      </c>
      <c r="AJ102" s="12">
        <f t="shared" si="24"/>
        <v>17.5</v>
      </c>
      <c r="AK102" s="12"/>
      <c r="AL102" s="12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2602</v>
      </c>
      <c r="D103" s="8">
        <v>6517</v>
      </c>
      <c r="E103" s="8">
        <v>3202</v>
      </c>
      <c r="F103" s="8">
        <v>786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2">
        <f>VLOOKUP(A:A,[2]TDSheet!$A:$F,6,0)</f>
        <v>3250</v>
      </c>
      <c r="K103" s="12">
        <f t="shared" si="18"/>
        <v>-48</v>
      </c>
      <c r="L103" s="12">
        <f>VLOOKUP(A:A,[1]TDSheet!$A:$L,12,0)</f>
        <v>500</v>
      </c>
      <c r="M103" s="12">
        <f>VLOOKUP(A:A,[1]TDSheet!$A:$M,13,0)</f>
        <v>1000</v>
      </c>
      <c r="N103" s="12">
        <f>VLOOKUP(A:A,[1]TDSheet!$A:$N,14,0)</f>
        <v>600</v>
      </c>
      <c r="O103" s="12">
        <f>VLOOKUP(A:A,[1]TDSheet!$A:$U,21,0)</f>
        <v>0</v>
      </c>
      <c r="P103" s="12">
        <f>VLOOKUP(A:A,[1]TDSheet!$A:$W,23,0)</f>
        <v>600</v>
      </c>
      <c r="Q103" s="12"/>
      <c r="R103" s="12"/>
      <c r="S103" s="12"/>
      <c r="T103" s="14">
        <v>500</v>
      </c>
      <c r="U103" s="14">
        <v>700</v>
      </c>
      <c r="V103" s="12">
        <f t="shared" si="19"/>
        <v>640.4</v>
      </c>
      <c r="W103" s="14">
        <v>400</v>
      </c>
      <c r="X103" s="15">
        <f t="shared" si="20"/>
        <v>7.941911305434104</v>
      </c>
      <c r="Y103" s="12">
        <f t="shared" si="21"/>
        <v>1.2273579013116802</v>
      </c>
      <c r="Z103" s="12"/>
      <c r="AA103" s="12"/>
      <c r="AB103" s="12"/>
      <c r="AC103" s="12">
        <f>VLOOKUP(A:A,[1]TDSheet!$A:$AC,29,0)</f>
        <v>0</v>
      </c>
      <c r="AD103" s="12">
        <f>VLOOKUP(A:A,[1]TDSheet!$A:$AD,30,0)</f>
        <v>357.8</v>
      </c>
      <c r="AE103" s="12">
        <f>VLOOKUP(A:A,[1]TDSheet!$A:$AE,31,0)</f>
        <v>659.6</v>
      </c>
      <c r="AF103" s="12">
        <f>VLOOKUP(A:A,[3]TDSheet!$A:$D,4,0)</f>
        <v>599</v>
      </c>
      <c r="AG103" s="12" t="e">
        <f>VLOOKUP(A:A,[1]TDSheet!$A:$AG,33,0)</f>
        <v>#N/A</v>
      </c>
      <c r="AH103" s="12">
        <f t="shared" si="22"/>
        <v>175</v>
      </c>
      <c r="AI103" s="12">
        <f t="shared" si="23"/>
        <v>244.99999999999997</v>
      </c>
      <c r="AJ103" s="12">
        <f t="shared" si="24"/>
        <v>140</v>
      </c>
      <c r="AK103" s="12"/>
      <c r="AL103" s="12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561</v>
      </c>
      <c r="D104" s="8">
        <v>13352</v>
      </c>
      <c r="E104" s="8">
        <v>5233</v>
      </c>
      <c r="F104" s="8">
        <v>609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2">
        <f>VLOOKUP(A:A,[2]TDSheet!$A:$F,6,0)</f>
        <v>5294</v>
      </c>
      <c r="K104" s="12">
        <f t="shared" si="18"/>
        <v>-61</v>
      </c>
      <c r="L104" s="12">
        <f>VLOOKUP(A:A,[1]TDSheet!$A:$L,12,0)</f>
        <v>1400</v>
      </c>
      <c r="M104" s="12">
        <f>VLOOKUP(A:A,[1]TDSheet!$A:$M,13,0)</f>
        <v>1300</v>
      </c>
      <c r="N104" s="12">
        <f>VLOOKUP(A:A,[1]TDSheet!$A:$N,14,0)</f>
        <v>1000</v>
      </c>
      <c r="O104" s="12">
        <f>VLOOKUP(A:A,[1]TDSheet!$A:$U,21,0)</f>
        <v>0</v>
      </c>
      <c r="P104" s="12">
        <f>VLOOKUP(A:A,[1]TDSheet!$A:$W,23,0)</f>
        <v>1500</v>
      </c>
      <c r="Q104" s="12"/>
      <c r="R104" s="12"/>
      <c r="S104" s="12"/>
      <c r="T104" s="14">
        <v>700</v>
      </c>
      <c r="U104" s="14">
        <v>1100</v>
      </c>
      <c r="V104" s="12">
        <f t="shared" si="19"/>
        <v>1046.5999999999999</v>
      </c>
      <c r="W104" s="14">
        <v>800</v>
      </c>
      <c r="X104" s="15">
        <f t="shared" si="20"/>
        <v>8.0345881903305951</v>
      </c>
      <c r="Y104" s="12">
        <f t="shared" si="21"/>
        <v>0.58188419644563349</v>
      </c>
      <c r="Z104" s="12"/>
      <c r="AA104" s="12"/>
      <c r="AB104" s="12"/>
      <c r="AC104" s="12">
        <f>VLOOKUP(A:A,[1]TDSheet!$A:$AC,29,0)</f>
        <v>0</v>
      </c>
      <c r="AD104" s="12">
        <f>VLOOKUP(A:A,[1]TDSheet!$A:$AD,30,0)</f>
        <v>552</v>
      </c>
      <c r="AE104" s="12">
        <f>VLOOKUP(A:A,[1]TDSheet!$A:$AE,31,0)</f>
        <v>998.6</v>
      </c>
      <c r="AF104" s="12">
        <f>VLOOKUP(A:A,[3]TDSheet!$A:$D,4,0)</f>
        <v>888</v>
      </c>
      <c r="AG104" s="12" t="e">
        <f>VLOOKUP(A:A,[1]TDSheet!$A:$AG,33,0)</f>
        <v>#N/A</v>
      </c>
      <c r="AH104" s="12">
        <f t="shared" si="22"/>
        <v>244.99999999999997</v>
      </c>
      <c r="AI104" s="12">
        <f t="shared" si="23"/>
        <v>385</v>
      </c>
      <c r="AJ104" s="12">
        <f t="shared" si="24"/>
        <v>280</v>
      </c>
      <c r="AK104" s="12"/>
      <c r="AL104" s="12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-1464</v>
      </c>
      <c r="D105" s="8">
        <v>1680</v>
      </c>
      <c r="E105" s="17">
        <v>1050</v>
      </c>
      <c r="F105" s="18">
        <v>-845</v>
      </c>
      <c r="G105" s="1" t="str">
        <f>VLOOKUP(A:A,[1]TDSheet!$A:$G,7,0)</f>
        <v>ак</v>
      </c>
      <c r="H105" s="1">
        <f>VLOOKUP(A:A,[1]TDSheet!$A:$H,8,0)</f>
        <v>0</v>
      </c>
      <c r="I105" s="1">
        <f>VLOOKUP(A:A,[1]TDSheet!$A:$I,9,0)</f>
        <v>0</v>
      </c>
      <c r="J105" s="12">
        <f>VLOOKUP(A:A,[2]TDSheet!$A:$F,6,0)</f>
        <v>1063</v>
      </c>
      <c r="K105" s="12">
        <f t="shared" si="18"/>
        <v>-13</v>
      </c>
      <c r="L105" s="12">
        <f>VLOOKUP(A:A,[1]TDSheet!$A:$L,12,0)</f>
        <v>0</v>
      </c>
      <c r="M105" s="12">
        <f>VLOOKUP(A:A,[1]TDSheet!$A:$M,13,0)</f>
        <v>0</v>
      </c>
      <c r="N105" s="12">
        <f>VLOOKUP(A:A,[1]TDSheet!$A:$N,14,0)</f>
        <v>0</v>
      </c>
      <c r="O105" s="12">
        <f>VLOOKUP(A:A,[1]TDSheet!$A:$U,21,0)</f>
        <v>0</v>
      </c>
      <c r="P105" s="12">
        <f>VLOOKUP(A:A,[1]TDSheet!$A:$W,23,0)</f>
        <v>0</v>
      </c>
      <c r="Q105" s="12"/>
      <c r="R105" s="12"/>
      <c r="S105" s="12"/>
      <c r="T105" s="14"/>
      <c r="U105" s="14"/>
      <c r="V105" s="12">
        <f t="shared" si="19"/>
        <v>210</v>
      </c>
      <c r="W105" s="14"/>
      <c r="X105" s="15">
        <f t="shared" si="20"/>
        <v>-4.0238095238095237</v>
      </c>
      <c r="Y105" s="12">
        <f t="shared" si="21"/>
        <v>-4.0238095238095237</v>
      </c>
      <c r="Z105" s="12"/>
      <c r="AA105" s="12"/>
      <c r="AB105" s="12"/>
      <c r="AC105" s="12">
        <f>VLOOKUP(A:A,[1]TDSheet!$A:$AC,29,0)</f>
        <v>0</v>
      </c>
      <c r="AD105" s="12">
        <f>VLOOKUP(A:A,[1]TDSheet!$A:$AD,30,0)</f>
        <v>234.4</v>
      </c>
      <c r="AE105" s="12">
        <f>VLOOKUP(A:A,[1]TDSheet!$A:$AE,31,0)</f>
        <v>219.6</v>
      </c>
      <c r="AF105" s="12">
        <f>VLOOKUP(A:A,[3]TDSheet!$A:$D,4,0)</f>
        <v>166</v>
      </c>
      <c r="AG105" s="12" t="e">
        <f>VLOOKUP(A:A,[1]TDSheet!$A:$AG,33,0)</f>
        <v>#N/A</v>
      </c>
      <c r="AH105" s="12">
        <f t="shared" si="22"/>
        <v>0</v>
      </c>
      <c r="AI105" s="12">
        <f t="shared" si="23"/>
        <v>0</v>
      </c>
      <c r="AJ105" s="12">
        <f t="shared" si="24"/>
        <v>0</v>
      </c>
      <c r="AK105" s="12"/>
      <c r="AL105" s="12"/>
    </row>
    <row r="106" spans="1:38" s="1" customFormat="1" ht="11.1" customHeight="1" outlineLevel="1" x14ac:dyDescent="0.2">
      <c r="A106" s="7" t="s">
        <v>109</v>
      </c>
      <c r="B106" s="7" t="s">
        <v>8</v>
      </c>
      <c r="C106" s="8">
        <v>-455.57400000000001</v>
      </c>
      <c r="D106" s="8">
        <v>583.67499999999995</v>
      </c>
      <c r="E106" s="17">
        <v>387.20800000000003</v>
      </c>
      <c r="F106" s="18">
        <v>-261.834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2">
        <f>VLOOKUP(A:A,[2]TDSheet!$A:$F,6,0)</f>
        <v>498.18099999999998</v>
      </c>
      <c r="K106" s="12">
        <f t="shared" si="18"/>
        <v>-110.97299999999996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VLOOKUP(A:A,[1]TDSheet!$A:$N,14,0)</f>
        <v>0</v>
      </c>
      <c r="O106" s="12">
        <f>VLOOKUP(A:A,[1]TDSheet!$A:$U,21,0)</f>
        <v>0</v>
      </c>
      <c r="P106" s="12">
        <f>VLOOKUP(A:A,[1]TDSheet!$A:$W,23,0)</f>
        <v>0</v>
      </c>
      <c r="Q106" s="12"/>
      <c r="R106" s="12"/>
      <c r="S106" s="12"/>
      <c r="T106" s="14"/>
      <c r="U106" s="14"/>
      <c r="V106" s="12">
        <f t="shared" si="19"/>
        <v>77.441600000000008</v>
      </c>
      <c r="W106" s="14"/>
      <c r="X106" s="15">
        <f t="shared" si="20"/>
        <v>-3.3810510113427403</v>
      </c>
      <c r="Y106" s="12">
        <f t="shared" si="21"/>
        <v>-3.3810510113427403</v>
      </c>
      <c r="Z106" s="12"/>
      <c r="AA106" s="12"/>
      <c r="AB106" s="12"/>
      <c r="AC106" s="12">
        <f>VLOOKUP(A:A,[1]TDSheet!$A:$AC,29,0)</f>
        <v>0</v>
      </c>
      <c r="AD106" s="12">
        <f>VLOOKUP(A:A,[1]TDSheet!$A:$AD,30,0)</f>
        <v>65.0518</v>
      </c>
      <c r="AE106" s="12">
        <f>VLOOKUP(A:A,[1]TDSheet!$A:$AE,31,0)</f>
        <v>73.536599999999993</v>
      </c>
      <c r="AF106" s="12">
        <f>VLOOKUP(A:A,[3]TDSheet!$A:$D,4,0)</f>
        <v>10.926</v>
      </c>
      <c r="AG106" s="12" t="e">
        <f>VLOOKUP(A:A,[1]TDSheet!$A:$AG,33,0)</f>
        <v>#N/A</v>
      </c>
      <c r="AH106" s="12">
        <f t="shared" si="22"/>
        <v>0</v>
      </c>
      <c r="AI106" s="12">
        <f t="shared" si="23"/>
        <v>0</v>
      </c>
      <c r="AJ106" s="12">
        <f t="shared" si="24"/>
        <v>0</v>
      </c>
      <c r="AK106" s="12"/>
      <c r="AL106" s="12"/>
    </row>
    <row r="107" spans="1:38" s="1" customFormat="1" ht="21.95" customHeight="1" outlineLevel="1" x14ac:dyDescent="0.2">
      <c r="A107" s="7" t="s">
        <v>110</v>
      </c>
      <c r="B107" s="7" t="s">
        <v>8</v>
      </c>
      <c r="C107" s="8">
        <v>-86.759</v>
      </c>
      <c r="D107" s="8">
        <v>128.459</v>
      </c>
      <c r="E107" s="17">
        <v>236.74</v>
      </c>
      <c r="F107" s="18">
        <v>-196.47499999999999</v>
      </c>
      <c r="G107" s="1" t="str">
        <f>VLOOKUP(A:A,[1]TDSheet!$A:$G,7,0)</f>
        <v>ак</v>
      </c>
      <c r="H107" s="1">
        <f>VLOOKUP(A:A,[1]TDSheet!$A:$H,8,0)</f>
        <v>0</v>
      </c>
      <c r="I107" s="1" t="e">
        <f>VLOOKUP(A:A,[1]TDSheet!$A:$I,9,0)</f>
        <v>#N/A</v>
      </c>
      <c r="J107" s="12">
        <f>VLOOKUP(A:A,[2]TDSheet!$A:$F,6,0)</f>
        <v>251.428</v>
      </c>
      <c r="K107" s="12">
        <f t="shared" si="18"/>
        <v>-14.687999999999988</v>
      </c>
      <c r="L107" s="12">
        <f>VLOOKUP(A:A,[1]TDSheet!$A:$L,12,0)</f>
        <v>0</v>
      </c>
      <c r="M107" s="12">
        <f>VLOOKUP(A:A,[1]TDSheet!$A:$M,13,0)</f>
        <v>0</v>
      </c>
      <c r="N107" s="12">
        <f>VLOOKUP(A:A,[1]TDSheet!$A:$N,14,0)</f>
        <v>0</v>
      </c>
      <c r="O107" s="12">
        <f>VLOOKUP(A:A,[1]TDSheet!$A:$U,21,0)</f>
        <v>0</v>
      </c>
      <c r="P107" s="12">
        <f>VLOOKUP(A:A,[1]TDSheet!$A:$W,23,0)</f>
        <v>0</v>
      </c>
      <c r="Q107" s="12"/>
      <c r="R107" s="12"/>
      <c r="S107" s="12"/>
      <c r="T107" s="14"/>
      <c r="U107" s="14"/>
      <c r="V107" s="12">
        <f t="shared" si="19"/>
        <v>47.347999999999999</v>
      </c>
      <c r="W107" s="14"/>
      <c r="X107" s="15">
        <f t="shared" si="20"/>
        <v>-4.1495944918475969</v>
      </c>
      <c r="Y107" s="12">
        <f t="shared" si="21"/>
        <v>-4.1495944918475969</v>
      </c>
      <c r="Z107" s="12"/>
      <c r="AA107" s="12"/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49.922600000000003</v>
      </c>
      <c r="AF107" s="12">
        <f>VLOOKUP(A:A,[3]TDSheet!$A:$D,4,0)</f>
        <v>59.738</v>
      </c>
      <c r="AG107" s="12" t="e">
        <f>VLOOKUP(A:A,[1]TDSheet!$A:$AG,33,0)</f>
        <v>#N/A</v>
      </c>
      <c r="AH107" s="12">
        <f t="shared" si="22"/>
        <v>0</v>
      </c>
      <c r="AI107" s="12">
        <f t="shared" si="23"/>
        <v>0</v>
      </c>
      <c r="AJ107" s="12">
        <f t="shared" si="24"/>
        <v>0</v>
      </c>
      <c r="AK107" s="12"/>
      <c r="AL107" s="12"/>
    </row>
    <row r="108" spans="1:38" s="1" customFormat="1" ht="11.1" customHeight="1" outlineLevel="1" x14ac:dyDescent="0.2">
      <c r="A108" s="7" t="s">
        <v>112</v>
      </c>
      <c r="B108" s="7" t="s">
        <v>14</v>
      </c>
      <c r="C108" s="8">
        <v>-487</v>
      </c>
      <c r="D108" s="8">
        <v>602</v>
      </c>
      <c r="E108" s="17">
        <v>424</v>
      </c>
      <c r="F108" s="18">
        <v>-328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2">
        <f>VLOOKUP(A:A,[2]TDSheet!$A:$F,6,0)</f>
        <v>444</v>
      </c>
      <c r="K108" s="12">
        <f t="shared" si="18"/>
        <v>-20</v>
      </c>
      <c r="L108" s="12">
        <f>VLOOKUP(A:A,[1]TDSheet!$A:$L,12,0)</f>
        <v>0</v>
      </c>
      <c r="M108" s="12">
        <f>VLOOKUP(A:A,[1]TDSheet!$A:$M,13,0)</f>
        <v>0</v>
      </c>
      <c r="N108" s="12">
        <f>VLOOKUP(A:A,[1]TDSheet!$A:$N,14,0)</f>
        <v>0</v>
      </c>
      <c r="O108" s="12">
        <f>VLOOKUP(A:A,[1]TDSheet!$A:$U,21,0)</f>
        <v>0</v>
      </c>
      <c r="P108" s="12">
        <f>VLOOKUP(A:A,[1]TDSheet!$A:$W,23,0)</f>
        <v>0</v>
      </c>
      <c r="Q108" s="12"/>
      <c r="R108" s="12"/>
      <c r="S108" s="12"/>
      <c r="T108" s="14"/>
      <c r="U108" s="14"/>
      <c r="V108" s="12">
        <f t="shared" si="19"/>
        <v>84.8</v>
      </c>
      <c r="W108" s="14"/>
      <c r="X108" s="15">
        <f t="shared" si="20"/>
        <v>-3.867924528301887</v>
      </c>
      <c r="Y108" s="12">
        <f t="shared" si="21"/>
        <v>-3.867924528301887</v>
      </c>
      <c r="Z108" s="12"/>
      <c r="AA108" s="12"/>
      <c r="AB108" s="12"/>
      <c r="AC108" s="12">
        <f>VLOOKUP(A:A,[1]TDSheet!$A:$AC,29,0)</f>
        <v>0</v>
      </c>
      <c r="AD108" s="12">
        <f>VLOOKUP(A:A,[1]TDSheet!$A:$AD,30,0)</f>
        <v>69.400000000000006</v>
      </c>
      <c r="AE108" s="12">
        <f>VLOOKUP(A:A,[1]TDSheet!$A:$AE,31,0)</f>
        <v>64.599999999999994</v>
      </c>
      <c r="AF108" s="12">
        <f>VLOOKUP(A:A,[3]TDSheet!$A:$D,4,0)</f>
        <v>77</v>
      </c>
      <c r="AG108" s="12" t="e">
        <f>VLOOKUP(A:A,[1]TDSheet!$A:$AG,33,0)</f>
        <v>#N/A</v>
      </c>
      <c r="AH108" s="12">
        <f t="shared" si="22"/>
        <v>0</v>
      </c>
      <c r="AI108" s="12">
        <f t="shared" si="23"/>
        <v>0</v>
      </c>
      <c r="AJ108" s="12">
        <f t="shared" si="24"/>
        <v>0</v>
      </c>
      <c r="AK108" s="12"/>
      <c r="AL108" s="12"/>
    </row>
    <row r="109" spans="1:38" s="1" customFormat="1" ht="11.1" customHeight="1" outlineLevel="1" x14ac:dyDescent="0.2">
      <c r="A109" s="7" t="s">
        <v>111</v>
      </c>
      <c r="B109" s="7" t="s">
        <v>14</v>
      </c>
      <c r="C109" s="8">
        <v>-485</v>
      </c>
      <c r="D109" s="8">
        <v>595</v>
      </c>
      <c r="E109" s="17">
        <v>444</v>
      </c>
      <c r="F109" s="18">
        <v>-337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498</v>
      </c>
      <c r="K109" s="12">
        <f t="shared" si="18"/>
        <v>-54</v>
      </c>
      <c r="L109" s="12">
        <f>VLOOKUP(A:A,[1]TDSheet!$A:$L,12,0)</f>
        <v>0</v>
      </c>
      <c r="M109" s="12">
        <f>VLOOKUP(A:A,[1]TDSheet!$A:$M,13,0)</f>
        <v>0</v>
      </c>
      <c r="N109" s="12">
        <f>VLOOKUP(A:A,[1]TDSheet!$A:$N,14,0)</f>
        <v>0</v>
      </c>
      <c r="O109" s="12">
        <f>VLOOKUP(A:A,[1]TDSheet!$A:$U,21,0)</f>
        <v>0</v>
      </c>
      <c r="P109" s="12">
        <f>VLOOKUP(A:A,[1]TDSheet!$A:$W,23,0)</f>
        <v>0</v>
      </c>
      <c r="Q109" s="12"/>
      <c r="R109" s="12"/>
      <c r="S109" s="12"/>
      <c r="T109" s="14"/>
      <c r="U109" s="14"/>
      <c r="V109" s="12">
        <f t="shared" si="19"/>
        <v>88.8</v>
      </c>
      <c r="W109" s="14"/>
      <c r="X109" s="15">
        <f t="shared" si="20"/>
        <v>-3.795045045045045</v>
      </c>
      <c r="Y109" s="12">
        <f t="shared" si="21"/>
        <v>-3.795045045045045</v>
      </c>
      <c r="Z109" s="12"/>
      <c r="AA109" s="12"/>
      <c r="AB109" s="12"/>
      <c r="AC109" s="12">
        <f>VLOOKUP(A:A,[1]TDSheet!$A:$AC,29,0)</f>
        <v>0</v>
      </c>
      <c r="AD109" s="12">
        <f>VLOOKUP(A:A,[1]TDSheet!$A:$AD,30,0)</f>
        <v>81.599999999999994</v>
      </c>
      <c r="AE109" s="12">
        <f>VLOOKUP(A:A,[1]TDSheet!$A:$AE,31,0)</f>
        <v>65.599999999999994</v>
      </c>
      <c r="AF109" s="12">
        <f>VLOOKUP(A:A,[3]TDSheet!$A:$D,4,0)</f>
        <v>28</v>
      </c>
      <c r="AG109" s="12" t="e">
        <f>VLOOKUP(A:A,[1]TDSheet!$A:$AG,33,0)</f>
        <v>#N/A</v>
      </c>
      <c r="AH109" s="12">
        <f t="shared" si="22"/>
        <v>0</v>
      </c>
      <c r="AI109" s="12">
        <f t="shared" si="23"/>
        <v>0</v>
      </c>
      <c r="AJ109" s="12">
        <f t="shared" si="24"/>
        <v>0</v>
      </c>
      <c r="AK109" s="12"/>
      <c r="AL10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2023-12-22T11:15:02Z</dcterms:modified>
</cp:coreProperties>
</file>