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2,24 Симф КИ\"/>
    </mc:Choice>
  </mc:AlternateContent>
  <xr:revisionPtr revIDLastSave="0" documentId="13_ncr:1_{A378C807-F0B0-4C92-92C7-61450F2F870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9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115" i="1"/>
  <c r="AE116" i="1"/>
  <c r="AE7" i="1"/>
  <c r="W109" i="1"/>
  <c r="AD13" i="1"/>
  <c r="AD14" i="1"/>
  <c r="AD15" i="1"/>
  <c r="AD28" i="1"/>
  <c r="AD56" i="1"/>
  <c r="AD57" i="1"/>
  <c r="AD74" i="1"/>
  <c r="AD75" i="1"/>
  <c r="AD82" i="1"/>
  <c r="AD100" i="1"/>
  <c r="AD101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W31" i="1" s="1"/>
  <c r="Z31" i="1" s="1"/>
  <c r="AC32" i="1"/>
  <c r="AC33" i="1"/>
  <c r="W33" i="1" s="1"/>
  <c r="Z33" i="1" s="1"/>
  <c r="AC34" i="1"/>
  <c r="AC35" i="1"/>
  <c r="W35" i="1" s="1"/>
  <c r="Z35" i="1" s="1"/>
  <c r="AC36" i="1"/>
  <c r="AC37" i="1"/>
  <c r="W37" i="1" s="1"/>
  <c r="Z37" i="1" s="1"/>
  <c r="AC38" i="1"/>
  <c r="AC39" i="1"/>
  <c r="W39" i="1" s="1"/>
  <c r="Z39" i="1" s="1"/>
  <c r="AC40" i="1"/>
  <c r="AC41" i="1"/>
  <c r="W41" i="1" s="1"/>
  <c r="Z41" i="1" s="1"/>
  <c r="AC42" i="1"/>
  <c r="AC43" i="1"/>
  <c r="W43" i="1" s="1"/>
  <c r="Z43" i="1" s="1"/>
  <c r="AC44" i="1"/>
  <c r="AC45" i="1"/>
  <c r="W45" i="1" s="1"/>
  <c r="Z45" i="1" s="1"/>
  <c r="AC46" i="1"/>
  <c r="AC47" i="1"/>
  <c r="W47" i="1" s="1"/>
  <c r="Z47" i="1" s="1"/>
  <c r="AC48" i="1"/>
  <c r="AC49" i="1"/>
  <c r="W49" i="1" s="1"/>
  <c r="Z49" i="1" s="1"/>
  <c r="AC50" i="1"/>
  <c r="AC51" i="1"/>
  <c r="W51" i="1" s="1"/>
  <c r="Z51" i="1" s="1"/>
  <c r="AC52" i="1"/>
  <c r="AC53" i="1"/>
  <c r="W53" i="1" s="1"/>
  <c r="Z53" i="1" s="1"/>
  <c r="AC54" i="1"/>
  <c r="AC55" i="1"/>
  <c r="W55" i="1" s="1"/>
  <c r="AC56" i="1"/>
  <c r="AC57" i="1"/>
  <c r="W57" i="1" s="1"/>
  <c r="Z57" i="1" s="1"/>
  <c r="AC58" i="1"/>
  <c r="AC59" i="1"/>
  <c r="W59" i="1" s="1"/>
  <c r="Z59" i="1" s="1"/>
  <c r="AC60" i="1"/>
  <c r="AC61" i="1"/>
  <c r="AC62" i="1"/>
  <c r="AC63" i="1"/>
  <c r="AC64" i="1"/>
  <c r="AC65" i="1"/>
  <c r="AC66" i="1"/>
  <c r="AC67" i="1"/>
  <c r="AC68" i="1"/>
  <c r="AC69" i="1"/>
  <c r="W69" i="1" s="1"/>
  <c r="Z69" i="1" s="1"/>
  <c r="AC70" i="1"/>
  <c r="AC71" i="1"/>
  <c r="W71" i="1" s="1"/>
  <c r="Z71" i="1" s="1"/>
  <c r="AC72" i="1"/>
  <c r="AC73" i="1"/>
  <c r="W73" i="1" s="1"/>
  <c r="Z73" i="1" s="1"/>
  <c r="AC74" i="1"/>
  <c r="AC75" i="1"/>
  <c r="W75" i="1" s="1"/>
  <c r="Z75" i="1" s="1"/>
  <c r="AC76" i="1"/>
  <c r="AC77" i="1"/>
  <c r="W77" i="1" s="1"/>
  <c r="Z77" i="1" s="1"/>
  <c r="AC78" i="1"/>
  <c r="AC79" i="1"/>
  <c r="W79" i="1" s="1"/>
  <c r="Z79" i="1" s="1"/>
  <c r="AC80" i="1"/>
  <c r="AC81" i="1"/>
  <c r="W81" i="1" s="1"/>
  <c r="Z81" i="1" s="1"/>
  <c r="AC82" i="1"/>
  <c r="AC83" i="1"/>
  <c r="W83" i="1" s="1"/>
  <c r="Z83" i="1" s="1"/>
  <c r="AC84" i="1"/>
  <c r="AC85" i="1"/>
  <c r="W85" i="1" s="1"/>
  <c r="Z85" i="1" s="1"/>
  <c r="AC86" i="1"/>
  <c r="AC87" i="1"/>
  <c r="W87" i="1" s="1"/>
  <c r="Z87" i="1" s="1"/>
  <c r="AC88" i="1"/>
  <c r="AC89" i="1"/>
  <c r="W89" i="1" s="1"/>
  <c r="Z89" i="1" s="1"/>
  <c r="AC90" i="1"/>
  <c r="AC91" i="1"/>
  <c r="W91" i="1" s="1"/>
  <c r="Z91" i="1" s="1"/>
  <c r="AC92" i="1"/>
  <c r="AC93" i="1"/>
  <c r="W93" i="1" s="1"/>
  <c r="Z93" i="1" s="1"/>
  <c r="AC94" i="1"/>
  <c r="AC95" i="1"/>
  <c r="W95" i="1" s="1"/>
  <c r="Z95" i="1" s="1"/>
  <c r="AC96" i="1"/>
  <c r="AC97" i="1"/>
  <c r="W97" i="1" s="1"/>
  <c r="Z97" i="1" s="1"/>
  <c r="AC98" i="1"/>
  <c r="AC99" i="1"/>
  <c r="W99" i="1" s="1"/>
  <c r="Z99" i="1" s="1"/>
  <c r="AC100" i="1"/>
  <c r="AC101" i="1"/>
  <c r="W101" i="1" s="1"/>
  <c r="Z101" i="1" s="1"/>
  <c r="AC102" i="1"/>
  <c r="AC103" i="1"/>
  <c r="W103" i="1" s="1"/>
  <c r="Z103" i="1" s="1"/>
  <c r="AC104" i="1"/>
  <c r="AC105" i="1"/>
  <c r="W105" i="1" s="1"/>
  <c r="Z105" i="1" s="1"/>
  <c r="AC106" i="1"/>
  <c r="AC107" i="1"/>
  <c r="W107" i="1" s="1"/>
  <c r="Z107" i="1" s="1"/>
  <c r="AC108" i="1"/>
  <c r="AC110" i="1"/>
  <c r="AC111" i="1"/>
  <c r="AC112" i="1"/>
  <c r="AC113" i="1"/>
  <c r="AC114" i="1"/>
  <c r="AC115" i="1"/>
  <c r="AC116" i="1"/>
  <c r="AC7" i="1"/>
  <c r="AA8" i="1"/>
  <c r="W8" i="1" s="1"/>
  <c r="Z8" i="1" s="1"/>
  <c r="AA9" i="1"/>
  <c r="AA10" i="1"/>
  <c r="W10" i="1" s="1"/>
  <c r="Z10" i="1" s="1"/>
  <c r="AA11" i="1"/>
  <c r="AA12" i="1"/>
  <c r="W12" i="1" s="1"/>
  <c r="Z12" i="1" s="1"/>
  <c r="AA13" i="1"/>
  <c r="AA14" i="1"/>
  <c r="W14" i="1" s="1"/>
  <c r="Z14" i="1" s="1"/>
  <c r="AA15" i="1"/>
  <c r="AA16" i="1"/>
  <c r="W16" i="1" s="1"/>
  <c r="Z16" i="1" s="1"/>
  <c r="AA17" i="1"/>
  <c r="AA18" i="1"/>
  <c r="W18" i="1" s="1"/>
  <c r="Z18" i="1" s="1"/>
  <c r="AA19" i="1"/>
  <c r="AA20" i="1"/>
  <c r="W20" i="1" s="1"/>
  <c r="Z20" i="1" s="1"/>
  <c r="AA21" i="1"/>
  <c r="AA22" i="1"/>
  <c r="W22" i="1" s="1"/>
  <c r="Z22" i="1" s="1"/>
  <c r="AA23" i="1"/>
  <c r="AA24" i="1"/>
  <c r="W24" i="1" s="1"/>
  <c r="Z24" i="1" s="1"/>
  <c r="AA25" i="1"/>
  <c r="AA26" i="1"/>
  <c r="W26" i="1" s="1"/>
  <c r="Z26" i="1" s="1"/>
  <c r="AA27" i="1"/>
  <c r="AA28" i="1"/>
  <c r="W28" i="1" s="1"/>
  <c r="Z28" i="1" s="1"/>
  <c r="AA29" i="1"/>
  <c r="AA30" i="1"/>
  <c r="W30" i="1" s="1"/>
  <c r="Z30" i="1" s="1"/>
  <c r="AA31" i="1"/>
  <c r="AA32" i="1"/>
  <c r="W32" i="1" s="1"/>
  <c r="Z32" i="1" s="1"/>
  <c r="AA33" i="1"/>
  <c r="AA34" i="1"/>
  <c r="W34" i="1" s="1"/>
  <c r="Z34" i="1" s="1"/>
  <c r="AA35" i="1"/>
  <c r="AA36" i="1"/>
  <c r="W36" i="1" s="1"/>
  <c r="Z36" i="1" s="1"/>
  <c r="AA37" i="1"/>
  <c r="AA38" i="1"/>
  <c r="W38" i="1" s="1"/>
  <c r="Z38" i="1" s="1"/>
  <c r="AA39" i="1"/>
  <c r="AA40" i="1"/>
  <c r="W40" i="1" s="1"/>
  <c r="Z40" i="1" s="1"/>
  <c r="AA41" i="1"/>
  <c r="AA42" i="1"/>
  <c r="W42" i="1" s="1"/>
  <c r="Z42" i="1" s="1"/>
  <c r="AA43" i="1"/>
  <c r="AA44" i="1"/>
  <c r="W44" i="1" s="1"/>
  <c r="Z44" i="1" s="1"/>
  <c r="AA45" i="1"/>
  <c r="AA46" i="1"/>
  <c r="W46" i="1" s="1"/>
  <c r="Z46" i="1" s="1"/>
  <c r="AA47" i="1"/>
  <c r="AA48" i="1"/>
  <c r="W48" i="1" s="1"/>
  <c r="Z48" i="1" s="1"/>
  <c r="AA49" i="1"/>
  <c r="AA50" i="1"/>
  <c r="W50" i="1" s="1"/>
  <c r="Z50" i="1" s="1"/>
  <c r="AA51" i="1"/>
  <c r="AA52" i="1"/>
  <c r="W52" i="1" s="1"/>
  <c r="Z52" i="1" s="1"/>
  <c r="AA53" i="1"/>
  <c r="AA54" i="1"/>
  <c r="W54" i="1" s="1"/>
  <c r="Z54" i="1" s="1"/>
  <c r="AA55" i="1"/>
  <c r="AA56" i="1"/>
  <c r="W56" i="1" s="1"/>
  <c r="Z56" i="1" s="1"/>
  <c r="AA57" i="1"/>
  <c r="AA58" i="1"/>
  <c r="W58" i="1" s="1"/>
  <c r="Z58" i="1" s="1"/>
  <c r="AA59" i="1"/>
  <c r="AA60" i="1"/>
  <c r="W60" i="1" s="1"/>
  <c r="Z60" i="1" s="1"/>
  <c r="AA61" i="1"/>
  <c r="AA62" i="1"/>
  <c r="W62" i="1" s="1"/>
  <c r="Z62" i="1" s="1"/>
  <c r="AA63" i="1"/>
  <c r="AA64" i="1"/>
  <c r="W64" i="1" s="1"/>
  <c r="Z64" i="1" s="1"/>
  <c r="AA65" i="1"/>
  <c r="AA66" i="1"/>
  <c r="W66" i="1" s="1"/>
  <c r="Z66" i="1" s="1"/>
  <c r="AA67" i="1"/>
  <c r="AA68" i="1"/>
  <c r="W68" i="1" s="1"/>
  <c r="Z68" i="1" s="1"/>
  <c r="AA69" i="1"/>
  <c r="AA70" i="1"/>
  <c r="W70" i="1" s="1"/>
  <c r="Z70" i="1" s="1"/>
  <c r="AA71" i="1"/>
  <c r="AA72" i="1"/>
  <c r="W72" i="1" s="1"/>
  <c r="Z72" i="1" s="1"/>
  <c r="AA73" i="1"/>
  <c r="AA74" i="1"/>
  <c r="W74" i="1" s="1"/>
  <c r="Z74" i="1" s="1"/>
  <c r="AA75" i="1"/>
  <c r="AA76" i="1"/>
  <c r="W76" i="1" s="1"/>
  <c r="Z76" i="1" s="1"/>
  <c r="AA77" i="1"/>
  <c r="AA78" i="1"/>
  <c r="W78" i="1" s="1"/>
  <c r="Z78" i="1" s="1"/>
  <c r="AA79" i="1"/>
  <c r="AA80" i="1"/>
  <c r="W80" i="1" s="1"/>
  <c r="Z80" i="1" s="1"/>
  <c r="AA81" i="1"/>
  <c r="AA82" i="1"/>
  <c r="W82" i="1" s="1"/>
  <c r="Z82" i="1" s="1"/>
  <c r="AA83" i="1"/>
  <c r="AA84" i="1"/>
  <c r="W84" i="1" s="1"/>
  <c r="Z84" i="1" s="1"/>
  <c r="AA85" i="1"/>
  <c r="AA86" i="1"/>
  <c r="W86" i="1" s="1"/>
  <c r="Z86" i="1" s="1"/>
  <c r="AA87" i="1"/>
  <c r="AA88" i="1"/>
  <c r="W88" i="1" s="1"/>
  <c r="Z88" i="1" s="1"/>
  <c r="AA89" i="1"/>
  <c r="AA90" i="1"/>
  <c r="W90" i="1" s="1"/>
  <c r="Z90" i="1" s="1"/>
  <c r="AA91" i="1"/>
  <c r="AA92" i="1"/>
  <c r="W92" i="1" s="1"/>
  <c r="Z92" i="1" s="1"/>
  <c r="AA93" i="1"/>
  <c r="AA94" i="1"/>
  <c r="W94" i="1" s="1"/>
  <c r="Z94" i="1" s="1"/>
  <c r="AA95" i="1"/>
  <c r="AA96" i="1"/>
  <c r="W96" i="1" s="1"/>
  <c r="Z96" i="1" s="1"/>
  <c r="AA97" i="1"/>
  <c r="AA98" i="1"/>
  <c r="W98" i="1" s="1"/>
  <c r="Z98" i="1" s="1"/>
  <c r="AA99" i="1"/>
  <c r="AA100" i="1"/>
  <c r="W100" i="1" s="1"/>
  <c r="Z100" i="1" s="1"/>
  <c r="AA101" i="1"/>
  <c r="AA102" i="1"/>
  <c r="W102" i="1" s="1"/>
  <c r="Z102" i="1" s="1"/>
  <c r="AA103" i="1"/>
  <c r="AA104" i="1"/>
  <c r="W104" i="1" s="1"/>
  <c r="Z104" i="1" s="1"/>
  <c r="AA105" i="1"/>
  <c r="AA106" i="1"/>
  <c r="W106" i="1" s="1"/>
  <c r="Z106" i="1" s="1"/>
  <c r="AA107" i="1"/>
  <c r="AA108" i="1"/>
  <c r="W108" i="1" s="1"/>
  <c r="Z108" i="1" s="1"/>
  <c r="AA110" i="1"/>
  <c r="AA111" i="1"/>
  <c r="W111" i="1" s="1"/>
  <c r="Z111" i="1" s="1"/>
  <c r="AA112" i="1"/>
  <c r="AA113" i="1"/>
  <c r="W113" i="1" s="1"/>
  <c r="Z113" i="1" s="1"/>
  <c r="AA114" i="1"/>
  <c r="AA115" i="1"/>
  <c r="W115" i="1" s="1"/>
  <c r="Z115" i="1" s="1"/>
  <c r="AA116" i="1"/>
  <c r="AA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L63" i="1"/>
  <c r="L64" i="1"/>
  <c r="L65" i="1"/>
  <c r="L66" i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10" i="1"/>
  <c r="L111" i="1"/>
  <c r="L112" i="1"/>
  <c r="L113" i="1"/>
  <c r="L114" i="1"/>
  <c r="L115" i="1"/>
  <c r="L116" i="1"/>
  <c r="L7" i="1"/>
  <c r="K11" i="1"/>
  <c r="K15" i="1"/>
  <c r="K109" i="1"/>
  <c r="K110" i="1"/>
  <c r="K112" i="1"/>
  <c r="K114" i="1"/>
  <c r="K116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0" i="1"/>
  <c r="J111" i="1"/>
  <c r="K111" i="1" s="1"/>
  <c r="J112" i="1"/>
  <c r="J113" i="1"/>
  <c r="K113" i="1" s="1"/>
  <c r="J114" i="1"/>
  <c r="J115" i="1"/>
  <c r="K115" i="1" s="1"/>
  <c r="J116" i="1"/>
  <c r="J7" i="1"/>
  <c r="K7" i="1" s="1"/>
  <c r="AB6" i="1"/>
  <c r="AH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7" i="1"/>
  <c r="I109" i="1"/>
  <c r="I111" i="1"/>
  <c r="I112" i="1"/>
  <c r="I113" i="1"/>
  <c r="I114" i="1"/>
  <c r="I115" i="1"/>
  <c r="I116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7" i="1"/>
  <c r="G111" i="1"/>
  <c r="G112" i="1"/>
  <c r="G113" i="1"/>
  <c r="G114" i="1"/>
  <c r="G115" i="1"/>
  <c r="G116" i="1"/>
  <c r="G7" i="1"/>
  <c r="E6" i="1"/>
  <c r="F6" i="1"/>
  <c r="Y7" i="1" l="1"/>
  <c r="Y115" i="1"/>
  <c r="Y113" i="1"/>
  <c r="Y111" i="1"/>
  <c r="Y66" i="1"/>
  <c r="Y64" i="1"/>
  <c r="Y62" i="1"/>
  <c r="Y28" i="1"/>
  <c r="Y26" i="1"/>
  <c r="Y24" i="1"/>
  <c r="Y22" i="1"/>
  <c r="Y20" i="1"/>
  <c r="Y18" i="1"/>
  <c r="Y16" i="1"/>
  <c r="Y14" i="1"/>
  <c r="Y12" i="1"/>
  <c r="L6" i="1"/>
  <c r="Y10" i="1"/>
  <c r="Y8" i="1"/>
  <c r="AC6" i="1"/>
  <c r="Y109" i="1"/>
  <c r="Z109" i="1"/>
  <c r="AE6" i="1"/>
  <c r="AG6" i="1"/>
  <c r="W116" i="1"/>
  <c r="Z116" i="1" s="1"/>
  <c r="W114" i="1"/>
  <c r="Z114" i="1" s="1"/>
  <c r="W112" i="1"/>
  <c r="Z112" i="1" s="1"/>
  <c r="W110" i="1"/>
  <c r="Z110" i="1" s="1"/>
  <c r="W67" i="1"/>
  <c r="Z67" i="1" s="1"/>
  <c r="W65" i="1"/>
  <c r="Z65" i="1" s="1"/>
  <c r="W63" i="1"/>
  <c r="Z63" i="1" s="1"/>
  <c r="W25" i="1"/>
  <c r="Z25" i="1" s="1"/>
  <c r="W23" i="1"/>
  <c r="Z23" i="1" s="1"/>
  <c r="W21" i="1"/>
  <c r="Z21" i="1" s="1"/>
  <c r="W19" i="1"/>
  <c r="Z19" i="1" s="1"/>
  <c r="W17" i="1"/>
  <c r="Z17" i="1" s="1"/>
  <c r="W15" i="1"/>
  <c r="Z15" i="1" s="1"/>
  <c r="W13" i="1"/>
  <c r="Z13" i="1" s="1"/>
  <c r="W11" i="1"/>
  <c r="Z11" i="1" s="1"/>
  <c r="W9" i="1"/>
  <c r="Z9" i="1" s="1"/>
  <c r="Y116" i="1"/>
  <c r="Y114" i="1"/>
  <c r="Y112" i="1"/>
  <c r="Y110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5" i="1"/>
  <c r="Y23" i="1"/>
  <c r="Y21" i="1"/>
  <c r="Y19" i="1"/>
  <c r="Y17" i="1"/>
  <c r="Y15" i="1"/>
  <c r="Y13" i="1"/>
  <c r="Y11" i="1"/>
  <c r="Y9" i="1"/>
  <c r="M6" i="1"/>
  <c r="W61" i="1"/>
  <c r="Z61" i="1" s="1"/>
  <c r="W29" i="1"/>
  <c r="Z29" i="1" s="1"/>
  <c r="AA6" i="1"/>
  <c r="W27" i="1"/>
  <c r="Z27" i="1" s="1"/>
  <c r="AF6" i="1"/>
  <c r="AJ6" i="1"/>
  <c r="AK6" i="1"/>
  <c r="Z55" i="1"/>
  <c r="K6" i="1"/>
  <c r="W6" i="1"/>
  <c r="J6" i="1"/>
  <c r="Y29" i="1" l="1"/>
  <c r="Y61" i="1"/>
  <c r="Y27" i="1"/>
</calcChain>
</file>

<file path=xl/sharedStrings.xml><?xml version="1.0" encoding="utf-8"?>
<sst xmlns="http://schemas.openxmlformats.org/spreadsheetml/2006/main" count="283" uniqueCount="150">
  <si>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</si>
  <si>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</si>
  <si>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</si>
  <si>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</si>
  <si>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</si>
  <si>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</si>
  <si>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</si>
  <si>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</si>
  <si>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</si>
  <si>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</si>
  <si>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</si>
  <si>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</si>
  <si>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</si>
  <si>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</si>
  <si>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</si>
  <si>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</si>
  <si>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</si>
  <si>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</si>
  <si>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</si>
  <si>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</si>
  <si>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</si>
  <si>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</si>
  <si>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</si>
  <si>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</si>
  <si>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</si>
  <si>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</si>
  <si>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</si>
  <si>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</si>
  <si>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</si>
  <si>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</si>
  <si>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</si>
  <si>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</si>
  <si>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</si>
  <si>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</si>
  <si>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</si>
  <si>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</si>
  <si>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</si>
  <si>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</si>
  <si>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</si>
  <si>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</si>
  <si>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</si>
  <si>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</si>
  <si>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</si>
  <si>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</si>
  <si>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</si>
  <si>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</si>
  <si>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</si>
  <si>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</si>
  <si>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</si>
  <si>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</si>
  <si>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</si>
  <si>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</si>
  <si>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</si>
  <si>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</si>
  <si>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</si>
  <si>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</si>
  <si>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</si>
  <si>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</si>
  <si>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</si>
  <si>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</si>
  <si>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</si>
  <si>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</si>
  <si>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</si>
  <si>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</si>
  <si>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</si>
  <si>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</si>
  <si>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</si>
  <si>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</si>
  <si>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</si>
  <si>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</si>
  <si>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</si>
  <si>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</si>
  <si>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</si>
  <si>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</si>
  <si>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</si>
  <si>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</si>
  <si>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</si>
  <si>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</si>
  <si>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</si>
  <si>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</si>
  <si>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</si>
  <si>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</si>
  <si>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</si>
  <si>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</si>
  <si>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</si>
  <si>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</si>
  <si>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</si>
  <si>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</si>
  <si>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</si>
  <si>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</si>
  <si>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</si>
  <si>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</si>
  <si>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</si>
  <si>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</si>
  <si>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</si>
  <si>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</si>
  <si>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</si>
  <si>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</si>
  <si>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</si>
  <si>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</si>
  <si>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</si>
  <si>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</si>
  <si>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</si>
  <si>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</si>
  <si>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</si>
  <si>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</si>
  <si>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</si>
  <si>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</si>
  <si>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</si>
  <si>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</si>
  <si>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</si>
  <si>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</si>
  <si>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</si>
  <si>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</si>
  <si>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</si>
  <si>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</si>
  <si>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</si>
  <si>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</si>
  <si>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</si>
  <si>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</si>
  <si>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</si>
  <si>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</si>
  <si>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</si>
  <si>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</si>
  <si>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</si>
  <si>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</si>
  <si>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</si>
  <si>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</si>
  <si>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</si>
  <si>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</si>
  <si>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</si>
  <si>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</si>
  <si>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</si>
  <si>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</si>
  <si>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</si>
  <si>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</si>
  <si>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</si>
  <si>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15,02,</t>
  </si>
  <si>
    <t>16,02,</t>
  </si>
  <si>
    <t>19,02,</t>
  </si>
  <si>
    <t>19,01,</t>
  </si>
  <si>
    <t>31,01,</t>
  </si>
  <si>
    <t>09,02,</t>
  </si>
  <si>
    <t>увел</t>
  </si>
  <si>
    <t>борд</t>
  </si>
  <si>
    <t>20,02,</t>
  </si>
  <si>
    <t>7д</t>
  </si>
  <si>
    <t>17т</t>
  </si>
  <si>
    <t>лидер</t>
  </si>
  <si>
    <t>ябл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</si>
</sst>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09,02,</v>
          </cell>
          <cell r="M5" t="str">
            <v>12,02,</v>
          </cell>
          <cell r="N5" t="str">
            <v>13,02,</v>
          </cell>
          <cell r="O5" t="str">
            <v>15а</v>
          </cell>
          <cell r="U5" t="str">
            <v>14,02,</v>
          </cell>
          <cell r="V5" t="str">
            <v>15,02,</v>
          </cell>
          <cell r="X5" t="str">
            <v>16,02,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09,02,</v>
          </cell>
        </row>
        <row r="6">
          <cell r="E6">
            <v>145525.07199999999</v>
          </cell>
          <cell r="F6">
            <v>47787.015000000007</v>
          </cell>
          <cell r="J6">
            <v>146966.503</v>
          </cell>
          <cell r="K6">
            <v>-1441.4310000000007</v>
          </cell>
          <cell r="L6">
            <v>12300</v>
          </cell>
          <cell r="M6">
            <v>23780</v>
          </cell>
          <cell r="N6">
            <v>30110</v>
          </cell>
          <cell r="O6">
            <v>22476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12840</v>
          </cell>
          <cell r="V6">
            <v>28490</v>
          </cell>
          <cell r="W6">
            <v>22062.182799999999</v>
          </cell>
          <cell r="X6">
            <v>15264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5606</v>
          </cell>
          <cell r="AE6">
            <v>18695.681199999999</v>
          </cell>
          <cell r="AF6">
            <v>22093.46980000001</v>
          </cell>
          <cell r="AG6">
            <v>20764.717400000001</v>
          </cell>
          <cell r="AH6">
            <v>21959.630000000005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19.672000000000001</v>
          </cell>
          <cell r="D7">
            <v>182.58799999999999</v>
          </cell>
          <cell r="E7">
            <v>108.443</v>
          </cell>
          <cell r="F7">
            <v>32.668999999999997</v>
          </cell>
          <cell r="G7" t="str">
            <v>н</v>
          </cell>
          <cell r="H7">
            <v>1</v>
          </cell>
          <cell r="I7">
            <v>45</v>
          </cell>
          <cell r="J7">
            <v>103.49299999999999</v>
          </cell>
          <cell r="K7">
            <v>4.9500000000000028</v>
          </cell>
          <cell r="L7">
            <v>10</v>
          </cell>
          <cell r="M7">
            <v>0</v>
          </cell>
          <cell r="N7">
            <v>40</v>
          </cell>
          <cell r="O7">
            <v>0</v>
          </cell>
          <cell r="U7">
            <v>20</v>
          </cell>
          <cell r="V7">
            <v>20</v>
          </cell>
          <cell r="W7">
            <v>17.0702</v>
          </cell>
          <cell r="X7">
            <v>10</v>
          </cell>
          <cell r="Y7">
            <v>7.7719651790840167</v>
          </cell>
          <cell r="Z7">
            <v>1.9138030017222996</v>
          </cell>
          <cell r="AA7">
            <v>0</v>
          </cell>
          <cell r="AC7">
            <v>23.091999999999999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12.621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829.08399999999995</v>
          </cell>
          <cell r="D8">
            <v>5285.0230000000001</v>
          </cell>
          <cell r="E8">
            <v>610.04</v>
          </cell>
          <cell r="F8">
            <v>1193.712</v>
          </cell>
          <cell r="G8" t="str">
            <v>н</v>
          </cell>
          <cell r="H8">
            <v>1</v>
          </cell>
          <cell r="I8">
            <v>45</v>
          </cell>
          <cell r="J8">
            <v>574.6</v>
          </cell>
          <cell r="K8">
            <v>35.439999999999941</v>
          </cell>
          <cell r="L8">
            <v>100</v>
          </cell>
          <cell r="M8">
            <v>0</v>
          </cell>
          <cell r="N8">
            <v>0</v>
          </cell>
          <cell r="O8">
            <v>70</v>
          </cell>
          <cell r="W8">
            <v>94.049199999999999</v>
          </cell>
          <cell r="Y8">
            <v>13.755693828336657</v>
          </cell>
          <cell r="Z8">
            <v>12.692420562854336</v>
          </cell>
          <cell r="AA8">
            <v>0</v>
          </cell>
          <cell r="AC8">
            <v>139.79400000000001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84.052999999999997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21.594999999999999</v>
          </cell>
          <cell r="E9">
            <v>18.803999999999998</v>
          </cell>
          <cell r="G9" t="str">
            <v>нов</v>
          </cell>
          <cell r="H9">
            <v>0</v>
          </cell>
          <cell r="I9" t="e">
            <v>#N/A</v>
          </cell>
          <cell r="J9">
            <v>19.803000000000001</v>
          </cell>
          <cell r="K9">
            <v>-0.99900000000000233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3.7607999999999997</v>
          </cell>
          <cell r="Y9">
            <v>0</v>
          </cell>
          <cell r="Z9">
            <v>0</v>
          </cell>
          <cell r="AA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11.358000000000001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492.10599999999999</v>
          </cell>
          <cell r="D10">
            <v>1891.636</v>
          </cell>
          <cell r="E10">
            <v>761.44399999999996</v>
          </cell>
          <cell r="F10">
            <v>235.78100000000001</v>
          </cell>
          <cell r="G10" t="str">
            <v>н</v>
          </cell>
          <cell r="H10">
            <v>1</v>
          </cell>
          <cell r="I10">
            <v>45</v>
          </cell>
          <cell r="J10">
            <v>737.51900000000001</v>
          </cell>
          <cell r="K10">
            <v>23.924999999999955</v>
          </cell>
          <cell r="L10">
            <v>50</v>
          </cell>
          <cell r="M10">
            <v>100</v>
          </cell>
          <cell r="N10">
            <v>170</v>
          </cell>
          <cell r="O10">
            <v>130</v>
          </cell>
          <cell r="V10">
            <v>110</v>
          </cell>
          <cell r="W10">
            <v>96.297999999999988</v>
          </cell>
          <cell r="X10">
            <v>100</v>
          </cell>
          <cell r="Y10">
            <v>7.9522004610687658</v>
          </cell>
          <cell r="Z10">
            <v>2.4484516812394861</v>
          </cell>
          <cell r="AA10">
            <v>0</v>
          </cell>
          <cell r="AC10">
            <v>279.95400000000001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107.09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1554.809</v>
          </cell>
          <cell r="D11">
            <v>7452.5370000000003</v>
          </cell>
          <cell r="E11">
            <v>2262.7109999999998</v>
          </cell>
          <cell r="F11">
            <v>1136.01</v>
          </cell>
          <cell r="G11" t="str">
            <v>н</v>
          </cell>
          <cell r="H11">
            <v>1</v>
          </cell>
          <cell r="I11">
            <v>45</v>
          </cell>
          <cell r="J11">
            <v>2149.6480000000001</v>
          </cell>
          <cell r="K11">
            <v>113.06299999999965</v>
          </cell>
          <cell r="L11">
            <v>300</v>
          </cell>
          <cell r="M11">
            <v>0</v>
          </cell>
          <cell r="N11">
            <v>0</v>
          </cell>
          <cell r="O11">
            <v>340</v>
          </cell>
          <cell r="U11">
            <v>130</v>
          </cell>
          <cell r="V11">
            <v>320</v>
          </cell>
          <cell r="W11">
            <v>269.94259999999997</v>
          </cell>
          <cell r="X11">
            <v>300</v>
          </cell>
          <cell r="Y11">
            <v>8.0980549198236975</v>
          </cell>
          <cell r="Z11">
            <v>4.2083391061655337</v>
          </cell>
          <cell r="AA11">
            <v>512.024</v>
          </cell>
          <cell r="AC11">
            <v>400.97399999999999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311.10599999999999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179.07499999999999</v>
          </cell>
          <cell r="D12">
            <v>738.70799999999997</v>
          </cell>
          <cell r="E12">
            <v>278.24599999999998</v>
          </cell>
          <cell r="F12">
            <v>98.9</v>
          </cell>
          <cell r="G12">
            <v>0</v>
          </cell>
          <cell r="H12">
            <v>1</v>
          </cell>
          <cell r="I12">
            <v>40</v>
          </cell>
          <cell r="J12">
            <v>287.68900000000002</v>
          </cell>
          <cell r="K12">
            <v>-9.4430000000000405</v>
          </cell>
          <cell r="L12">
            <v>0</v>
          </cell>
          <cell r="M12">
            <v>40</v>
          </cell>
          <cell r="N12">
            <v>80</v>
          </cell>
          <cell r="O12">
            <v>53</v>
          </cell>
          <cell r="V12">
            <v>20</v>
          </cell>
          <cell r="W12">
            <v>33.432599999999994</v>
          </cell>
          <cell r="X12">
            <v>30</v>
          </cell>
          <cell r="Y12">
            <v>8.0430478036407589</v>
          </cell>
          <cell r="Z12">
            <v>2.9581905086651958</v>
          </cell>
          <cell r="AA12">
            <v>0</v>
          </cell>
          <cell r="AC12">
            <v>111.083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27.077000000000002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79</v>
          </cell>
          <cell r="D13">
            <v>798</v>
          </cell>
          <cell r="E13">
            <v>250</v>
          </cell>
          <cell r="F13">
            <v>194</v>
          </cell>
          <cell r="G13">
            <v>0</v>
          </cell>
          <cell r="H13">
            <v>0.5</v>
          </cell>
          <cell r="I13">
            <v>45</v>
          </cell>
          <cell r="J13">
            <v>265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O13">
            <v>70</v>
          </cell>
          <cell r="V13">
            <v>20</v>
          </cell>
          <cell r="W13">
            <v>30.8</v>
          </cell>
          <cell r="X13">
            <v>30</v>
          </cell>
          <cell r="Y13">
            <v>7.9220779220779223</v>
          </cell>
          <cell r="Z13">
            <v>6.2987012987012987</v>
          </cell>
          <cell r="AA13">
            <v>0</v>
          </cell>
          <cell r="AC13">
            <v>96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27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838</v>
          </cell>
          <cell r="D14">
            <v>17595</v>
          </cell>
          <cell r="E14">
            <v>1941</v>
          </cell>
          <cell r="F14">
            <v>111</v>
          </cell>
          <cell r="G14" t="str">
            <v>н</v>
          </cell>
          <cell r="H14">
            <v>0.4</v>
          </cell>
          <cell r="I14">
            <v>45</v>
          </cell>
          <cell r="J14">
            <v>2320</v>
          </cell>
          <cell r="K14">
            <v>-379</v>
          </cell>
          <cell r="L14">
            <v>0</v>
          </cell>
          <cell r="M14">
            <v>600</v>
          </cell>
          <cell r="N14">
            <v>450</v>
          </cell>
          <cell r="O14">
            <v>180</v>
          </cell>
          <cell r="U14">
            <v>250</v>
          </cell>
          <cell r="V14">
            <v>300</v>
          </cell>
          <cell r="W14">
            <v>164.2</v>
          </cell>
          <cell r="X14">
            <v>200</v>
          </cell>
          <cell r="Y14">
            <v>11.638246041412913</v>
          </cell>
          <cell r="Z14">
            <v>0.67600487210718641</v>
          </cell>
          <cell r="AA14">
            <v>0</v>
          </cell>
          <cell r="AC14">
            <v>520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174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464</v>
          </cell>
          <cell r="D15">
            <v>15456</v>
          </cell>
          <cell r="E15">
            <v>4642</v>
          </cell>
          <cell r="F15">
            <v>1986</v>
          </cell>
          <cell r="G15">
            <v>0</v>
          </cell>
          <cell r="H15">
            <v>0.45</v>
          </cell>
          <cell r="I15">
            <v>45</v>
          </cell>
          <cell r="J15">
            <v>5014</v>
          </cell>
          <cell r="K15">
            <v>-372</v>
          </cell>
          <cell r="L15">
            <v>900</v>
          </cell>
          <cell r="M15">
            <v>0</v>
          </cell>
          <cell r="N15">
            <v>700</v>
          </cell>
          <cell r="O15">
            <v>270</v>
          </cell>
          <cell r="V15">
            <v>600</v>
          </cell>
          <cell r="W15">
            <v>522.79999999999995</v>
          </cell>
          <cell r="X15">
            <v>300</v>
          </cell>
          <cell r="Y15">
            <v>8.5807192042846214</v>
          </cell>
          <cell r="Z15">
            <v>3.798775822494262</v>
          </cell>
          <cell r="AA15">
            <v>0</v>
          </cell>
          <cell r="AC15">
            <v>294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559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2611</v>
          </cell>
          <cell r="D16">
            <v>16668</v>
          </cell>
          <cell r="E16">
            <v>4688</v>
          </cell>
          <cell r="F16">
            <v>2322</v>
          </cell>
          <cell r="G16">
            <v>0</v>
          </cell>
          <cell r="H16">
            <v>0.45</v>
          </cell>
          <cell r="I16">
            <v>45</v>
          </cell>
          <cell r="J16">
            <v>4707</v>
          </cell>
          <cell r="K16">
            <v>-19</v>
          </cell>
          <cell r="L16">
            <v>1000</v>
          </cell>
          <cell r="M16">
            <v>0</v>
          </cell>
          <cell r="N16">
            <v>500</v>
          </cell>
          <cell r="O16">
            <v>290</v>
          </cell>
          <cell r="U16">
            <v>200</v>
          </cell>
          <cell r="V16">
            <v>1000</v>
          </cell>
          <cell r="W16">
            <v>708.4</v>
          </cell>
          <cell r="X16">
            <v>400</v>
          </cell>
          <cell r="Y16">
            <v>7.6538678712591759</v>
          </cell>
          <cell r="Z16">
            <v>3.2778091473743647</v>
          </cell>
          <cell r="AA16">
            <v>0</v>
          </cell>
          <cell r="AC16">
            <v>306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919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154</v>
          </cell>
          <cell r="D17">
            <v>730</v>
          </cell>
          <cell r="E17">
            <v>308</v>
          </cell>
          <cell r="F17">
            <v>99</v>
          </cell>
          <cell r="G17">
            <v>0</v>
          </cell>
          <cell r="H17">
            <v>0.5</v>
          </cell>
          <cell r="I17">
            <v>40</v>
          </cell>
          <cell r="J17">
            <v>315</v>
          </cell>
          <cell r="K17">
            <v>-7</v>
          </cell>
          <cell r="L17">
            <v>0</v>
          </cell>
          <cell r="M17">
            <v>20</v>
          </cell>
          <cell r="N17">
            <v>50</v>
          </cell>
          <cell r="O17">
            <v>12</v>
          </cell>
          <cell r="V17">
            <v>50</v>
          </cell>
          <cell r="W17">
            <v>31.6</v>
          </cell>
          <cell r="X17">
            <v>30</v>
          </cell>
          <cell r="Y17">
            <v>7.8797468354430373</v>
          </cell>
          <cell r="Z17">
            <v>3.1329113924050631</v>
          </cell>
          <cell r="AA17">
            <v>0</v>
          </cell>
          <cell r="AC17">
            <v>150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35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36</v>
          </cell>
          <cell r="D18">
            <v>641</v>
          </cell>
          <cell r="E18">
            <v>97</v>
          </cell>
          <cell r="F18">
            <v>18</v>
          </cell>
          <cell r="G18">
            <v>0</v>
          </cell>
          <cell r="H18">
            <v>0.4</v>
          </cell>
          <cell r="I18">
            <v>50</v>
          </cell>
          <cell r="J18">
            <v>131</v>
          </cell>
          <cell r="K18">
            <v>-34</v>
          </cell>
          <cell r="L18">
            <v>0</v>
          </cell>
          <cell r="M18">
            <v>40</v>
          </cell>
          <cell r="N18">
            <v>60</v>
          </cell>
          <cell r="O18">
            <v>0</v>
          </cell>
          <cell r="V18">
            <v>20</v>
          </cell>
          <cell r="W18">
            <v>19.399999999999999</v>
          </cell>
          <cell r="X18">
            <v>20</v>
          </cell>
          <cell r="Y18">
            <v>8.1443298969072178</v>
          </cell>
          <cell r="Z18">
            <v>0.92783505154639179</v>
          </cell>
          <cell r="AA18">
            <v>0</v>
          </cell>
          <cell r="AC18">
            <v>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19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278</v>
          </cell>
          <cell r="D19">
            <v>223</v>
          </cell>
          <cell r="E19">
            <v>126</v>
          </cell>
          <cell r="F19">
            <v>57</v>
          </cell>
          <cell r="G19">
            <v>0</v>
          </cell>
          <cell r="H19">
            <v>0.17</v>
          </cell>
          <cell r="I19">
            <v>180</v>
          </cell>
          <cell r="J19">
            <v>147</v>
          </cell>
          <cell r="K19">
            <v>-21</v>
          </cell>
          <cell r="L19">
            <v>0</v>
          </cell>
          <cell r="M19">
            <v>50</v>
          </cell>
          <cell r="N19">
            <v>200</v>
          </cell>
          <cell r="O19">
            <v>0</v>
          </cell>
          <cell r="W19">
            <v>25.2</v>
          </cell>
          <cell r="Y19">
            <v>12.182539682539684</v>
          </cell>
          <cell r="Z19">
            <v>2.2619047619047619</v>
          </cell>
          <cell r="AA19">
            <v>0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15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161</v>
          </cell>
          <cell r="D20">
            <v>1774</v>
          </cell>
          <cell r="E20">
            <v>308</v>
          </cell>
          <cell r="F20">
            <v>66</v>
          </cell>
          <cell r="G20">
            <v>0</v>
          </cell>
          <cell r="H20">
            <v>0.45</v>
          </cell>
          <cell r="I20">
            <v>45</v>
          </cell>
          <cell r="J20">
            <v>308</v>
          </cell>
          <cell r="K20">
            <v>0</v>
          </cell>
          <cell r="L20">
            <v>0</v>
          </cell>
          <cell r="M20">
            <v>140</v>
          </cell>
          <cell r="N20">
            <v>90</v>
          </cell>
          <cell r="O20">
            <v>0</v>
          </cell>
          <cell r="U20">
            <v>50</v>
          </cell>
          <cell r="V20">
            <v>90</v>
          </cell>
          <cell r="W20">
            <v>61.6</v>
          </cell>
          <cell r="X20">
            <v>50</v>
          </cell>
          <cell r="Y20">
            <v>7.8896103896103895</v>
          </cell>
          <cell r="Z20">
            <v>1.0714285714285714</v>
          </cell>
          <cell r="AA20">
            <v>0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77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1450</v>
          </cell>
          <cell r="D21">
            <v>1403</v>
          </cell>
          <cell r="E21">
            <v>821</v>
          </cell>
          <cell r="F21">
            <v>246</v>
          </cell>
          <cell r="G21">
            <v>0</v>
          </cell>
          <cell r="H21">
            <v>0.5</v>
          </cell>
          <cell r="I21">
            <v>60</v>
          </cell>
          <cell r="J21">
            <v>376</v>
          </cell>
          <cell r="K21">
            <v>445</v>
          </cell>
          <cell r="L21">
            <v>100</v>
          </cell>
          <cell r="M21">
            <v>180</v>
          </cell>
          <cell r="N21">
            <v>300</v>
          </cell>
          <cell r="O21">
            <v>20</v>
          </cell>
          <cell r="V21">
            <v>250</v>
          </cell>
          <cell r="W21">
            <v>142.19999999999999</v>
          </cell>
          <cell r="X21">
            <v>100</v>
          </cell>
          <cell r="Y21">
            <v>8.2700421940928273</v>
          </cell>
          <cell r="Z21">
            <v>1.7299578059071732</v>
          </cell>
          <cell r="AA21">
            <v>0</v>
          </cell>
          <cell r="AC21">
            <v>110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39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93</v>
          </cell>
          <cell r="D22">
            <v>933</v>
          </cell>
          <cell r="E22">
            <v>273</v>
          </cell>
          <cell r="F22">
            <v>97</v>
          </cell>
          <cell r="G22">
            <v>0</v>
          </cell>
          <cell r="H22">
            <v>0.3</v>
          </cell>
          <cell r="I22">
            <v>40</v>
          </cell>
          <cell r="J22">
            <v>317</v>
          </cell>
          <cell r="K22">
            <v>-44</v>
          </cell>
          <cell r="L22">
            <v>0</v>
          </cell>
          <cell r="M22">
            <v>60</v>
          </cell>
          <cell r="N22">
            <v>100</v>
          </cell>
          <cell r="O22">
            <v>0</v>
          </cell>
          <cell r="V22">
            <v>90</v>
          </cell>
          <cell r="W22">
            <v>48.6</v>
          </cell>
          <cell r="X22">
            <v>4</v>
          </cell>
          <cell r="Y22">
            <v>7.2222222222222223</v>
          </cell>
          <cell r="Z22">
            <v>1.9958847736625513</v>
          </cell>
          <cell r="AA22">
            <v>0</v>
          </cell>
          <cell r="AC22">
            <v>30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37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37</v>
          </cell>
          <cell r="D23">
            <v>250</v>
          </cell>
          <cell r="E23">
            <v>118</v>
          </cell>
          <cell r="F23">
            <v>50</v>
          </cell>
          <cell r="G23">
            <v>0</v>
          </cell>
          <cell r="H23">
            <v>0.5</v>
          </cell>
          <cell r="I23">
            <v>60</v>
          </cell>
          <cell r="J23">
            <v>151</v>
          </cell>
          <cell r="K23">
            <v>-33</v>
          </cell>
          <cell r="L23">
            <v>0</v>
          </cell>
          <cell r="M23">
            <v>30</v>
          </cell>
          <cell r="N23">
            <v>40</v>
          </cell>
          <cell r="O23">
            <v>42</v>
          </cell>
          <cell r="V23">
            <v>20</v>
          </cell>
          <cell r="W23">
            <v>17.600000000000001</v>
          </cell>
          <cell r="Y23">
            <v>7.9545454545454541</v>
          </cell>
          <cell r="Z23">
            <v>2.8409090909090908</v>
          </cell>
          <cell r="AA23">
            <v>0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11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25</v>
          </cell>
          <cell r="D24">
            <v>182</v>
          </cell>
          <cell r="E24">
            <v>58</v>
          </cell>
          <cell r="F24">
            <v>25</v>
          </cell>
          <cell r="G24">
            <v>0</v>
          </cell>
          <cell r="H24">
            <v>0.35</v>
          </cell>
          <cell r="I24">
            <v>35</v>
          </cell>
          <cell r="J24">
            <v>92</v>
          </cell>
          <cell r="K24">
            <v>-34</v>
          </cell>
          <cell r="L24">
            <v>0</v>
          </cell>
          <cell r="M24">
            <v>20</v>
          </cell>
          <cell r="N24">
            <v>0</v>
          </cell>
          <cell r="O24">
            <v>44</v>
          </cell>
          <cell r="W24">
            <v>6.8</v>
          </cell>
          <cell r="Y24">
            <v>6.6176470588235299</v>
          </cell>
          <cell r="Z24">
            <v>3.6764705882352944</v>
          </cell>
          <cell r="AA24">
            <v>0</v>
          </cell>
          <cell r="AC24">
            <v>24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4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1256</v>
          </cell>
          <cell r="D25">
            <v>1671</v>
          </cell>
          <cell r="E25">
            <v>1184</v>
          </cell>
          <cell r="F25">
            <v>689</v>
          </cell>
          <cell r="G25">
            <v>0</v>
          </cell>
          <cell r="H25">
            <v>0.17</v>
          </cell>
          <cell r="I25">
            <v>180</v>
          </cell>
          <cell r="J25">
            <v>1212</v>
          </cell>
          <cell r="K25">
            <v>-28</v>
          </cell>
          <cell r="L25">
            <v>0</v>
          </cell>
          <cell r="M25">
            <v>0</v>
          </cell>
          <cell r="N25">
            <v>1000</v>
          </cell>
          <cell r="O25">
            <v>270</v>
          </cell>
          <cell r="W25">
            <v>206.8</v>
          </cell>
          <cell r="Y25">
            <v>8.1673114119922623</v>
          </cell>
          <cell r="Z25">
            <v>3.331721470019342</v>
          </cell>
          <cell r="AA25">
            <v>0</v>
          </cell>
          <cell r="AC25">
            <v>150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209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124</v>
          </cell>
          <cell r="D26">
            <v>1880</v>
          </cell>
          <cell r="E26">
            <v>207</v>
          </cell>
          <cell r="F26">
            <v>8</v>
          </cell>
          <cell r="G26">
            <v>0</v>
          </cell>
          <cell r="H26">
            <v>0.38</v>
          </cell>
          <cell r="I26">
            <v>40</v>
          </cell>
          <cell r="J26">
            <v>246</v>
          </cell>
          <cell r="K26">
            <v>-39</v>
          </cell>
          <cell r="L26">
            <v>50</v>
          </cell>
          <cell r="M26">
            <v>150</v>
          </cell>
          <cell r="N26">
            <v>130</v>
          </cell>
          <cell r="O26">
            <v>0</v>
          </cell>
          <cell r="W26">
            <v>41.4</v>
          </cell>
          <cell r="Y26">
            <v>8.1642512077294693</v>
          </cell>
          <cell r="Z26">
            <v>0.19323671497584541</v>
          </cell>
          <cell r="AA26">
            <v>0</v>
          </cell>
          <cell r="AC26">
            <v>0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19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712</v>
          </cell>
          <cell r="D27">
            <v>8112</v>
          </cell>
          <cell r="E27">
            <v>1145</v>
          </cell>
          <cell r="F27">
            <v>228</v>
          </cell>
          <cell r="G27">
            <v>0</v>
          </cell>
          <cell r="H27">
            <v>0.35</v>
          </cell>
          <cell r="I27">
            <v>45</v>
          </cell>
          <cell r="J27">
            <v>1188</v>
          </cell>
          <cell r="K27">
            <v>-43</v>
          </cell>
          <cell r="L27">
            <v>250</v>
          </cell>
          <cell r="M27">
            <v>400</v>
          </cell>
          <cell r="N27">
            <v>300</v>
          </cell>
          <cell r="O27">
            <v>36</v>
          </cell>
          <cell r="V27">
            <v>300</v>
          </cell>
          <cell r="W27">
            <v>205</v>
          </cell>
          <cell r="X27">
            <v>150</v>
          </cell>
          <cell r="Y27">
            <v>7.9414634146341463</v>
          </cell>
          <cell r="Z27">
            <v>1.1121951219512196</v>
          </cell>
          <cell r="AA27">
            <v>0</v>
          </cell>
          <cell r="AC27">
            <v>120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172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</v>
          </cell>
          <cell r="D28">
            <v>569</v>
          </cell>
          <cell r="E28">
            <v>406</v>
          </cell>
          <cell r="F28">
            <v>68</v>
          </cell>
          <cell r="G28">
            <v>0</v>
          </cell>
          <cell r="H28">
            <v>0.35</v>
          </cell>
          <cell r="I28">
            <v>45</v>
          </cell>
          <cell r="J28">
            <v>529</v>
          </cell>
          <cell r="K28">
            <v>-123</v>
          </cell>
          <cell r="L28">
            <v>60</v>
          </cell>
          <cell r="M28">
            <v>70</v>
          </cell>
          <cell r="N28">
            <v>100</v>
          </cell>
          <cell r="O28">
            <v>36</v>
          </cell>
          <cell r="U28">
            <v>50</v>
          </cell>
          <cell r="V28">
            <v>80</v>
          </cell>
          <cell r="W28">
            <v>42.8</v>
          </cell>
          <cell r="X28">
            <v>50</v>
          </cell>
          <cell r="Y28">
            <v>11.168224299065422</v>
          </cell>
          <cell r="Z28">
            <v>1.5887850467289721</v>
          </cell>
          <cell r="AA28">
            <v>0</v>
          </cell>
          <cell r="AC28">
            <v>72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55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236</v>
          </cell>
          <cell r="D29">
            <v>7937</v>
          </cell>
          <cell r="E29">
            <v>934</v>
          </cell>
          <cell r="F29">
            <v>24</v>
          </cell>
          <cell r="G29">
            <v>0</v>
          </cell>
          <cell r="H29">
            <v>0.35</v>
          </cell>
          <cell r="I29">
            <v>45</v>
          </cell>
          <cell r="J29">
            <v>1334</v>
          </cell>
          <cell r="K29">
            <v>-400</v>
          </cell>
          <cell r="L29">
            <v>150</v>
          </cell>
          <cell r="M29">
            <v>200</v>
          </cell>
          <cell r="N29">
            <v>250</v>
          </cell>
          <cell r="O29">
            <v>36</v>
          </cell>
          <cell r="U29">
            <v>200</v>
          </cell>
          <cell r="V29">
            <v>200</v>
          </cell>
          <cell r="W29">
            <v>96.8</v>
          </cell>
          <cell r="X29">
            <v>100</v>
          </cell>
          <cell r="Y29">
            <v>11.611570247933885</v>
          </cell>
          <cell r="Z29">
            <v>0.24793388429752067</v>
          </cell>
          <cell r="AA29">
            <v>0</v>
          </cell>
          <cell r="AC29">
            <v>96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126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792</v>
          </cell>
          <cell r="D30">
            <v>5599</v>
          </cell>
          <cell r="E30">
            <v>937</v>
          </cell>
          <cell r="F30">
            <v>102</v>
          </cell>
          <cell r="G30">
            <v>0</v>
          </cell>
          <cell r="H30">
            <v>0.35</v>
          </cell>
          <cell r="I30">
            <v>45</v>
          </cell>
          <cell r="J30">
            <v>1211</v>
          </cell>
          <cell r="K30">
            <v>-274</v>
          </cell>
          <cell r="L30">
            <v>250</v>
          </cell>
          <cell r="M30">
            <v>350</v>
          </cell>
          <cell r="N30">
            <v>400</v>
          </cell>
          <cell r="O30">
            <v>116</v>
          </cell>
          <cell r="U30">
            <v>200</v>
          </cell>
          <cell r="V30">
            <v>300</v>
          </cell>
          <cell r="W30">
            <v>167</v>
          </cell>
          <cell r="X30">
            <v>150</v>
          </cell>
          <cell r="Y30">
            <v>10.491017964071856</v>
          </cell>
          <cell r="Z30">
            <v>0.6107784431137725</v>
          </cell>
          <cell r="AA30">
            <v>0</v>
          </cell>
          <cell r="AC30">
            <v>102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133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202.56700000000001</v>
          </cell>
          <cell r="D31">
            <v>1645.759</v>
          </cell>
          <cell r="E31">
            <v>830.05200000000002</v>
          </cell>
          <cell r="F31">
            <v>259.726</v>
          </cell>
          <cell r="G31">
            <v>0</v>
          </cell>
          <cell r="H31">
            <v>1</v>
          </cell>
          <cell r="I31">
            <v>50</v>
          </cell>
          <cell r="J31">
            <v>814.49699999999996</v>
          </cell>
          <cell r="K31">
            <v>15.555000000000064</v>
          </cell>
          <cell r="L31">
            <v>0</v>
          </cell>
          <cell r="M31">
            <v>110</v>
          </cell>
          <cell r="N31">
            <v>100</v>
          </cell>
          <cell r="O31">
            <v>170</v>
          </cell>
          <cell r="U31">
            <v>30</v>
          </cell>
          <cell r="V31">
            <v>100</v>
          </cell>
          <cell r="W31">
            <v>86.132400000000004</v>
          </cell>
          <cell r="X31">
            <v>90</v>
          </cell>
          <cell r="Y31">
            <v>8.0077415699550922</v>
          </cell>
          <cell r="Z31">
            <v>3.0154274117521398</v>
          </cell>
          <cell r="AA31">
            <v>197.97</v>
          </cell>
          <cell r="AC31">
            <v>201.42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81.287000000000006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2536.5169999999998</v>
          </cell>
          <cell r="D32">
            <v>39441.345000000001</v>
          </cell>
          <cell r="E32">
            <v>7321.3360000000002</v>
          </cell>
          <cell r="F32">
            <v>3351.694</v>
          </cell>
          <cell r="G32">
            <v>0</v>
          </cell>
          <cell r="H32">
            <v>1</v>
          </cell>
          <cell r="I32">
            <v>50</v>
          </cell>
          <cell r="J32">
            <v>7464.8680000000004</v>
          </cell>
          <cell r="K32">
            <v>-143.53200000000015</v>
          </cell>
          <cell r="L32">
            <v>1000</v>
          </cell>
          <cell r="M32">
            <v>200</v>
          </cell>
          <cell r="N32">
            <v>1000</v>
          </cell>
          <cell r="O32">
            <v>2400</v>
          </cell>
          <cell r="U32">
            <v>500</v>
          </cell>
          <cell r="V32">
            <v>1300</v>
          </cell>
          <cell r="W32">
            <v>1042.5620000000001</v>
          </cell>
          <cell r="X32">
            <v>900</v>
          </cell>
          <cell r="Y32">
            <v>7.9148232910848453</v>
          </cell>
          <cell r="Z32">
            <v>3.2148630009534203</v>
          </cell>
          <cell r="AA32">
            <v>0</v>
          </cell>
          <cell r="AC32">
            <v>2108.5259999999998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1009.593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145.82</v>
          </cell>
          <cell r="D33">
            <v>999.03800000000001</v>
          </cell>
          <cell r="E33">
            <v>410.02199999999999</v>
          </cell>
          <cell r="F33">
            <v>208.90600000000001</v>
          </cell>
          <cell r="G33">
            <v>0</v>
          </cell>
          <cell r="H33">
            <v>1</v>
          </cell>
          <cell r="I33">
            <v>50</v>
          </cell>
          <cell r="J33">
            <v>405.05200000000002</v>
          </cell>
          <cell r="K33">
            <v>4.9699999999999704</v>
          </cell>
          <cell r="L33">
            <v>0</v>
          </cell>
          <cell r="M33">
            <v>0</v>
          </cell>
          <cell r="N33">
            <v>50</v>
          </cell>
          <cell r="O33">
            <v>15</v>
          </cell>
          <cell r="U33">
            <v>150</v>
          </cell>
          <cell r="V33">
            <v>100</v>
          </cell>
          <cell r="W33">
            <v>71.400400000000005</v>
          </cell>
          <cell r="X33">
            <v>60</v>
          </cell>
          <cell r="Y33">
            <v>7.9678265107758488</v>
          </cell>
          <cell r="Z33">
            <v>2.9258379504876721</v>
          </cell>
          <cell r="AA33">
            <v>0</v>
          </cell>
          <cell r="AC33">
            <v>53.02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116.258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665.33</v>
          </cell>
          <cell r="D34">
            <v>2150.7919999999999</v>
          </cell>
          <cell r="E34">
            <v>898.03399999999999</v>
          </cell>
          <cell r="F34">
            <v>561.678</v>
          </cell>
          <cell r="G34">
            <v>0</v>
          </cell>
          <cell r="H34">
            <v>1</v>
          </cell>
          <cell r="I34">
            <v>50</v>
          </cell>
          <cell r="J34">
            <v>879.55200000000002</v>
          </cell>
          <cell r="K34">
            <v>18.481999999999971</v>
          </cell>
          <cell r="L34">
            <v>100</v>
          </cell>
          <cell r="M34">
            <v>0</v>
          </cell>
          <cell r="N34">
            <v>0</v>
          </cell>
          <cell r="O34">
            <v>215</v>
          </cell>
          <cell r="U34">
            <v>190</v>
          </cell>
          <cell r="V34">
            <v>170</v>
          </cell>
          <cell r="W34">
            <v>146.78879999999998</v>
          </cell>
          <cell r="X34">
            <v>150</v>
          </cell>
          <cell r="Y34">
            <v>7.9820667516867774</v>
          </cell>
          <cell r="Z34">
            <v>3.8264363493672549</v>
          </cell>
          <cell r="AA34">
            <v>0</v>
          </cell>
          <cell r="AC34">
            <v>164.09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226.38900000000001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221.227</v>
          </cell>
          <cell r="D35">
            <v>1944.992</v>
          </cell>
          <cell r="E35">
            <v>393.863</v>
          </cell>
          <cell r="F35">
            <v>153.04599999999999</v>
          </cell>
          <cell r="G35">
            <v>0</v>
          </cell>
          <cell r="H35">
            <v>1</v>
          </cell>
          <cell r="I35">
            <v>60</v>
          </cell>
          <cell r="J35">
            <v>411.245</v>
          </cell>
          <cell r="K35">
            <v>-17.382000000000005</v>
          </cell>
          <cell r="L35">
            <v>0</v>
          </cell>
          <cell r="M35">
            <v>40</v>
          </cell>
          <cell r="N35">
            <v>100</v>
          </cell>
          <cell r="O35">
            <v>0</v>
          </cell>
          <cell r="V35">
            <v>80</v>
          </cell>
          <cell r="W35">
            <v>52.2986</v>
          </cell>
          <cell r="X35">
            <v>50</v>
          </cell>
          <cell r="Y35">
            <v>8.0890501848997864</v>
          </cell>
          <cell r="Z35">
            <v>2.9263880868703942</v>
          </cell>
          <cell r="AA35">
            <v>108.36</v>
          </cell>
          <cell r="AC35">
            <v>24.01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54.3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4292.277</v>
          </cell>
          <cell r="D36">
            <v>121135.584</v>
          </cell>
          <cell r="E36">
            <v>11512.449000000001</v>
          </cell>
          <cell r="F36">
            <v>5199.9279999999999</v>
          </cell>
          <cell r="G36">
            <v>0</v>
          </cell>
          <cell r="H36">
            <v>1</v>
          </cell>
          <cell r="I36">
            <v>60</v>
          </cell>
          <cell r="J36">
            <v>11405.744000000001</v>
          </cell>
          <cell r="K36">
            <v>106.70499999999993</v>
          </cell>
          <cell r="L36">
            <v>1500</v>
          </cell>
          <cell r="M36">
            <v>0</v>
          </cell>
          <cell r="N36">
            <v>2500</v>
          </cell>
          <cell r="O36">
            <v>2950</v>
          </cell>
          <cell r="U36">
            <v>900</v>
          </cell>
          <cell r="V36">
            <v>2200</v>
          </cell>
          <cell r="W36">
            <v>1758.7837999999999</v>
          </cell>
          <cell r="X36">
            <v>900</v>
          </cell>
          <cell r="Y36">
            <v>7.5051453168945494</v>
          </cell>
          <cell r="Z36">
            <v>2.9565475870314475</v>
          </cell>
          <cell r="AA36">
            <v>0</v>
          </cell>
          <cell r="AC36">
            <v>2718.53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1553.6610000000001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16.698</v>
          </cell>
          <cell r="D37">
            <v>937.82399999999996</v>
          </cell>
          <cell r="E37">
            <v>205.32400000000001</v>
          </cell>
          <cell r="F37">
            <v>175.74600000000001</v>
          </cell>
          <cell r="G37" t="str">
            <v>н</v>
          </cell>
          <cell r="H37">
            <v>1</v>
          </cell>
          <cell r="I37">
            <v>55</v>
          </cell>
          <cell r="J37">
            <v>255.09899999999999</v>
          </cell>
          <cell r="K37">
            <v>-49.774999999999977</v>
          </cell>
          <cell r="L37">
            <v>30</v>
          </cell>
          <cell r="M37">
            <v>30</v>
          </cell>
          <cell r="N37">
            <v>30</v>
          </cell>
          <cell r="O37">
            <v>24</v>
          </cell>
          <cell r="W37">
            <v>26.036800000000007</v>
          </cell>
          <cell r="Y37">
            <v>10.206553800774286</v>
          </cell>
          <cell r="Z37">
            <v>6.7499078227739187</v>
          </cell>
          <cell r="AA37">
            <v>0</v>
          </cell>
          <cell r="AC37">
            <v>75.14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56.603000000000002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118.949</v>
          </cell>
          <cell r="D38">
            <v>163.56700000000001</v>
          </cell>
          <cell r="E38">
            <v>72.183999999999997</v>
          </cell>
          <cell r="F38">
            <v>45.661000000000001</v>
          </cell>
          <cell r="G38">
            <v>0</v>
          </cell>
          <cell r="H38">
            <v>1</v>
          </cell>
          <cell r="I38">
            <v>50</v>
          </cell>
          <cell r="J38">
            <v>70.11</v>
          </cell>
          <cell r="K38">
            <v>2.0739999999999981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V38">
            <v>30</v>
          </cell>
          <cell r="W38">
            <v>14.4368</v>
          </cell>
          <cell r="X38">
            <v>10</v>
          </cell>
          <cell r="Y38">
            <v>8.0115399534522886</v>
          </cell>
          <cell r="Z38">
            <v>3.1628200155159041</v>
          </cell>
          <cell r="AA38">
            <v>0</v>
          </cell>
          <cell r="AC38">
            <v>0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14.135999999999999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194.00899999999999</v>
          </cell>
          <cell r="D39">
            <v>1570.557</v>
          </cell>
          <cell r="E39">
            <v>736.3</v>
          </cell>
          <cell r="F39">
            <v>295.80399999999997</v>
          </cell>
          <cell r="G39">
            <v>0</v>
          </cell>
          <cell r="H39">
            <v>1</v>
          </cell>
          <cell r="I39">
            <v>50</v>
          </cell>
          <cell r="J39">
            <v>704.279</v>
          </cell>
          <cell r="K39">
            <v>32.020999999999958</v>
          </cell>
          <cell r="L39">
            <v>100</v>
          </cell>
          <cell r="M39">
            <v>0</v>
          </cell>
          <cell r="N39">
            <v>170</v>
          </cell>
          <cell r="O39">
            <v>95</v>
          </cell>
          <cell r="U39">
            <v>90</v>
          </cell>
          <cell r="V39">
            <v>130</v>
          </cell>
          <cell r="W39">
            <v>112.602</v>
          </cell>
          <cell r="X39">
            <v>100</v>
          </cell>
          <cell r="Y39">
            <v>7.8666808760057547</v>
          </cell>
          <cell r="Z39">
            <v>2.6269870872631031</v>
          </cell>
          <cell r="AA39">
            <v>0</v>
          </cell>
          <cell r="AC39">
            <v>173.29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113.952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3146.4450000000002</v>
          </cell>
          <cell r="D40">
            <v>21712.376</v>
          </cell>
          <cell r="E40">
            <v>6150.1559999999999</v>
          </cell>
          <cell r="F40">
            <v>2091.556</v>
          </cell>
          <cell r="G40">
            <v>0</v>
          </cell>
          <cell r="H40">
            <v>1</v>
          </cell>
          <cell r="I40">
            <v>60</v>
          </cell>
          <cell r="J40">
            <v>6048.6090000000004</v>
          </cell>
          <cell r="K40">
            <v>101.54699999999957</v>
          </cell>
          <cell r="L40">
            <v>800</v>
          </cell>
          <cell r="M40">
            <v>1400</v>
          </cell>
          <cell r="N40">
            <v>1000</v>
          </cell>
          <cell r="O40">
            <v>1560</v>
          </cell>
          <cell r="U40">
            <v>500</v>
          </cell>
          <cell r="V40">
            <v>1700</v>
          </cell>
          <cell r="W40">
            <v>982.63019999999995</v>
          </cell>
          <cell r="X40">
            <v>900</v>
          </cell>
          <cell r="Y40">
            <v>8.5398922198808886</v>
          </cell>
          <cell r="Z40">
            <v>2.1285281075220364</v>
          </cell>
          <cell r="AA40">
            <v>0</v>
          </cell>
          <cell r="AC40">
            <v>1237.0050000000001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1252.6590000000001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2685.2069999999999</v>
          </cell>
          <cell r="D41">
            <v>24220.606</v>
          </cell>
          <cell r="E41">
            <v>5864.5959999999995</v>
          </cell>
          <cell r="F41">
            <v>2501.4209999999998</v>
          </cell>
          <cell r="G41">
            <v>0</v>
          </cell>
          <cell r="H41">
            <v>1</v>
          </cell>
          <cell r="I41">
            <v>60</v>
          </cell>
          <cell r="J41">
            <v>5826.491</v>
          </cell>
          <cell r="K41">
            <v>38.104999999999563</v>
          </cell>
          <cell r="L41">
            <v>800</v>
          </cell>
          <cell r="M41">
            <v>400</v>
          </cell>
          <cell r="N41">
            <v>900</v>
          </cell>
          <cell r="O41">
            <v>1840</v>
          </cell>
          <cell r="U41">
            <v>600</v>
          </cell>
          <cell r="V41">
            <v>1300</v>
          </cell>
          <cell r="W41">
            <v>903.01519999999982</v>
          </cell>
          <cell r="X41">
            <v>900</v>
          </cell>
          <cell r="Y41">
            <v>8.1963415455243744</v>
          </cell>
          <cell r="Z41">
            <v>2.770076295504218</v>
          </cell>
          <cell r="AA41">
            <v>0</v>
          </cell>
          <cell r="AC41">
            <v>1349.52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1022.575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185.36</v>
          </cell>
          <cell r="D42">
            <v>629.24300000000005</v>
          </cell>
          <cell r="E42">
            <v>407.66699999999997</v>
          </cell>
          <cell r="F42">
            <v>31.484999999999999</v>
          </cell>
          <cell r="G42">
            <v>0</v>
          </cell>
          <cell r="H42">
            <v>1</v>
          </cell>
          <cell r="I42">
            <v>60</v>
          </cell>
          <cell r="J42">
            <v>392.12900000000002</v>
          </cell>
          <cell r="K42">
            <v>15.537999999999954</v>
          </cell>
          <cell r="L42">
            <v>0</v>
          </cell>
          <cell r="M42">
            <v>120</v>
          </cell>
          <cell r="N42">
            <v>150</v>
          </cell>
          <cell r="O42">
            <v>80</v>
          </cell>
          <cell r="U42">
            <v>90</v>
          </cell>
          <cell r="V42">
            <v>90</v>
          </cell>
          <cell r="W42">
            <v>68.835399999999993</v>
          </cell>
          <cell r="X42">
            <v>70</v>
          </cell>
          <cell r="Y42">
            <v>8.0116480764257929</v>
          </cell>
          <cell r="Z42">
            <v>0.45739546802953135</v>
          </cell>
          <cell r="AA42">
            <v>0</v>
          </cell>
          <cell r="AC42">
            <v>63.49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72.116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209.16300000000001</v>
          </cell>
          <cell r="D43">
            <v>1005.447</v>
          </cell>
          <cell r="E43">
            <v>534.16600000000005</v>
          </cell>
          <cell r="F43">
            <v>264.08199999999999</v>
          </cell>
          <cell r="G43">
            <v>0</v>
          </cell>
          <cell r="H43">
            <v>1</v>
          </cell>
          <cell r="I43">
            <v>60</v>
          </cell>
          <cell r="J43">
            <v>516.97699999999998</v>
          </cell>
          <cell r="K43">
            <v>17.189000000000078</v>
          </cell>
          <cell r="L43">
            <v>0</v>
          </cell>
          <cell r="M43">
            <v>0</v>
          </cell>
          <cell r="N43">
            <v>100</v>
          </cell>
          <cell r="O43">
            <v>102</v>
          </cell>
          <cell r="U43">
            <v>70</v>
          </cell>
          <cell r="V43">
            <v>90</v>
          </cell>
          <cell r="W43">
            <v>75.193000000000012</v>
          </cell>
          <cell r="X43">
            <v>80</v>
          </cell>
          <cell r="Y43">
            <v>8.0337531419148043</v>
          </cell>
          <cell r="Z43">
            <v>3.5120556434774506</v>
          </cell>
          <cell r="AA43">
            <v>100.23099999999999</v>
          </cell>
          <cell r="AC43">
            <v>57.97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61.674999999999997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11.686</v>
          </cell>
          <cell r="D44">
            <v>96.843999999999994</v>
          </cell>
          <cell r="E44">
            <v>47.862000000000002</v>
          </cell>
          <cell r="F44">
            <v>37.421999999999997</v>
          </cell>
          <cell r="G44">
            <v>0</v>
          </cell>
          <cell r="H44">
            <v>1</v>
          </cell>
          <cell r="I44">
            <v>180</v>
          </cell>
          <cell r="J44">
            <v>52.956000000000003</v>
          </cell>
          <cell r="K44">
            <v>-5.0940000000000012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30</v>
          </cell>
          <cell r="W44">
            <v>5.4484000000000004</v>
          </cell>
          <cell r="Y44">
            <v>12.374642096762351</v>
          </cell>
          <cell r="Z44">
            <v>6.868438440643124</v>
          </cell>
          <cell r="AA44">
            <v>0</v>
          </cell>
          <cell r="AC44">
            <v>20.62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5.5289999999999999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287.803</v>
          </cell>
          <cell r="D45">
            <v>1362.3240000000001</v>
          </cell>
          <cell r="E45">
            <v>713.18499999999995</v>
          </cell>
          <cell r="F45">
            <v>174.7</v>
          </cell>
          <cell r="G45">
            <v>0</v>
          </cell>
          <cell r="H45">
            <v>1</v>
          </cell>
          <cell r="I45">
            <v>60</v>
          </cell>
          <cell r="J45">
            <v>685.81500000000005</v>
          </cell>
          <cell r="K45">
            <v>27.369999999999891</v>
          </cell>
          <cell r="L45">
            <v>0</v>
          </cell>
          <cell r="M45">
            <v>250</v>
          </cell>
          <cell r="N45">
            <v>200</v>
          </cell>
          <cell r="O45">
            <v>54</v>
          </cell>
          <cell r="U45">
            <v>110</v>
          </cell>
          <cell r="V45">
            <v>160</v>
          </cell>
          <cell r="W45">
            <v>127.8616</v>
          </cell>
          <cell r="X45">
            <v>120</v>
          </cell>
          <cell r="Y45">
            <v>7.9359244683313843</v>
          </cell>
          <cell r="Z45">
            <v>1.3663210846728024</v>
          </cell>
          <cell r="AA45">
            <v>0</v>
          </cell>
          <cell r="AC45">
            <v>73.876999999999995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110.069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59.161000000000001</v>
          </cell>
          <cell r="D46">
            <v>434.84</v>
          </cell>
          <cell r="E46">
            <v>113.411</v>
          </cell>
          <cell r="F46">
            <v>73.463999999999999</v>
          </cell>
          <cell r="G46" t="str">
            <v>н</v>
          </cell>
          <cell r="H46">
            <v>1</v>
          </cell>
          <cell r="I46">
            <v>35</v>
          </cell>
          <cell r="J46">
            <v>112.32899999999999</v>
          </cell>
          <cell r="K46">
            <v>1.0820000000000078</v>
          </cell>
          <cell r="L46">
            <v>0</v>
          </cell>
          <cell r="M46">
            <v>0</v>
          </cell>
          <cell r="N46">
            <v>0</v>
          </cell>
          <cell r="O46">
            <v>104</v>
          </cell>
          <cell r="W46">
            <v>7.5978000000000012</v>
          </cell>
          <cell r="Y46">
            <v>9.6691147437416074</v>
          </cell>
          <cell r="Z46">
            <v>9.6691147437416074</v>
          </cell>
          <cell r="AA46">
            <v>25.128</v>
          </cell>
          <cell r="AC46">
            <v>50.293999999999997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5.0519999999999996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144.07900000000001</v>
          </cell>
          <cell r="D47">
            <v>343.45699999999999</v>
          </cell>
          <cell r="E47">
            <v>159.57300000000001</v>
          </cell>
          <cell r="F47">
            <v>60.972000000000001</v>
          </cell>
          <cell r="G47">
            <v>0</v>
          </cell>
          <cell r="H47">
            <v>1</v>
          </cell>
          <cell r="I47">
            <v>30</v>
          </cell>
          <cell r="J47">
            <v>162.05000000000001</v>
          </cell>
          <cell r="K47">
            <v>-2.4770000000000039</v>
          </cell>
          <cell r="L47">
            <v>0</v>
          </cell>
          <cell r="M47">
            <v>20</v>
          </cell>
          <cell r="N47">
            <v>40</v>
          </cell>
          <cell r="O47">
            <v>15</v>
          </cell>
          <cell r="V47">
            <v>20</v>
          </cell>
          <cell r="W47">
            <v>22.2348</v>
          </cell>
          <cell r="X47">
            <v>30</v>
          </cell>
          <cell r="Y47">
            <v>7.6893878065015207</v>
          </cell>
          <cell r="Z47">
            <v>2.7421879216363538</v>
          </cell>
          <cell r="AA47">
            <v>0</v>
          </cell>
          <cell r="AC47">
            <v>48.399000000000001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19.983000000000001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215.04300000000001</v>
          </cell>
          <cell r="D48">
            <v>461.81200000000001</v>
          </cell>
          <cell r="E48">
            <v>334.70499999999998</v>
          </cell>
          <cell r="F48">
            <v>16.838000000000001</v>
          </cell>
          <cell r="G48" t="str">
            <v>н</v>
          </cell>
          <cell r="H48">
            <v>1</v>
          </cell>
          <cell r="I48">
            <v>30</v>
          </cell>
          <cell r="J48">
            <v>346.27</v>
          </cell>
          <cell r="K48">
            <v>-11.564999999999998</v>
          </cell>
          <cell r="L48">
            <v>0</v>
          </cell>
          <cell r="M48">
            <v>120</v>
          </cell>
          <cell r="N48">
            <v>60</v>
          </cell>
          <cell r="O48">
            <v>20</v>
          </cell>
          <cell r="U48">
            <v>20</v>
          </cell>
          <cell r="V48">
            <v>30</v>
          </cell>
          <cell r="W48">
            <v>38.670999999999992</v>
          </cell>
          <cell r="X48">
            <v>50</v>
          </cell>
          <cell r="Y48">
            <v>7.6759845879341118</v>
          </cell>
          <cell r="Z48">
            <v>0.43541672053993963</v>
          </cell>
          <cell r="AA48">
            <v>59.640999999999998</v>
          </cell>
          <cell r="AC48">
            <v>81.709000000000003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11.63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490.87900000000002</v>
          </cell>
          <cell r="D49">
            <v>3022.9279999999999</v>
          </cell>
          <cell r="E49">
            <v>1362.6220000000001</v>
          </cell>
          <cell r="F49">
            <v>607.95799999999997</v>
          </cell>
          <cell r="G49">
            <v>0</v>
          </cell>
          <cell r="H49">
            <v>1</v>
          </cell>
          <cell r="I49">
            <v>30</v>
          </cell>
          <cell r="J49">
            <v>1363.5060000000001</v>
          </cell>
          <cell r="K49">
            <v>-0.88400000000001455</v>
          </cell>
          <cell r="L49">
            <v>100</v>
          </cell>
          <cell r="M49">
            <v>0</v>
          </cell>
          <cell r="N49">
            <v>250</v>
          </cell>
          <cell r="O49">
            <v>210</v>
          </cell>
          <cell r="U49">
            <v>100</v>
          </cell>
          <cell r="V49">
            <v>200</v>
          </cell>
          <cell r="W49">
            <v>192.20459999999997</v>
          </cell>
          <cell r="X49">
            <v>150</v>
          </cell>
          <cell r="Y49">
            <v>7.3253085514082406</v>
          </cell>
          <cell r="Z49">
            <v>3.1630772624588595</v>
          </cell>
          <cell r="AA49">
            <v>108.15</v>
          </cell>
          <cell r="AC49">
            <v>293.44900000000001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186.66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71.831000000000003</v>
          </cell>
          <cell r="D50">
            <v>240.40799999999999</v>
          </cell>
          <cell r="E50">
            <v>63.174999999999997</v>
          </cell>
          <cell r="F50">
            <v>14.536</v>
          </cell>
          <cell r="G50">
            <v>0</v>
          </cell>
          <cell r="H50">
            <v>1</v>
          </cell>
          <cell r="I50">
            <v>40</v>
          </cell>
          <cell r="J50">
            <v>72.551000000000002</v>
          </cell>
          <cell r="K50">
            <v>-9.3760000000000048</v>
          </cell>
          <cell r="L50">
            <v>0</v>
          </cell>
          <cell r="M50">
            <v>30</v>
          </cell>
          <cell r="N50">
            <v>20</v>
          </cell>
          <cell r="O50">
            <v>0</v>
          </cell>
          <cell r="U50">
            <v>20</v>
          </cell>
          <cell r="V50">
            <v>10</v>
          </cell>
          <cell r="W50">
            <v>12.635</v>
          </cell>
          <cell r="X50">
            <v>10</v>
          </cell>
          <cell r="Y50">
            <v>8.2735259200633156</v>
          </cell>
          <cell r="Z50">
            <v>1.1504550850811239</v>
          </cell>
          <cell r="AA50">
            <v>0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16.382999999999999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178.55199999999999</v>
          </cell>
          <cell r="D51">
            <v>859.15899999999999</v>
          </cell>
          <cell r="E51">
            <v>452.029</v>
          </cell>
          <cell r="F51">
            <v>61.579000000000001</v>
          </cell>
          <cell r="G51" t="str">
            <v>н</v>
          </cell>
          <cell r="H51">
            <v>1</v>
          </cell>
          <cell r="I51">
            <v>35</v>
          </cell>
          <cell r="J51">
            <v>446.41800000000001</v>
          </cell>
          <cell r="K51">
            <v>5.61099999999999</v>
          </cell>
          <cell r="L51">
            <v>0</v>
          </cell>
          <cell r="M51">
            <v>60</v>
          </cell>
          <cell r="N51">
            <v>70</v>
          </cell>
          <cell r="O51">
            <v>20</v>
          </cell>
          <cell r="U51">
            <v>40</v>
          </cell>
          <cell r="V51">
            <v>20</v>
          </cell>
          <cell r="W51">
            <v>34.323999999999998</v>
          </cell>
          <cell r="X51">
            <v>30</v>
          </cell>
          <cell r="Y51">
            <v>8.2035601911199176</v>
          </cell>
          <cell r="Z51">
            <v>1.7940508099289127</v>
          </cell>
          <cell r="AA51">
            <v>207.96299999999999</v>
          </cell>
          <cell r="AC51">
            <v>72.445999999999998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15.378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139.542</v>
          </cell>
          <cell r="D52">
            <v>487.91500000000002</v>
          </cell>
          <cell r="E52">
            <v>168.441</v>
          </cell>
          <cell r="F52">
            <v>15.085000000000001</v>
          </cell>
          <cell r="G52">
            <v>0</v>
          </cell>
          <cell r="H52">
            <v>1</v>
          </cell>
          <cell r="I52">
            <v>30</v>
          </cell>
          <cell r="J52">
            <v>171.291</v>
          </cell>
          <cell r="K52">
            <v>-2.8499999999999943</v>
          </cell>
          <cell r="L52">
            <v>0</v>
          </cell>
          <cell r="M52">
            <v>40</v>
          </cell>
          <cell r="N52">
            <v>40</v>
          </cell>
          <cell r="O52">
            <v>0</v>
          </cell>
          <cell r="U52">
            <v>10</v>
          </cell>
          <cell r="V52">
            <v>20</v>
          </cell>
          <cell r="W52">
            <v>19.511599999999998</v>
          </cell>
          <cell r="X52">
            <v>20</v>
          </cell>
          <cell r="Y52">
            <v>7.4358330429078103</v>
          </cell>
          <cell r="Z52">
            <v>0.77312983045982919</v>
          </cell>
          <cell r="AA52">
            <v>31.073</v>
          </cell>
          <cell r="AC52">
            <v>39.81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16.244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110.54300000000001</v>
          </cell>
          <cell r="D53">
            <v>1730.7550000000001</v>
          </cell>
          <cell r="E53">
            <v>779.39700000000005</v>
          </cell>
          <cell r="F53">
            <v>28.698</v>
          </cell>
          <cell r="G53" t="str">
            <v>н</v>
          </cell>
          <cell r="H53">
            <v>1</v>
          </cell>
          <cell r="I53">
            <v>45</v>
          </cell>
          <cell r="J53">
            <v>816.60799999999995</v>
          </cell>
          <cell r="K53">
            <v>-37.210999999999899</v>
          </cell>
          <cell r="L53">
            <v>0</v>
          </cell>
          <cell r="M53">
            <v>200</v>
          </cell>
          <cell r="N53">
            <v>110</v>
          </cell>
          <cell r="O53">
            <v>70</v>
          </cell>
          <cell r="U53">
            <v>100</v>
          </cell>
          <cell r="V53">
            <v>80</v>
          </cell>
          <cell r="W53">
            <v>74.128799999999998</v>
          </cell>
          <cell r="X53">
            <v>80</v>
          </cell>
          <cell r="Y53">
            <v>8.0764561142228128</v>
          </cell>
          <cell r="Z53">
            <v>0.38713698319681422</v>
          </cell>
          <cell r="AA53">
            <v>302.82600000000002</v>
          </cell>
          <cell r="AC53">
            <v>105.92700000000001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70.878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159.399</v>
          </cell>
          <cell r="D54">
            <v>1602.479</v>
          </cell>
          <cell r="E54">
            <v>332.93700000000001</v>
          </cell>
          <cell r="F54">
            <v>1.103</v>
          </cell>
          <cell r="G54" t="str">
            <v>н</v>
          </cell>
          <cell r="H54">
            <v>1</v>
          </cell>
          <cell r="I54">
            <v>45</v>
          </cell>
          <cell r="J54">
            <v>565.20100000000002</v>
          </cell>
          <cell r="K54">
            <v>-232.26400000000001</v>
          </cell>
          <cell r="L54">
            <v>0</v>
          </cell>
          <cell r="M54">
            <v>150</v>
          </cell>
          <cell r="N54">
            <v>100</v>
          </cell>
          <cell r="O54">
            <v>90</v>
          </cell>
          <cell r="U54">
            <v>80</v>
          </cell>
          <cell r="V54">
            <v>100</v>
          </cell>
          <cell r="W54">
            <v>23.896599999999999</v>
          </cell>
          <cell r="X54">
            <v>70</v>
          </cell>
          <cell r="Y54">
            <v>20.969635847777511</v>
          </cell>
          <cell r="Z54">
            <v>4.6157193910430772E-2</v>
          </cell>
          <cell r="AA54">
            <v>102.411</v>
          </cell>
          <cell r="AC54">
            <v>111.04300000000001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31.754000000000001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208.78399999999999</v>
          </cell>
          <cell r="D55">
            <v>1481.056</v>
          </cell>
          <cell r="E55">
            <v>329.61799999999999</v>
          </cell>
          <cell r="F55">
            <v>3.9649999999999999</v>
          </cell>
          <cell r="G55" t="str">
            <v>н</v>
          </cell>
          <cell r="H55">
            <v>1</v>
          </cell>
          <cell r="I55">
            <v>45</v>
          </cell>
          <cell r="J55">
            <v>450.976</v>
          </cell>
          <cell r="K55">
            <v>-121.358</v>
          </cell>
          <cell r="L55">
            <v>0</v>
          </cell>
          <cell r="M55">
            <v>150</v>
          </cell>
          <cell r="N55">
            <v>100</v>
          </cell>
          <cell r="O55">
            <v>67</v>
          </cell>
          <cell r="U55">
            <v>60</v>
          </cell>
          <cell r="V55">
            <v>100</v>
          </cell>
          <cell r="W55">
            <v>45.259399999999999</v>
          </cell>
          <cell r="X55">
            <v>50</v>
          </cell>
          <cell r="Y55">
            <v>10.251240626256646</v>
          </cell>
          <cell r="Z55">
            <v>8.7606110553829705E-2</v>
          </cell>
          <cell r="AA55">
            <v>51.625</v>
          </cell>
          <cell r="AC55">
            <v>51.695999999999998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44.088999999999999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1757</v>
          </cell>
          <cell r="D56">
            <v>8239</v>
          </cell>
          <cell r="E56">
            <v>2830</v>
          </cell>
          <cell r="F56">
            <v>1339</v>
          </cell>
          <cell r="G56" t="str">
            <v>акк</v>
          </cell>
          <cell r="H56">
            <v>0.35</v>
          </cell>
          <cell r="I56">
            <v>40</v>
          </cell>
          <cell r="J56">
            <v>2480</v>
          </cell>
          <cell r="K56">
            <v>350</v>
          </cell>
          <cell r="L56">
            <v>500</v>
          </cell>
          <cell r="M56">
            <v>500</v>
          </cell>
          <cell r="N56">
            <v>600</v>
          </cell>
          <cell r="O56">
            <v>330</v>
          </cell>
          <cell r="U56">
            <v>200</v>
          </cell>
          <cell r="V56">
            <v>600</v>
          </cell>
          <cell r="W56">
            <v>468.8</v>
          </cell>
          <cell r="X56">
            <v>300</v>
          </cell>
          <cell r="Y56">
            <v>8.6156143344709903</v>
          </cell>
          <cell r="Z56">
            <v>2.8562286689419794</v>
          </cell>
          <cell r="AA56">
            <v>0</v>
          </cell>
          <cell r="AC56">
            <v>486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234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4454</v>
          </cell>
          <cell r="D57">
            <v>15137</v>
          </cell>
          <cell r="E57">
            <v>5287</v>
          </cell>
          <cell r="F57">
            <v>3216</v>
          </cell>
          <cell r="G57" t="str">
            <v>акк</v>
          </cell>
          <cell r="H57">
            <v>0.4</v>
          </cell>
          <cell r="I57">
            <v>40</v>
          </cell>
          <cell r="J57">
            <v>4423</v>
          </cell>
          <cell r="K57">
            <v>864</v>
          </cell>
          <cell r="L57">
            <v>1000</v>
          </cell>
          <cell r="M57">
            <v>0</v>
          </cell>
          <cell r="N57">
            <v>600</v>
          </cell>
          <cell r="O57">
            <v>426</v>
          </cell>
          <cell r="U57">
            <v>500</v>
          </cell>
          <cell r="V57">
            <v>1200</v>
          </cell>
          <cell r="W57">
            <v>888.2</v>
          </cell>
          <cell r="X57">
            <v>400</v>
          </cell>
          <cell r="Y57">
            <v>7.7865345642873223</v>
          </cell>
          <cell r="Z57">
            <v>3.6208061247466783</v>
          </cell>
          <cell r="AA57">
            <v>0</v>
          </cell>
          <cell r="AC57">
            <v>576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663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2328</v>
          </cell>
          <cell r="D58">
            <v>24018</v>
          </cell>
          <cell r="E58">
            <v>5048</v>
          </cell>
          <cell r="F58">
            <v>1157</v>
          </cell>
          <cell r="G58">
            <v>0</v>
          </cell>
          <cell r="H58">
            <v>0.45</v>
          </cell>
          <cell r="I58">
            <v>45</v>
          </cell>
          <cell r="J58">
            <v>5041</v>
          </cell>
          <cell r="K58">
            <v>7</v>
          </cell>
          <cell r="L58">
            <v>500</v>
          </cell>
          <cell r="M58">
            <v>1200</v>
          </cell>
          <cell r="N58">
            <v>900</v>
          </cell>
          <cell r="O58">
            <v>490</v>
          </cell>
          <cell r="U58">
            <v>700</v>
          </cell>
          <cell r="V58">
            <v>1300</v>
          </cell>
          <cell r="W58">
            <v>839.6</v>
          </cell>
          <cell r="X58">
            <v>700</v>
          </cell>
          <cell r="Y58">
            <v>7.6905669366364933</v>
          </cell>
          <cell r="Z58">
            <v>1.378037160552644</v>
          </cell>
          <cell r="AA58">
            <v>100</v>
          </cell>
          <cell r="AC58">
            <v>460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1029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2073.7559999999999</v>
          </cell>
          <cell r="D59">
            <v>2150.0309999999999</v>
          </cell>
          <cell r="E59">
            <v>1188</v>
          </cell>
          <cell r="F59">
            <v>548</v>
          </cell>
          <cell r="G59" t="str">
            <v>акк</v>
          </cell>
          <cell r="H59">
            <v>1</v>
          </cell>
          <cell r="I59">
            <v>40</v>
          </cell>
          <cell r="J59">
            <v>663.39099999999996</v>
          </cell>
          <cell r="K59">
            <v>524.60900000000004</v>
          </cell>
          <cell r="L59">
            <v>0</v>
          </cell>
          <cell r="M59">
            <v>250</v>
          </cell>
          <cell r="N59">
            <v>280</v>
          </cell>
          <cell r="O59">
            <v>60</v>
          </cell>
          <cell r="U59">
            <v>200</v>
          </cell>
          <cell r="V59">
            <v>300</v>
          </cell>
          <cell r="W59">
            <v>217.6302</v>
          </cell>
          <cell r="X59">
            <v>170</v>
          </cell>
          <cell r="Y59">
            <v>8.0319735036773388</v>
          </cell>
          <cell r="Z59">
            <v>2.5180328833038796</v>
          </cell>
          <cell r="AA59">
            <v>0</v>
          </cell>
          <cell r="AC59">
            <v>99.849000000000004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114.46899999999999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895</v>
          </cell>
          <cell r="D60">
            <v>1124</v>
          </cell>
          <cell r="E60">
            <v>454</v>
          </cell>
          <cell r="F60">
            <v>353</v>
          </cell>
          <cell r="G60">
            <v>0</v>
          </cell>
          <cell r="H60">
            <v>0.1</v>
          </cell>
          <cell r="I60">
            <v>730</v>
          </cell>
          <cell r="J60">
            <v>468</v>
          </cell>
          <cell r="K60">
            <v>-14</v>
          </cell>
          <cell r="L60">
            <v>0</v>
          </cell>
          <cell r="M60">
            <v>500</v>
          </cell>
          <cell r="N60">
            <v>0</v>
          </cell>
          <cell r="O60">
            <v>0</v>
          </cell>
          <cell r="W60">
            <v>86.8</v>
          </cell>
          <cell r="Y60">
            <v>9.8271889400921655</v>
          </cell>
          <cell r="Z60">
            <v>4.0668202764976957</v>
          </cell>
          <cell r="AA60">
            <v>0</v>
          </cell>
          <cell r="AC60">
            <v>20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87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57</v>
          </cell>
          <cell r="D61">
            <v>106</v>
          </cell>
          <cell r="E61">
            <v>114</v>
          </cell>
          <cell r="F61">
            <v>14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143</v>
          </cell>
          <cell r="K61">
            <v>-29</v>
          </cell>
          <cell r="L61">
            <v>0</v>
          </cell>
          <cell r="M61">
            <v>80</v>
          </cell>
          <cell r="N61">
            <v>50</v>
          </cell>
          <cell r="O61">
            <v>0</v>
          </cell>
          <cell r="V61">
            <v>20</v>
          </cell>
          <cell r="W61">
            <v>22.8</v>
          </cell>
          <cell r="X61">
            <v>20</v>
          </cell>
          <cell r="Y61">
            <v>8.0701754385964914</v>
          </cell>
          <cell r="Z61">
            <v>0.61403508771929827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13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556</v>
          </cell>
          <cell r="D62">
            <v>10211</v>
          </cell>
          <cell r="E62">
            <v>1274</v>
          </cell>
          <cell r="F62">
            <v>111</v>
          </cell>
          <cell r="G62">
            <v>0</v>
          </cell>
          <cell r="H62">
            <v>0.35</v>
          </cell>
          <cell r="I62">
            <v>40</v>
          </cell>
          <cell r="J62">
            <v>1560</v>
          </cell>
          <cell r="K62">
            <v>-286</v>
          </cell>
          <cell r="L62">
            <v>0</v>
          </cell>
          <cell r="M62">
            <v>600</v>
          </cell>
          <cell r="N62">
            <v>500</v>
          </cell>
          <cell r="O62">
            <v>124</v>
          </cell>
          <cell r="U62">
            <v>250</v>
          </cell>
          <cell r="V62">
            <v>250</v>
          </cell>
          <cell r="W62">
            <v>214</v>
          </cell>
          <cell r="X62">
            <v>150</v>
          </cell>
          <cell r="Y62">
            <v>8.6962616822429908</v>
          </cell>
          <cell r="Z62">
            <v>0.51869158878504673</v>
          </cell>
          <cell r="AA62">
            <v>0</v>
          </cell>
          <cell r="AC62">
            <v>204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174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156.43899999999999</v>
          </cell>
          <cell r="D63">
            <v>566.82399999999996</v>
          </cell>
          <cell r="E63">
            <v>246.65199999999999</v>
          </cell>
          <cell r="F63">
            <v>80.03</v>
          </cell>
          <cell r="G63">
            <v>0</v>
          </cell>
          <cell r="H63">
            <v>1</v>
          </cell>
          <cell r="I63">
            <v>40</v>
          </cell>
          <cell r="J63">
            <v>243.62299999999999</v>
          </cell>
          <cell r="K63">
            <v>3.0289999999999964</v>
          </cell>
          <cell r="L63">
            <v>0</v>
          </cell>
          <cell r="M63">
            <v>120</v>
          </cell>
          <cell r="N63">
            <v>30</v>
          </cell>
          <cell r="O63">
            <v>0</v>
          </cell>
          <cell r="U63">
            <v>60</v>
          </cell>
          <cell r="V63">
            <v>60</v>
          </cell>
          <cell r="W63">
            <v>49.330399999999997</v>
          </cell>
          <cell r="X63">
            <v>50</v>
          </cell>
          <cell r="Y63">
            <v>8.109198384768824</v>
          </cell>
          <cell r="Z63">
            <v>1.6223261923681951</v>
          </cell>
          <cell r="AA63">
            <v>0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49.195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1334</v>
          </cell>
          <cell r="D64">
            <v>39519</v>
          </cell>
          <cell r="E64">
            <v>3395</v>
          </cell>
          <cell r="F64">
            <v>1139</v>
          </cell>
          <cell r="G64">
            <v>0</v>
          </cell>
          <cell r="H64">
            <v>0.4</v>
          </cell>
          <cell r="I64">
            <v>35</v>
          </cell>
          <cell r="J64">
            <v>3487</v>
          </cell>
          <cell r="K64">
            <v>-92</v>
          </cell>
          <cell r="L64">
            <v>300</v>
          </cell>
          <cell r="M64">
            <v>900</v>
          </cell>
          <cell r="N64">
            <v>900</v>
          </cell>
          <cell r="O64">
            <v>136</v>
          </cell>
          <cell r="U64">
            <v>400</v>
          </cell>
          <cell r="V64">
            <v>800</v>
          </cell>
          <cell r="W64">
            <v>643</v>
          </cell>
          <cell r="X64">
            <v>500</v>
          </cell>
          <cell r="Y64">
            <v>7.6811819595645412</v>
          </cell>
          <cell r="Z64">
            <v>1.771384136858476</v>
          </cell>
          <cell r="AA64">
            <v>0</v>
          </cell>
          <cell r="AC64">
            <v>180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664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2154</v>
          </cell>
          <cell r="D65">
            <v>16066</v>
          </cell>
          <cell r="E65">
            <v>4098</v>
          </cell>
          <cell r="F65">
            <v>1950</v>
          </cell>
          <cell r="G65">
            <v>0</v>
          </cell>
          <cell r="H65">
            <v>0.4</v>
          </cell>
          <cell r="I65">
            <v>40</v>
          </cell>
          <cell r="J65">
            <v>4176</v>
          </cell>
          <cell r="K65">
            <v>-78</v>
          </cell>
          <cell r="L65">
            <v>300</v>
          </cell>
          <cell r="M65">
            <v>600</v>
          </cell>
          <cell r="N65">
            <v>650</v>
          </cell>
          <cell r="O65">
            <v>250</v>
          </cell>
          <cell r="U65">
            <v>400</v>
          </cell>
          <cell r="V65">
            <v>900</v>
          </cell>
          <cell r="W65">
            <v>690</v>
          </cell>
          <cell r="X65">
            <v>500</v>
          </cell>
          <cell r="Y65">
            <v>7.6811594202898554</v>
          </cell>
          <cell r="Z65">
            <v>2.8260869565217392</v>
          </cell>
          <cell r="AA65">
            <v>0</v>
          </cell>
          <cell r="AC65">
            <v>648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720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46.24</v>
          </cell>
          <cell r="D66">
            <v>82.772000000000006</v>
          </cell>
          <cell r="E66">
            <v>60.362000000000002</v>
          </cell>
          <cell r="F66">
            <v>46.194000000000003</v>
          </cell>
          <cell r="G66">
            <v>0</v>
          </cell>
          <cell r="H66">
            <v>1</v>
          </cell>
          <cell r="I66">
            <v>40</v>
          </cell>
          <cell r="J66">
            <v>62.581000000000003</v>
          </cell>
          <cell r="K66">
            <v>-2.2190000000000012</v>
          </cell>
          <cell r="L66">
            <v>0</v>
          </cell>
          <cell r="M66">
            <v>0</v>
          </cell>
          <cell r="N66">
            <v>30</v>
          </cell>
          <cell r="O66">
            <v>0</v>
          </cell>
          <cell r="V66">
            <v>20</v>
          </cell>
          <cell r="W66">
            <v>12.0724</v>
          </cell>
          <cell r="X66">
            <v>20</v>
          </cell>
          <cell r="Y66">
            <v>9.6247639243232506</v>
          </cell>
          <cell r="Z66">
            <v>3.8264139690533781</v>
          </cell>
          <cell r="AA66">
            <v>0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6.4859999999999998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823.01199999999994</v>
          </cell>
          <cell r="D67">
            <v>619.35699999999997</v>
          </cell>
          <cell r="E67">
            <v>498</v>
          </cell>
          <cell r="F67">
            <v>138</v>
          </cell>
          <cell r="G67" t="str">
            <v>акк</v>
          </cell>
          <cell r="H67">
            <v>1</v>
          </cell>
          <cell r="I67">
            <v>40</v>
          </cell>
          <cell r="J67">
            <v>211.51599999999999</v>
          </cell>
          <cell r="K67">
            <v>286.48400000000004</v>
          </cell>
          <cell r="L67">
            <v>0</v>
          </cell>
          <cell r="M67">
            <v>100</v>
          </cell>
          <cell r="N67">
            <v>180</v>
          </cell>
          <cell r="O67">
            <v>0</v>
          </cell>
          <cell r="U67">
            <v>80</v>
          </cell>
          <cell r="V67">
            <v>120</v>
          </cell>
          <cell r="W67">
            <v>86.700800000000001</v>
          </cell>
          <cell r="X67">
            <v>80</v>
          </cell>
          <cell r="Y67">
            <v>8.050675426293644</v>
          </cell>
          <cell r="Z67">
            <v>1.5916808149405772</v>
          </cell>
          <cell r="AA67">
            <v>64.495999999999995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20.940999999999999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620</v>
          </cell>
          <cell r="D68">
            <v>3876</v>
          </cell>
          <cell r="E68">
            <v>1457</v>
          </cell>
          <cell r="F68">
            <v>100</v>
          </cell>
          <cell r="G68">
            <v>0</v>
          </cell>
          <cell r="H68">
            <v>0.35</v>
          </cell>
          <cell r="I68">
            <v>40</v>
          </cell>
          <cell r="J68">
            <v>1506</v>
          </cell>
          <cell r="K68">
            <v>-49</v>
          </cell>
          <cell r="L68">
            <v>0</v>
          </cell>
          <cell r="M68">
            <v>500</v>
          </cell>
          <cell r="N68">
            <v>500</v>
          </cell>
          <cell r="O68">
            <v>280</v>
          </cell>
          <cell r="U68">
            <v>250</v>
          </cell>
          <cell r="V68">
            <v>300</v>
          </cell>
          <cell r="W68">
            <v>231.4</v>
          </cell>
          <cell r="X68">
            <v>200</v>
          </cell>
          <cell r="Y68">
            <v>7.9948141745894556</v>
          </cell>
          <cell r="Z68">
            <v>0.43215211754537597</v>
          </cell>
          <cell r="AA68">
            <v>0</v>
          </cell>
          <cell r="AC68">
            <v>300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194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709</v>
          </cell>
          <cell r="D69">
            <v>6515</v>
          </cell>
          <cell r="E69">
            <v>2094</v>
          </cell>
          <cell r="F69">
            <v>80</v>
          </cell>
          <cell r="G69" t="str">
            <v>неакк</v>
          </cell>
          <cell r="H69">
            <v>0.35</v>
          </cell>
          <cell r="I69">
            <v>40</v>
          </cell>
          <cell r="J69">
            <v>2222</v>
          </cell>
          <cell r="K69">
            <v>-128</v>
          </cell>
          <cell r="L69">
            <v>0</v>
          </cell>
          <cell r="M69">
            <v>600</v>
          </cell>
          <cell r="N69">
            <v>900</v>
          </cell>
          <cell r="O69">
            <v>312</v>
          </cell>
          <cell r="U69">
            <v>400</v>
          </cell>
          <cell r="V69">
            <v>500</v>
          </cell>
          <cell r="W69">
            <v>358.8</v>
          </cell>
          <cell r="X69">
            <v>300</v>
          </cell>
          <cell r="Y69">
            <v>7.7480490523968779</v>
          </cell>
          <cell r="Z69">
            <v>0.2229654403567447</v>
          </cell>
          <cell r="AA69">
            <v>0</v>
          </cell>
          <cell r="AC69">
            <v>300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305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178</v>
          </cell>
          <cell r="D70">
            <v>2936</v>
          </cell>
          <cell r="E70">
            <v>1165</v>
          </cell>
          <cell r="F70">
            <v>667</v>
          </cell>
          <cell r="G70">
            <v>0</v>
          </cell>
          <cell r="H70">
            <v>0.4</v>
          </cell>
          <cell r="I70">
            <v>35</v>
          </cell>
          <cell r="J70">
            <v>1239</v>
          </cell>
          <cell r="K70">
            <v>-74</v>
          </cell>
          <cell r="L70">
            <v>0</v>
          </cell>
          <cell r="M70">
            <v>170</v>
          </cell>
          <cell r="N70">
            <v>250</v>
          </cell>
          <cell r="O70">
            <v>60</v>
          </cell>
          <cell r="U70">
            <v>60</v>
          </cell>
          <cell r="V70">
            <v>200</v>
          </cell>
          <cell r="W70">
            <v>198.2</v>
          </cell>
          <cell r="X70">
            <v>200</v>
          </cell>
          <cell r="Y70">
            <v>7.8052472250252274</v>
          </cell>
          <cell r="Z70">
            <v>3.365287588294652</v>
          </cell>
          <cell r="AA70">
            <v>0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145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74.481999999999999</v>
          </cell>
          <cell r="D71">
            <v>1094.579</v>
          </cell>
          <cell r="E71">
            <v>357.62400000000002</v>
          </cell>
          <cell r="F71">
            <v>162.869</v>
          </cell>
          <cell r="G71">
            <v>0</v>
          </cell>
          <cell r="H71">
            <v>1</v>
          </cell>
          <cell r="I71">
            <v>50</v>
          </cell>
          <cell r="J71">
            <v>360.99200000000002</v>
          </cell>
          <cell r="K71">
            <v>-3.367999999999995</v>
          </cell>
          <cell r="L71">
            <v>0</v>
          </cell>
          <cell r="M71">
            <v>0</v>
          </cell>
          <cell r="N71">
            <v>30</v>
          </cell>
          <cell r="O71">
            <v>80</v>
          </cell>
          <cell r="U71">
            <v>30</v>
          </cell>
          <cell r="V71">
            <v>50</v>
          </cell>
          <cell r="W71">
            <v>39.087600000000002</v>
          </cell>
          <cell r="X71">
            <v>40</v>
          </cell>
          <cell r="Y71">
            <v>8.004303154964747</v>
          </cell>
          <cell r="Z71">
            <v>4.166769000910775</v>
          </cell>
          <cell r="AA71">
            <v>0</v>
          </cell>
          <cell r="AC71">
            <v>162.18600000000001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47.738999999999997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931.20799999999997</v>
          </cell>
          <cell r="D72">
            <v>8387.8690000000006</v>
          </cell>
          <cell r="E72">
            <v>915.02300000000002</v>
          </cell>
          <cell r="F72">
            <v>924.803</v>
          </cell>
          <cell r="G72" t="str">
            <v>н</v>
          </cell>
          <cell r="H72">
            <v>1</v>
          </cell>
          <cell r="I72">
            <v>50</v>
          </cell>
          <cell r="J72">
            <v>890.69600000000003</v>
          </cell>
          <cell r="K72">
            <v>24.326999999999998</v>
          </cell>
          <cell r="L72">
            <v>100</v>
          </cell>
          <cell r="M72">
            <v>0</v>
          </cell>
          <cell r="N72">
            <v>0</v>
          </cell>
          <cell r="O72">
            <v>0</v>
          </cell>
          <cell r="W72">
            <v>135.3664</v>
          </cell>
          <cell r="Y72">
            <v>7.5705862015980321</v>
          </cell>
          <cell r="Z72">
            <v>6.8318504444234316</v>
          </cell>
          <cell r="AA72">
            <v>0</v>
          </cell>
          <cell r="AC72">
            <v>238.191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166.04599999999999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119.512</v>
          </cell>
          <cell r="D73">
            <v>568.30899999999997</v>
          </cell>
          <cell r="E73">
            <v>120.328</v>
          </cell>
          <cell r="F73">
            <v>133.21700000000001</v>
          </cell>
          <cell r="G73">
            <v>0</v>
          </cell>
          <cell r="H73">
            <v>1</v>
          </cell>
          <cell r="I73">
            <v>50</v>
          </cell>
          <cell r="J73">
            <v>123.206</v>
          </cell>
          <cell r="K73">
            <v>-2.8780000000000001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40</v>
          </cell>
          <cell r="W73">
            <v>24.0656</v>
          </cell>
          <cell r="X73">
            <v>20</v>
          </cell>
          <cell r="Y73">
            <v>8.0287630476697043</v>
          </cell>
          <cell r="Z73">
            <v>5.5355777541386884</v>
          </cell>
          <cell r="AA73">
            <v>0</v>
          </cell>
          <cell r="AC73">
            <v>0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25.448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1049.7439999999999</v>
          </cell>
          <cell r="D74">
            <v>6552.8609999999999</v>
          </cell>
          <cell r="E74">
            <v>3012.0070000000001</v>
          </cell>
          <cell r="F74">
            <v>742.95299999999997</v>
          </cell>
          <cell r="G74">
            <v>0</v>
          </cell>
          <cell r="H74">
            <v>1</v>
          </cell>
          <cell r="I74">
            <v>40</v>
          </cell>
          <cell r="J74">
            <v>2933.567</v>
          </cell>
          <cell r="K74">
            <v>78.440000000000055</v>
          </cell>
          <cell r="L74">
            <v>200</v>
          </cell>
          <cell r="M74">
            <v>700</v>
          </cell>
          <cell r="N74">
            <v>600</v>
          </cell>
          <cell r="O74">
            <v>740</v>
          </cell>
          <cell r="U74">
            <v>350</v>
          </cell>
          <cell r="V74">
            <v>500</v>
          </cell>
          <cell r="W74">
            <v>434.11660000000001</v>
          </cell>
          <cell r="X74">
            <v>400</v>
          </cell>
          <cell r="Y74">
            <v>8.0461171031008725</v>
          </cell>
          <cell r="Z74">
            <v>1.7114134773929399</v>
          </cell>
          <cell r="AA74">
            <v>0</v>
          </cell>
          <cell r="AC74">
            <v>841.42399999999998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487.36900000000003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1721</v>
          </cell>
          <cell r="D75">
            <v>68735</v>
          </cell>
          <cell r="E75">
            <v>4734</v>
          </cell>
          <cell r="F75">
            <v>947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-33</v>
          </cell>
          <cell r="L75">
            <v>0</v>
          </cell>
          <cell r="M75">
            <v>1100</v>
          </cell>
          <cell r="N75">
            <v>1000</v>
          </cell>
          <cell r="O75">
            <v>460</v>
          </cell>
          <cell r="U75">
            <v>600</v>
          </cell>
          <cell r="V75">
            <v>900</v>
          </cell>
          <cell r="W75">
            <v>648.79999999999995</v>
          </cell>
          <cell r="X75">
            <v>400</v>
          </cell>
          <cell r="Y75">
            <v>7.6248458692971646</v>
          </cell>
          <cell r="Z75">
            <v>1.4596177558569667</v>
          </cell>
          <cell r="AA75">
            <v>0</v>
          </cell>
          <cell r="AC75">
            <v>760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756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2435</v>
          </cell>
          <cell r="D76">
            <v>69637</v>
          </cell>
          <cell r="E76">
            <v>4083</v>
          </cell>
          <cell r="F76">
            <v>447</v>
          </cell>
          <cell r="G76" t="str">
            <v>акяб</v>
          </cell>
          <cell r="H76">
            <v>0.45</v>
          </cell>
          <cell r="I76">
            <v>50</v>
          </cell>
          <cell r="J76">
            <v>4159</v>
          </cell>
          <cell r="K76">
            <v>-76</v>
          </cell>
          <cell r="L76">
            <v>0</v>
          </cell>
          <cell r="M76">
            <v>1200</v>
          </cell>
          <cell r="N76">
            <v>1500</v>
          </cell>
          <cell r="O76">
            <v>570</v>
          </cell>
          <cell r="U76">
            <v>400</v>
          </cell>
          <cell r="V76">
            <v>800</v>
          </cell>
          <cell r="W76">
            <v>624.6</v>
          </cell>
          <cell r="X76">
            <v>400</v>
          </cell>
          <cell r="Y76">
            <v>7.600064040986231</v>
          </cell>
          <cell r="Z76">
            <v>0.71565802113352539</v>
          </cell>
          <cell r="AA76">
            <v>0</v>
          </cell>
          <cell r="AC76">
            <v>610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594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924</v>
          </cell>
          <cell r="D77">
            <v>4184</v>
          </cell>
          <cell r="E77">
            <v>1484</v>
          </cell>
          <cell r="F77">
            <v>199</v>
          </cell>
          <cell r="G77">
            <v>0</v>
          </cell>
          <cell r="H77">
            <v>0.45</v>
          </cell>
          <cell r="I77">
            <v>50</v>
          </cell>
          <cell r="J77">
            <v>1483</v>
          </cell>
          <cell r="K77">
            <v>1</v>
          </cell>
          <cell r="L77">
            <v>0</v>
          </cell>
          <cell r="M77">
            <v>450</v>
          </cell>
          <cell r="N77">
            <v>500</v>
          </cell>
          <cell r="O77">
            <v>130</v>
          </cell>
          <cell r="U77">
            <v>250</v>
          </cell>
          <cell r="V77">
            <v>500</v>
          </cell>
          <cell r="W77">
            <v>266.8</v>
          </cell>
          <cell r="X77">
            <v>250</v>
          </cell>
          <cell r="Y77">
            <v>8.0547226386806585</v>
          </cell>
          <cell r="Z77">
            <v>0.74587706146926536</v>
          </cell>
          <cell r="AA77">
            <v>24</v>
          </cell>
          <cell r="AC77">
            <v>126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358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139</v>
          </cell>
          <cell r="D78">
            <v>1052</v>
          </cell>
          <cell r="E78">
            <v>517</v>
          </cell>
          <cell r="F78">
            <v>165</v>
          </cell>
          <cell r="G78">
            <v>0</v>
          </cell>
          <cell r="H78">
            <v>0.4</v>
          </cell>
          <cell r="I78">
            <v>40</v>
          </cell>
          <cell r="J78">
            <v>525</v>
          </cell>
          <cell r="K78">
            <v>-8</v>
          </cell>
          <cell r="L78">
            <v>0</v>
          </cell>
          <cell r="M78">
            <v>150</v>
          </cell>
          <cell r="N78">
            <v>130</v>
          </cell>
          <cell r="O78">
            <v>125</v>
          </cell>
          <cell r="V78">
            <v>80</v>
          </cell>
          <cell r="W78">
            <v>75.8</v>
          </cell>
          <cell r="X78">
            <v>80</v>
          </cell>
          <cell r="Y78">
            <v>7.9815303430079156</v>
          </cell>
          <cell r="Z78">
            <v>2.1767810026385224</v>
          </cell>
          <cell r="AA78">
            <v>0</v>
          </cell>
          <cell r="AC78">
            <v>138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49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276</v>
          </cell>
          <cell r="D79">
            <v>1001</v>
          </cell>
          <cell r="E79">
            <v>456</v>
          </cell>
          <cell r="F79">
            <v>60</v>
          </cell>
          <cell r="G79">
            <v>0</v>
          </cell>
          <cell r="H79">
            <v>0.4</v>
          </cell>
          <cell r="I79">
            <v>40</v>
          </cell>
          <cell r="J79">
            <v>495</v>
          </cell>
          <cell r="K79">
            <v>-39</v>
          </cell>
          <cell r="L79">
            <v>0</v>
          </cell>
          <cell r="M79">
            <v>200</v>
          </cell>
          <cell r="N79">
            <v>200</v>
          </cell>
          <cell r="O79">
            <v>124</v>
          </cell>
          <cell r="V79">
            <v>20</v>
          </cell>
          <cell r="W79">
            <v>67.2</v>
          </cell>
          <cell r="X79">
            <v>60</v>
          </cell>
          <cell r="Y79">
            <v>8.0357142857142847</v>
          </cell>
          <cell r="Z79">
            <v>0.89285714285714279</v>
          </cell>
          <cell r="AA79">
            <v>0</v>
          </cell>
          <cell r="AC79">
            <v>120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30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864.29</v>
          </cell>
          <cell r="D80">
            <v>4097.192</v>
          </cell>
          <cell r="E80">
            <v>1491.6210000000001</v>
          </cell>
          <cell r="F80">
            <v>413.74299999999999</v>
          </cell>
          <cell r="G80" t="str">
            <v>н</v>
          </cell>
          <cell r="H80">
            <v>1</v>
          </cell>
          <cell r="I80">
            <v>50</v>
          </cell>
          <cell r="J80">
            <v>1440.1669999999999</v>
          </cell>
          <cell r="K80">
            <v>51.454000000000178</v>
          </cell>
          <cell r="L80">
            <v>0</v>
          </cell>
          <cell r="M80">
            <v>700</v>
          </cell>
          <cell r="N80">
            <v>500</v>
          </cell>
          <cell r="O80">
            <v>170</v>
          </cell>
          <cell r="V80">
            <v>70</v>
          </cell>
          <cell r="W80">
            <v>240.00260000000003</v>
          </cell>
          <cell r="X80">
            <v>250</v>
          </cell>
          <cell r="Y80">
            <v>8.0571752139351815</v>
          </cell>
          <cell r="Z80">
            <v>1.723910490969681</v>
          </cell>
          <cell r="AA80">
            <v>0</v>
          </cell>
          <cell r="AC80">
            <v>291.608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350.589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2.8759999999999999</v>
          </cell>
          <cell r="D81">
            <v>2.0819999999999999</v>
          </cell>
          <cell r="E81">
            <v>4.9580000000000002</v>
          </cell>
          <cell r="G81" t="str">
            <v>выв</v>
          </cell>
          <cell r="H81">
            <v>0</v>
          </cell>
          <cell r="I81">
            <v>40</v>
          </cell>
          <cell r="J81">
            <v>6.6310000000000002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W81">
            <v>0.99160000000000004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0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465</v>
          </cell>
          <cell r="D82">
            <v>654</v>
          </cell>
          <cell r="E82">
            <v>350</v>
          </cell>
          <cell r="F82">
            <v>621</v>
          </cell>
          <cell r="G82">
            <v>0</v>
          </cell>
          <cell r="H82">
            <v>0.1</v>
          </cell>
          <cell r="I82">
            <v>730</v>
          </cell>
          <cell r="J82">
            <v>366</v>
          </cell>
          <cell r="K82">
            <v>-16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W82">
            <v>70</v>
          </cell>
          <cell r="Y82">
            <v>8.8714285714285719</v>
          </cell>
          <cell r="Z82">
            <v>8.8714285714285719</v>
          </cell>
          <cell r="AA82">
            <v>0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74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109.41500000000001</v>
          </cell>
          <cell r="D83">
            <v>638.52800000000002</v>
          </cell>
          <cell r="E83">
            <v>293.89100000000002</v>
          </cell>
          <cell r="F83">
            <v>49.866</v>
          </cell>
          <cell r="G83">
            <v>0</v>
          </cell>
          <cell r="H83">
            <v>1</v>
          </cell>
          <cell r="I83">
            <v>50</v>
          </cell>
          <cell r="J83">
            <v>282.95400000000001</v>
          </cell>
          <cell r="K83">
            <v>10.937000000000012</v>
          </cell>
          <cell r="L83">
            <v>0</v>
          </cell>
          <cell r="M83">
            <v>80</v>
          </cell>
          <cell r="N83">
            <v>70</v>
          </cell>
          <cell r="O83">
            <v>45</v>
          </cell>
          <cell r="V83">
            <v>50</v>
          </cell>
          <cell r="W83">
            <v>35.637800000000006</v>
          </cell>
          <cell r="X83">
            <v>30</v>
          </cell>
          <cell r="Y83">
            <v>7.8530661264163317</v>
          </cell>
          <cell r="Z83">
            <v>1.3992446222830812</v>
          </cell>
          <cell r="AA83">
            <v>0</v>
          </cell>
          <cell r="AC83">
            <v>115.702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26.963999999999999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874</v>
          </cell>
          <cell r="D84">
            <v>20734</v>
          </cell>
          <cell r="E84">
            <v>4161</v>
          </cell>
          <cell r="F84">
            <v>1618</v>
          </cell>
          <cell r="G84">
            <v>0</v>
          </cell>
          <cell r="H84">
            <v>0.4</v>
          </cell>
          <cell r="I84">
            <v>40</v>
          </cell>
          <cell r="J84">
            <v>4161</v>
          </cell>
          <cell r="K84">
            <v>0</v>
          </cell>
          <cell r="L84">
            <v>0</v>
          </cell>
          <cell r="M84">
            <v>1000</v>
          </cell>
          <cell r="N84">
            <v>500</v>
          </cell>
          <cell r="O84">
            <v>570</v>
          </cell>
          <cell r="U84">
            <v>600</v>
          </cell>
          <cell r="V84">
            <v>800</v>
          </cell>
          <cell r="W84">
            <v>643.79999999999995</v>
          </cell>
          <cell r="X84">
            <v>400</v>
          </cell>
          <cell r="Y84">
            <v>7.6390183286735018</v>
          </cell>
          <cell r="Z84">
            <v>2.5132028580304446</v>
          </cell>
          <cell r="AA84">
            <v>0</v>
          </cell>
          <cell r="AC84">
            <v>624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660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359</v>
          </cell>
          <cell r="D85">
            <v>13554</v>
          </cell>
          <cell r="E85">
            <v>2430</v>
          </cell>
          <cell r="F85">
            <v>1398</v>
          </cell>
          <cell r="G85">
            <v>0</v>
          </cell>
          <cell r="H85">
            <v>0.4</v>
          </cell>
          <cell r="I85">
            <v>40</v>
          </cell>
          <cell r="J85">
            <v>2618</v>
          </cell>
          <cell r="K85">
            <v>-188</v>
          </cell>
          <cell r="L85">
            <v>0</v>
          </cell>
          <cell r="M85">
            <v>400</v>
          </cell>
          <cell r="N85">
            <v>400</v>
          </cell>
          <cell r="O85">
            <v>670</v>
          </cell>
          <cell r="U85">
            <v>200</v>
          </cell>
          <cell r="V85">
            <v>400</v>
          </cell>
          <cell r="W85">
            <v>387.6</v>
          </cell>
          <cell r="X85">
            <v>300</v>
          </cell>
          <cell r="Y85">
            <v>7.992776057791537</v>
          </cell>
          <cell r="Z85">
            <v>3.6068111455108358</v>
          </cell>
          <cell r="AA85">
            <v>0</v>
          </cell>
          <cell r="AC85">
            <v>492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378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114.669</v>
          </cell>
          <cell r="D86">
            <v>3454.2840000000001</v>
          </cell>
          <cell r="E86">
            <v>812.58699999999999</v>
          </cell>
          <cell r="F86">
            <v>292.57100000000003</v>
          </cell>
          <cell r="G86">
            <v>0</v>
          </cell>
          <cell r="H86">
            <v>1</v>
          </cell>
          <cell r="I86">
            <v>40</v>
          </cell>
          <cell r="J86">
            <v>820.91</v>
          </cell>
          <cell r="K86">
            <v>-8.3229999999999791</v>
          </cell>
          <cell r="L86">
            <v>0</v>
          </cell>
          <cell r="M86">
            <v>50</v>
          </cell>
          <cell r="N86">
            <v>120</v>
          </cell>
          <cell r="O86">
            <v>190</v>
          </cell>
          <cell r="U86">
            <v>60</v>
          </cell>
          <cell r="V86">
            <v>120</v>
          </cell>
          <cell r="W86">
            <v>90.448399999999992</v>
          </cell>
          <cell r="X86">
            <v>80</v>
          </cell>
          <cell r="Y86">
            <v>7.9887648648290082</v>
          </cell>
          <cell r="Z86">
            <v>3.2346730290419736</v>
          </cell>
          <cell r="AA86">
            <v>151.26</v>
          </cell>
          <cell r="AC86">
            <v>209.08500000000001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73.525000000000006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241.66</v>
          </cell>
          <cell r="D87">
            <v>2406.2939999999999</v>
          </cell>
          <cell r="E87">
            <v>829.91200000000003</v>
          </cell>
          <cell r="F87">
            <v>62.027000000000001</v>
          </cell>
          <cell r="G87">
            <v>0</v>
          </cell>
          <cell r="H87">
            <v>1</v>
          </cell>
          <cell r="I87">
            <v>40</v>
          </cell>
          <cell r="J87">
            <v>835.45299999999997</v>
          </cell>
          <cell r="K87">
            <v>-5.54099999999994</v>
          </cell>
          <cell r="L87">
            <v>0</v>
          </cell>
          <cell r="M87">
            <v>150</v>
          </cell>
          <cell r="N87">
            <v>180</v>
          </cell>
          <cell r="O87">
            <v>196</v>
          </cell>
          <cell r="U87">
            <v>50</v>
          </cell>
          <cell r="V87">
            <v>100</v>
          </cell>
          <cell r="W87">
            <v>76.28</v>
          </cell>
          <cell r="X87">
            <v>70</v>
          </cell>
          <cell r="Y87">
            <v>8.0234268484530684</v>
          </cell>
          <cell r="Z87">
            <v>0.81314892501310965</v>
          </cell>
          <cell r="AA87">
            <v>306.25900000000001</v>
          </cell>
          <cell r="AC87">
            <v>142.25299999999999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61.805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217.84</v>
          </cell>
          <cell r="D88">
            <v>4908.3819999999996</v>
          </cell>
          <cell r="E88">
            <v>1296.925</v>
          </cell>
          <cell r="F88">
            <v>328.94</v>
          </cell>
          <cell r="G88">
            <v>0</v>
          </cell>
          <cell r="H88">
            <v>1</v>
          </cell>
          <cell r="I88">
            <v>40</v>
          </cell>
          <cell r="J88">
            <v>1312.915</v>
          </cell>
          <cell r="K88">
            <v>-15.990000000000009</v>
          </cell>
          <cell r="L88">
            <v>0</v>
          </cell>
          <cell r="M88">
            <v>200</v>
          </cell>
          <cell r="N88">
            <v>200</v>
          </cell>
          <cell r="O88">
            <v>200</v>
          </cell>
          <cell r="U88">
            <v>60</v>
          </cell>
          <cell r="V88">
            <v>170</v>
          </cell>
          <cell r="W88">
            <v>136.0292</v>
          </cell>
          <cell r="X88">
            <v>130</v>
          </cell>
          <cell r="Y88">
            <v>8.0051930026788369</v>
          </cell>
          <cell r="Z88">
            <v>2.4181572779961948</v>
          </cell>
          <cell r="AA88">
            <v>406.87599999999998</v>
          </cell>
          <cell r="AC88">
            <v>209.90299999999999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93.778999999999996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217.40600000000001</v>
          </cell>
          <cell r="D89">
            <v>3778.9079999999999</v>
          </cell>
          <cell r="E89">
            <v>1157.903</v>
          </cell>
          <cell r="F89">
            <v>119.036</v>
          </cell>
          <cell r="G89">
            <v>0</v>
          </cell>
          <cell r="H89">
            <v>1</v>
          </cell>
          <cell r="I89">
            <v>40</v>
          </cell>
          <cell r="J89">
            <v>1189.8420000000001</v>
          </cell>
          <cell r="K89">
            <v>-31.939000000000078</v>
          </cell>
          <cell r="L89">
            <v>0</v>
          </cell>
          <cell r="M89">
            <v>200</v>
          </cell>
          <cell r="N89">
            <v>250</v>
          </cell>
          <cell r="O89">
            <v>146</v>
          </cell>
          <cell r="U89">
            <v>60</v>
          </cell>
          <cell r="V89">
            <v>150</v>
          </cell>
          <cell r="W89">
            <v>109.45539999999998</v>
          </cell>
          <cell r="X89">
            <v>100</v>
          </cell>
          <cell r="Y89">
            <v>8.0309971001887543</v>
          </cell>
          <cell r="Z89">
            <v>1.0875297152995651</v>
          </cell>
          <cell r="AA89">
            <v>505.45800000000003</v>
          </cell>
          <cell r="AC89">
            <v>105.16800000000001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73.141000000000005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35</v>
          </cell>
          <cell r="D90">
            <v>118</v>
          </cell>
          <cell r="E90">
            <v>77</v>
          </cell>
          <cell r="F90">
            <v>9</v>
          </cell>
          <cell r="G90">
            <v>0</v>
          </cell>
          <cell r="H90">
            <v>0.6</v>
          </cell>
          <cell r="I90">
            <v>60</v>
          </cell>
          <cell r="J90">
            <v>85</v>
          </cell>
          <cell r="K90">
            <v>-8</v>
          </cell>
          <cell r="L90">
            <v>0</v>
          </cell>
          <cell r="M90">
            <v>40</v>
          </cell>
          <cell r="N90">
            <v>20</v>
          </cell>
          <cell r="O90">
            <v>84</v>
          </cell>
          <cell r="W90">
            <v>7</v>
          </cell>
          <cell r="Y90">
            <v>9.8571428571428577</v>
          </cell>
          <cell r="Z90">
            <v>1.2857142857142858</v>
          </cell>
          <cell r="AA90">
            <v>0</v>
          </cell>
          <cell r="AC90">
            <v>42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4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105</v>
          </cell>
          <cell r="E91">
            <v>78</v>
          </cell>
          <cell r="F91">
            <v>12</v>
          </cell>
          <cell r="G91">
            <v>0</v>
          </cell>
          <cell r="H91">
            <v>0.6</v>
          </cell>
          <cell r="I91">
            <v>60</v>
          </cell>
          <cell r="J91">
            <v>91</v>
          </cell>
          <cell r="K91">
            <v>-13</v>
          </cell>
          <cell r="L91">
            <v>0</v>
          </cell>
          <cell r="M91">
            <v>20</v>
          </cell>
          <cell r="N91">
            <v>10</v>
          </cell>
          <cell r="O91">
            <v>84</v>
          </cell>
          <cell r="V91">
            <v>10</v>
          </cell>
          <cell r="W91">
            <v>7.2</v>
          </cell>
          <cell r="X91">
            <v>10</v>
          </cell>
          <cell r="Y91">
            <v>8.6111111111111107</v>
          </cell>
          <cell r="Z91">
            <v>1.6666666666666665</v>
          </cell>
          <cell r="AA91">
            <v>0</v>
          </cell>
          <cell r="AC91">
            <v>42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5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12</v>
          </cell>
          <cell r="D92">
            <v>146</v>
          </cell>
          <cell r="E92">
            <v>107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129</v>
          </cell>
          <cell r="K92">
            <v>-22</v>
          </cell>
          <cell r="L92">
            <v>0</v>
          </cell>
          <cell r="M92">
            <v>20</v>
          </cell>
          <cell r="N92">
            <v>40</v>
          </cell>
          <cell r="O92">
            <v>84</v>
          </cell>
          <cell r="V92">
            <v>20</v>
          </cell>
          <cell r="W92">
            <v>13</v>
          </cell>
          <cell r="X92">
            <v>10</v>
          </cell>
          <cell r="Y92">
            <v>8.1538461538461533</v>
          </cell>
          <cell r="Z92">
            <v>1.2307692307692308</v>
          </cell>
          <cell r="AA92">
            <v>0</v>
          </cell>
          <cell r="AC92">
            <v>42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7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193.149</v>
          </cell>
          <cell r="D93">
            <v>1248.2670000000001</v>
          </cell>
          <cell r="E93">
            <v>330.55500000000001</v>
          </cell>
          <cell r="F93">
            <v>81.63</v>
          </cell>
          <cell r="G93">
            <v>0</v>
          </cell>
          <cell r="H93">
            <v>1</v>
          </cell>
          <cell r="I93">
            <v>30</v>
          </cell>
          <cell r="J93">
            <v>331.33199999999999</v>
          </cell>
          <cell r="K93">
            <v>-0.77699999999998681</v>
          </cell>
          <cell r="L93">
            <v>0</v>
          </cell>
          <cell r="M93">
            <v>80</v>
          </cell>
          <cell r="N93">
            <v>70</v>
          </cell>
          <cell r="O93">
            <v>110</v>
          </cell>
          <cell r="U93">
            <v>40</v>
          </cell>
          <cell r="V93">
            <v>60</v>
          </cell>
          <cell r="W93">
            <v>48.338999999999999</v>
          </cell>
          <cell r="X93">
            <v>40</v>
          </cell>
          <cell r="Y93">
            <v>7.6879952005626926</v>
          </cell>
          <cell r="Z93">
            <v>1.6886985663749767</v>
          </cell>
          <cell r="AA93">
            <v>0</v>
          </cell>
          <cell r="AC93">
            <v>88.86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44.768999999999998</v>
          </cell>
          <cell r="AI93" t="e">
            <v>#N/A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121.827</v>
          </cell>
          <cell r="D94">
            <v>170.934</v>
          </cell>
          <cell r="E94">
            <v>65.620999999999995</v>
          </cell>
          <cell r="F94">
            <v>38.984999999999999</v>
          </cell>
          <cell r="G94">
            <v>0</v>
          </cell>
          <cell r="H94">
            <v>1</v>
          </cell>
          <cell r="I94">
            <v>50</v>
          </cell>
          <cell r="J94">
            <v>70.200999999999993</v>
          </cell>
          <cell r="K94">
            <v>-4.5799999999999983</v>
          </cell>
          <cell r="L94">
            <v>0</v>
          </cell>
          <cell r="M94">
            <v>30</v>
          </cell>
          <cell r="N94">
            <v>0</v>
          </cell>
          <cell r="O94">
            <v>0</v>
          </cell>
          <cell r="V94">
            <v>30</v>
          </cell>
          <cell r="W94">
            <v>13.124199999999998</v>
          </cell>
          <cell r="X94">
            <v>10</v>
          </cell>
          <cell r="Y94">
            <v>8.3041252038219486</v>
          </cell>
          <cell r="Z94">
            <v>2.970466771307966</v>
          </cell>
          <cell r="AA94">
            <v>0</v>
          </cell>
          <cell r="AC94">
            <v>0</v>
          </cell>
          <cell r="AD94">
            <v>0</v>
          </cell>
          <cell r="AE94">
            <v>17.966799999999999</v>
          </cell>
          <cell r="AF94">
            <v>16.116599999999998</v>
          </cell>
          <cell r="AG94">
            <v>11.768600000000001</v>
          </cell>
          <cell r="AH94">
            <v>9.5630000000000006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180.244</v>
          </cell>
          <cell r="D95">
            <v>673.75599999999997</v>
          </cell>
          <cell r="E95">
            <v>275</v>
          </cell>
          <cell r="F95">
            <v>60</v>
          </cell>
          <cell r="G95">
            <v>0</v>
          </cell>
          <cell r="H95">
            <v>0.6</v>
          </cell>
          <cell r="I95">
            <v>60</v>
          </cell>
          <cell r="J95">
            <v>286</v>
          </cell>
          <cell r="K95">
            <v>-11</v>
          </cell>
          <cell r="L95">
            <v>0</v>
          </cell>
          <cell r="M95">
            <v>100</v>
          </cell>
          <cell r="N95">
            <v>80</v>
          </cell>
          <cell r="O95">
            <v>96</v>
          </cell>
          <cell r="V95">
            <v>60</v>
          </cell>
          <cell r="W95">
            <v>43</v>
          </cell>
          <cell r="X95">
            <v>40</v>
          </cell>
          <cell r="Y95">
            <v>7.9069767441860463</v>
          </cell>
          <cell r="Z95">
            <v>1.3953488372093024</v>
          </cell>
          <cell r="AA95">
            <v>0</v>
          </cell>
          <cell r="AC95">
            <v>60</v>
          </cell>
          <cell r="AD95">
            <v>0</v>
          </cell>
          <cell r="AE95">
            <v>41.4</v>
          </cell>
          <cell r="AF95">
            <v>50.2</v>
          </cell>
          <cell r="AG95">
            <v>39.6</v>
          </cell>
          <cell r="AH95">
            <v>42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172</v>
          </cell>
          <cell r="D96">
            <v>614</v>
          </cell>
          <cell r="E96">
            <v>285</v>
          </cell>
          <cell r="F96">
            <v>64</v>
          </cell>
          <cell r="G96">
            <v>0</v>
          </cell>
          <cell r="H96">
            <v>0.6</v>
          </cell>
          <cell r="I96">
            <v>60</v>
          </cell>
          <cell r="J96">
            <v>293</v>
          </cell>
          <cell r="K96">
            <v>-8</v>
          </cell>
          <cell r="L96">
            <v>0</v>
          </cell>
          <cell r="M96">
            <v>100</v>
          </cell>
          <cell r="N96">
            <v>100</v>
          </cell>
          <cell r="O96">
            <v>96</v>
          </cell>
          <cell r="V96">
            <v>60</v>
          </cell>
          <cell r="W96">
            <v>45</v>
          </cell>
          <cell r="X96">
            <v>40</v>
          </cell>
          <cell r="Y96">
            <v>8.0888888888888886</v>
          </cell>
          <cell r="Z96">
            <v>1.4222222222222223</v>
          </cell>
          <cell r="AA96">
            <v>0</v>
          </cell>
          <cell r="AC96">
            <v>60</v>
          </cell>
          <cell r="AD96">
            <v>0</v>
          </cell>
          <cell r="AE96">
            <v>43</v>
          </cell>
          <cell r="AF96">
            <v>54</v>
          </cell>
          <cell r="AG96">
            <v>47.6</v>
          </cell>
          <cell r="AH96">
            <v>36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932</v>
          </cell>
          <cell r="D97">
            <v>6186</v>
          </cell>
          <cell r="E97">
            <v>2543</v>
          </cell>
          <cell r="F97">
            <v>551</v>
          </cell>
          <cell r="G97">
            <v>0</v>
          </cell>
          <cell r="H97">
            <v>0.28000000000000003</v>
          </cell>
          <cell r="I97">
            <v>35</v>
          </cell>
          <cell r="J97">
            <v>2602</v>
          </cell>
          <cell r="K97">
            <v>-59</v>
          </cell>
          <cell r="L97">
            <v>300</v>
          </cell>
          <cell r="M97">
            <v>600</v>
          </cell>
          <cell r="N97">
            <v>500</v>
          </cell>
          <cell r="O97">
            <v>530</v>
          </cell>
          <cell r="U97">
            <v>300</v>
          </cell>
          <cell r="V97">
            <v>600</v>
          </cell>
          <cell r="W97">
            <v>389.8</v>
          </cell>
          <cell r="X97">
            <v>300</v>
          </cell>
          <cell r="Y97">
            <v>8.0836326321190359</v>
          </cell>
          <cell r="Z97">
            <v>1.413545407901488</v>
          </cell>
          <cell r="AA97">
            <v>0</v>
          </cell>
          <cell r="AC97">
            <v>594</v>
          </cell>
          <cell r="AD97">
            <v>0</v>
          </cell>
          <cell r="AE97">
            <v>338</v>
          </cell>
          <cell r="AF97">
            <v>347.4</v>
          </cell>
          <cell r="AG97">
            <v>333.6</v>
          </cell>
          <cell r="AH97">
            <v>381</v>
          </cell>
          <cell r="AI97" t="str">
            <v>янвак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B98" t="str">
            <v>шт</v>
          </cell>
          <cell r="C98">
            <v>136</v>
          </cell>
          <cell r="D98">
            <v>934</v>
          </cell>
          <cell r="E98">
            <v>591</v>
          </cell>
          <cell r="F98">
            <v>443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-36</v>
          </cell>
          <cell r="L98">
            <v>50</v>
          </cell>
          <cell r="M98">
            <v>120</v>
          </cell>
          <cell r="N98">
            <v>200</v>
          </cell>
          <cell r="O98">
            <v>30</v>
          </cell>
          <cell r="V98">
            <v>200</v>
          </cell>
          <cell r="W98">
            <v>103.8</v>
          </cell>
          <cell r="Y98">
            <v>9.7591522157996149</v>
          </cell>
          <cell r="Z98">
            <v>4.267822736030829</v>
          </cell>
          <cell r="AA98">
            <v>0</v>
          </cell>
          <cell r="AC98">
            <v>72</v>
          </cell>
          <cell r="AD98">
            <v>0</v>
          </cell>
          <cell r="AE98">
            <v>0</v>
          </cell>
          <cell r="AF98">
            <v>0</v>
          </cell>
          <cell r="AG98">
            <v>63.6</v>
          </cell>
          <cell r="AH98">
            <v>71</v>
          </cell>
          <cell r="AI98" t="e">
            <v>#N/A</v>
          </cell>
        </row>
        <row r="99">
          <cell r="A99" t="str">
            <v xml:space="preserve"> 388  Сосиски Восточные Халяль ТМ Вязанка 0,33 кг АК. ПОКОМ</v>
          </cell>
          <cell r="B99" t="str">
            <v>шт</v>
          </cell>
          <cell r="C99">
            <v>237</v>
          </cell>
          <cell r="D99">
            <v>1091</v>
          </cell>
          <cell r="E99">
            <v>614</v>
          </cell>
          <cell r="F99">
            <v>103</v>
          </cell>
          <cell r="G99">
            <v>0</v>
          </cell>
          <cell r="H99">
            <v>0.33</v>
          </cell>
          <cell r="I99">
            <v>60</v>
          </cell>
          <cell r="J99">
            <v>638</v>
          </cell>
          <cell r="K99">
            <v>-24</v>
          </cell>
          <cell r="L99">
            <v>0</v>
          </cell>
          <cell r="M99">
            <v>250</v>
          </cell>
          <cell r="N99">
            <v>250</v>
          </cell>
          <cell r="O99">
            <v>12</v>
          </cell>
          <cell r="U99">
            <v>80</v>
          </cell>
          <cell r="V99">
            <v>150</v>
          </cell>
          <cell r="W99">
            <v>119.6</v>
          </cell>
          <cell r="X99">
            <v>120</v>
          </cell>
          <cell r="Y99">
            <v>7.9682274247491645</v>
          </cell>
          <cell r="Z99">
            <v>0.86120401337792651</v>
          </cell>
          <cell r="AA99">
            <v>0</v>
          </cell>
          <cell r="AC99">
            <v>16</v>
          </cell>
          <cell r="AD99">
            <v>0</v>
          </cell>
          <cell r="AE99">
            <v>73.599999999999994</v>
          </cell>
          <cell r="AF99">
            <v>106.6</v>
          </cell>
          <cell r="AG99">
            <v>108.8</v>
          </cell>
          <cell r="AH99">
            <v>72</v>
          </cell>
          <cell r="AI99">
            <v>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B100" t="str">
            <v>шт</v>
          </cell>
          <cell r="C100">
            <v>120</v>
          </cell>
          <cell r="D100">
            <v>469</v>
          </cell>
          <cell r="E100">
            <v>294</v>
          </cell>
          <cell r="F100">
            <v>139</v>
          </cell>
          <cell r="G100">
            <v>0</v>
          </cell>
          <cell r="H100">
            <v>0.35</v>
          </cell>
          <cell r="I100" t="e">
            <v>#N/A</v>
          </cell>
          <cell r="J100">
            <v>317</v>
          </cell>
          <cell r="K100">
            <v>-23</v>
          </cell>
          <cell r="L100">
            <v>0</v>
          </cell>
          <cell r="M100">
            <v>100</v>
          </cell>
          <cell r="N100">
            <v>100</v>
          </cell>
          <cell r="O100">
            <v>0</v>
          </cell>
          <cell r="V100">
            <v>80</v>
          </cell>
          <cell r="W100">
            <v>58.8</v>
          </cell>
          <cell r="X100">
            <v>50</v>
          </cell>
          <cell r="Y100">
            <v>7.9761904761904763</v>
          </cell>
          <cell r="Z100">
            <v>2.3639455782312928</v>
          </cell>
          <cell r="AA100">
            <v>0</v>
          </cell>
          <cell r="AC100">
            <v>0</v>
          </cell>
          <cell r="AD100">
            <v>0</v>
          </cell>
          <cell r="AE100">
            <v>54.8</v>
          </cell>
          <cell r="AF100">
            <v>55.8</v>
          </cell>
          <cell r="AG100">
            <v>53.8</v>
          </cell>
          <cell r="AH100">
            <v>41</v>
          </cell>
          <cell r="AI100" t="e">
            <v>#N/A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B101" t="str">
            <v>шт</v>
          </cell>
          <cell r="C101">
            <v>37</v>
          </cell>
          <cell r="D101">
            <v>31</v>
          </cell>
          <cell r="E101">
            <v>24</v>
          </cell>
          <cell r="F101">
            <v>29</v>
          </cell>
          <cell r="G101">
            <v>0</v>
          </cell>
          <cell r="H101">
            <v>0.33</v>
          </cell>
          <cell r="I101" t="e">
            <v>#N/A</v>
          </cell>
          <cell r="J101">
            <v>26</v>
          </cell>
          <cell r="K101">
            <v>-2</v>
          </cell>
          <cell r="L101">
            <v>0</v>
          </cell>
          <cell r="M101">
            <v>10</v>
          </cell>
          <cell r="N101">
            <v>0</v>
          </cell>
          <cell r="O101">
            <v>0</v>
          </cell>
          <cell r="W101">
            <v>4.8</v>
          </cell>
          <cell r="Y101">
            <v>8.125</v>
          </cell>
          <cell r="Z101">
            <v>6.041666666666667</v>
          </cell>
          <cell r="AA101">
            <v>0</v>
          </cell>
          <cell r="AC101">
            <v>0</v>
          </cell>
          <cell r="AD101">
            <v>0</v>
          </cell>
          <cell r="AE101">
            <v>6</v>
          </cell>
          <cell r="AF101">
            <v>1.4</v>
          </cell>
          <cell r="AG101">
            <v>1.2</v>
          </cell>
          <cell r="AH101">
            <v>2</v>
          </cell>
          <cell r="AI101" t="e">
            <v>#N/A</v>
          </cell>
        </row>
        <row r="102">
          <cell r="A102" t="str">
            <v xml:space="preserve"> 410  Сосиски Баварские с сыром ТМ Стародворье 0,35 кг. ПОКОМ</v>
          </cell>
          <cell r="B102" t="str">
            <v>шт</v>
          </cell>
          <cell r="C102">
            <v>1512</v>
          </cell>
          <cell r="D102">
            <v>12267</v>
          </cell>
          <cell r="E102">
            <v>4901</v>
          </cell>
          <cell r="F102">
            <v>1164</v>
          </cell>
          <cell r="G102">
            <v>0</v>
          </cell>
          <cell r="H102">
            <v>0.35</v>
          </cell>
          <cell r="I102">
            <v>40</v>
          </cell>
          <cell r="J102">
            <v>4896</v>
          </cell>
          <cell r="K102">
            <v>5</v>
          </cell>
          <cell r="L102">
            <v>400</v>
          </cell>
          <cell r="M102">
            <v>1000</v>
          </cell>
          <cell r="N102">
            <v>1000</v>
          </cell>
          <cell r="O102">
            <v>830</v>
          </cell>
          <cell r="U102">
            <v>300</v>
          </cell>
          <cell r="V102">
            <v>1000</v>
          </cell>
          <cell r="W102">
            <v>667</v>
          </cell>
          <cell r="X102">
            <v>400</v>
          </cell>
          <cell r="Y102">
            <v>7.8920539730134935</v>
          </cell>
          <cell r="Z102">
            <v>1.7451274362818592</v>
          </cell>
          <cell r="AA102">
            <v>102</v>
          </cell>
          <cell r="AC102">
            <v>1464</v>
          </cell>
          <cell r="AD102">
            <v>0</v>
          </cell>
          <cell r="AE102">
            <v>623</v>
          </cell>
          <cell r="AF102">
            <v>697.4</v>
          </cell>
          <cell r="AG102">
            <v>631.20000000000005</v>
          </cell>
          <cell r="AH102">
            <v>686</v>
          </cell>
          <cell r="AI102" t="e">
            <v>#N/A</v>
          </cell>
        </row>
        <row r="103">
          <cell r="A103" t="str">
            <v xml:space="preserve"> 412  Сосиски Баварские ТМ Стародворье 0,35 кг ПОКОМ</v>
          </cell>
          <cell r="B103" t="str">
            <v>шт</v>
          </cell>
          <cell r="C103">
            <v>2304</v>
          </cell>
          <cell r="D103">
            <v>26384</v>
          </cell>
          <cell r="E103">
            <v>10132</v>
          </cell>
          <cell r="F103">
            <v>2168</v>
          </cell>
          <cell r="G103">
            <v>0</v>
          </cell>
          <cell r="H103">
            <v>0.35</v>
          </cell>
          <cell r="I103">
            <v>45</v>
          </cell>
          <cell r="J103">
            <v>10161</v>
          </cell>
          <cell r="K103">
            <v>-29</v>
          </cell>
          <cell r="L103">
            <v>1000</v>
          </cell>
          <cell r="M103">
            <v>2000</v>
          </cell>
          <cell r="N103">
            <v>2000</v>
          </cell>
          <cell r="O103">
            <v>1520</v>
          </cell>
          <cell r="U103">
            <v>1200</v>
          </cell>
          <cell r="V103">
            <v>2500</v>
          </cell>
          <cell r="W103">
            <v>1467.2</v>
          </cell>
          <cell r="X103">
            <v>600</v>
          </cell>
          <cell r="Y103">
            <v>7.8162486368593234</v>
          </cell>
          <cell r="Z103">
            <v>1.4776444929116683</v>
          </cell>
          <cell r="AA103">
            <v>204</v>
          </cell>
          <cell r="AC103">
            <v>2592</v>
          </cell>
          <cell r="AD103">
            <v>0</v>
          </cell>
          <cell r="AE103">
            <v>1071.8</v>
          </cell>
          <cell r="AF103">
            <v>1190.4000000000001</v>
          </cell>
          <cell r="AG103">
            <v>1196</v>
          </cell>
          <cell r="AH103">
            <v>1649</v>
          </cell>
          <cell r="AI103" t="str">
            <v>янвак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B104" t="str">
            <v>шт</v>
          </cell>
          <cell r="D104">
            <v>170</v>
          </cell>
          <cell r="E104">
            <v>117</v>
          </cell>
          <cell r="F104">
            <v>51</v>
          </cell>
          <cell r="G104">
            <v>0</v>
          </cell>
          <cell r="H104">
            <v>0.11</v>
          </cell>
          <cell r="I104" t="e">
            <v>#N/A</v>
          </cell>
          <cell r="J104">
            <v>150</v>
          </cell>
          <cell r="K104">
            <v>-33</v>
          </cell>
          <cell r="L104">
            <v>0</v>
          </cell>
          <cell r="M104">
            <v>50</v>
          </cell>
          <cell r="N104">
            <v>80</v>
          </cell>
          <cell r="O104">
            <v>0</v>
          </cell>
          <cell r="W104">
            <v>23.4</v>
          </cell>
          <cell r="Y104">
            <v>7.7350427350427351</v>
          </cell>
          <cell r="Z104">
            <v>2.1794871794871797</v>
          </cell>
          <cell r="AA104">
            <v>0</v>
          </cell>
          <cell r="AC104">
            <v>0</v>
          </cell>
          <cell r="AD104">
            <v>0</v>
          </cell>
          <cell r="AE104">
            <v>7</v>
          </cell>
          <cell r="AF104">
            <v>1</v>
          </cell>
          <cell r="AG104">
            <v>0.4</v>
          </cell>
          <cell r="AH104">
            <v>15</v>
          </cell>
          <cell r="AI104" t="e">
            <v>#N/A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B105" t="str">
            <v>шт</v>
          </cell>
          <cell r="C105">
            <v>2</v>
          </cell>
          <cell r="D105">
            <v>172</v>
          </cell>
          <cell r="E105">
            <v>142</v>
          </cell>
          <cell r="F105">
            <v>28</v>
          </cell>
          <cell r="G105">
            <v>0</v>
          </cell>
          <cell r="H105">
            <v>0.11</v>
          </cell>
          <cell r="I105" t="e">
            <v>#N/A</v>
          </cell>
          <cell r="J105">
            <v>213</v>
          </cell>
          <cell r="K105">
            <v>-71</v>
          </cell>
          <cell r="L105">
            <v>0</v>
          </cell>
          <cell r="M105">
            <v>50</v>
          </cell>
          <cell r="N105">
            <v>100</v>
          </cell>
          <cell r="O105">
            <v>0</v>
          </cell>
          <cell r="V105">
            <v>50</v>
          </cell>
          <cell r="W105">
            <v>28.4</v>
          </cell>
          <cell r="Y105">
            <v>8.0281690140845079</v>
          </cell>
          <cell r="Z105">
            <v>0.9859154929577465</v>
          </cell>
          <cell r="AA105">
            <v>0</v>
          </cell>
          <cell r="AC105">
            <v>0</v>
          </cell>
          <cell r="AD105">
            <v>0</v>
          </cell>
          <cell r="AE105">
            <v>17.2</v>
          </cell>
          <cell r="AF105">
            <v>2.2000000000000002</v>
          </cell>
          <cell r="AG105">
            <v>0</v>
          </cell>
          <cell r="AH105">
            <v>11</v>
          </cell>
          <cell r="AI105" t="e">
            <v>#N/A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224</v>
          </cell>
          <cell r="D106">
            <v>326</v>
          </cell>
          <cell r="E106">
            <v>486</v>
          </cell>
          <cell r="F106">
            <v>35</v>
          </cell>
          <cell r="G106">
            <v>0</v>
          </cell>
          <cell r="H106">
            <v>0.06</v>
          </cell>
          <cell r="I106" t="e">
            <v>#N/A</v>
          </cell>
          <cell r="J106">
            <v>569</v>
          </cell>
          <cell r="K106">
            <v>-83</v>
          </cell>
          <cell r="L106">
            <v>0</v>
          </cell>
          <cell r="M106">
            <v>200</v>
          </cell>
          <cell r="N106">
            <v>300</v>
          </cell>
          <cell r="O106">
            <v>0</v>
          </cell>
          <cell r="V106">
            <v>150</v>
          </cell>
          <cell r="W106">
            <v>97.2</v>
          </cell>
          <cell r="X106">
            <v>100</v>
          </cell>
          <cell r="Y106">
            <v>8.076131687242798</v>
          </cell>
          <cell r="Z106">
            <v>0.36008230452674894</v>
          </cell>
          <cell r="AA106">
            <v>0</v>
          </cell>
          <cell r="AC106">
            <v>0</v>
          </cell>
          <cell r="AD106">
            <v>0</v>
          </cell>
          <cell r="AE106">
            <v>51.4</v>
          </cell>
          <cell r="AF106">
            <v>69</v>
          </cell>
          <cell r="AG106">
            <v>63</v>
          </cell>
          <cell r="AH106">
            <v>74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38</v>
          </cell>
          <cell r="D107">
            <v>567</v>
          </cell>
          <cell r="E107">
            <v>398</v>
          </cell>
          <cell r="F107">
            <v>137</v>
          </cell>
          <cell r="G107">
            <v>0</v>
          </cell>
          <cell r="H107">
            <v>0.06</v>
          </cell>
          <cell r="I107" t="e">
            <v>#N/A</v>
          </cell>
          <cell r="J107">
            <v>468</v>
          </cell>
          <cell r="K107">
            <v>-70</v>
          </cell>
          <cell r="L107">
            <v>0</v>
          </cell>
          <cell r="M107">
            <v>200</v>
          </cell>
          <cell r="N107">
            <v>200</v>
          </cell>
          <cell r="O107">
            <v>0</v>
          </cell>
          <cell r="V107">
            <v>100</v>
          </cell>
          <cell r="W107">
            <v>79.599999999999994</v>
          </cell>
          <cell r="Y107">
            <v>8.0025125628140703</v>
          </cell>
          <cell r="Z107">
            <v>1.721105527638191</v>
          </cell>
          <cell r="AA107">
            <v>0</v>
          </cell>
          <cell r="AC107">
            <v>0</v>
          </cell>
          <cell r="AD107">
            <v>0</v>
          </cell>
          <cell r="AE107">
            <v>46</v>
          </cell>
          <cell r="AF107">
            <v>57.6</v>
          </cell>
          <cell r="AG107">
            <v>59</v>
          </cell>
          <cell r="AH107">
            <v>89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146</v>
          </cell>
          <cell r="D108">
            <v>605</v>
          </cell>
          <cell r="E108">
            <v>512</v>
          </cell>
          <cell r="F108">
            <v>134</v>
          </cell>
          <cell r="G108">
            <v>0</v>
          </cell>
          <cell r="H108">
            <v>0.06</v>
          </cell>
          <cell r="I108" t="e">
            <v>#N/A</v>
          </cell>
          <cell r="J108">
            <v>656</v>
          </cell>
          <cell r="K108">
            <v>-144</v>
          </cell>
          <cell r="L108">
            <v>0</v>
          </cell>
          <cell r="M108">
            <v>200</v>
          </cell>
          <cell r="N108">
            <v>300</v>
          </cell>
          <cell r="O108">
            <v>0</v>
          </cell>
          <cell r="V108">
            <v>150</v>
          </cell>
          <cell r="W108">
            <v>102.4</v>
          </cell>
          <cell r="X108">
            <v>50</v>
          </cell>
          <cell r="Y108">
            <v>8.14453125</v>
          </cell>
          <cell r="Z108">
            <v>1.30859375</v>
          </cell>
          <cell r="AA108">
            <v>0</v>
          </cell>
          <cell r="AC108">
            <v>0</v>
          </cell>
          <cell r="AD108">
            <v>0</v>
          </cell>
          <cell r="AE108">
            <v>52.8</v>
          </cell>
          <cell r="AF108">
            <v>77.2</v>
          </cell>
          <cell r="AG108">
            <v>89.4</v>
          </cell>
          <cell r="AH108">
            <v>103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-1</v>
          </cell>
          <cell r="D109">
            <v>52</v>
          </cell>
          <cell r="E109">
            <v>36</v>
          </cell>
          <cell r="F109">
            <v>13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-38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V109">
            <v>20</v>
          </cell>
          <cell r="W109">
            <v>7.2</v>
          </cell>
          <cell r="Y109">
            <v>8.75</v>
          </cell>
          <cell r="Z109">
            <v>1.8055555555555556</v>
          </cell>
          <cell r="AA109">
            <v>0</v>
          </cell>
          <cell r="AC109">
            <v>0</v>
          </cell>
          <cell r="AD109">
            <v>0</v>
          </cell>
          <cell r="AE109">
            <v>17.2</v>
          </cell>
          <cell r="AF109">
            <v>7.6</v>
          </cell>
          <cell r="AG109">
            <v>5.8</v>
          </cell>
          <cell r="AH109">
            <v>8</v>
          </cell>
          <cell r="AI109" t="e">
            <v>#N/A</v>
          </cell>
        </row>
        <row r="110">
          <cell r="A110" t="str">
            <v xml:space="preserve"> 421  Сосиски Царедворские 0,33 кг ТМ Стародворье  ПОКОМ</v>
          </cell>
          <cell r="B110" t="str">
            <v>шт</v>
          </cell>
          <cell r="C110">
            <v>14</v>
          </cell>
          <cell r="D110">
            <v>188</v>
          </cell>
          <cell r="E110">
            <v>172</v>
          </cell>
          <cell r="F110">
            <v>28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249</v>
          </cell>
          <cell r="K110">
            <v>-77</v>
          </cell>
          <cell r="L110">
            <v>0</v>
          </cell>
          <cell r="M110">
            <v>80</v>
          </cell>
          <cell r="N110">
            <v>70</v>
          </cell>
          <cell r="O110">
            <v>0</v>
          </cell>
          <cell r="V110">
            <v>50</v>
          </cell>
          <cell r="W110">
            <v>34.4</v>
          </cell>
          <cell r="X110">
            <v>50</v>
          </cell>
          <cell r="Y110">
            <v>8.0813953488372103</v>
          </cell>
          <cell r="Z110">
            <v>0.81395348837209303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26.8</v>
          </cell>
          <cell r="AH110">
            <v>19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D111">
            <v>72</v>
          </cell>
          <cell r="E111">
            <v>17</v>
          </cell>
          <cell r="F111">
            <v>55</v>
          </cell>
          <cell r="G111" t="str">
            <v>нов</v>
          </cell>
          <cell r="H111">
            <v>0.28000000000000003</v>
          </cell>
          <cell r="I111" t="e">
            <v>#N/A</v>
          </cell>
          <cell r="J111">
            <v>26</v>
          </cell>
          <cell r="K111">
            <v>-9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3.4</v>
          </cell>
          <cell r="Y111">
            <v>16.176470588235293</v>
          </cell>
          <cell r="Z111">
            <v>16.176470588235293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D112">
            <v>71</v>
          </cell>
          <cell r="E112">
            <v>69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97</v>
          </cell>
          <cell r="K112">
            <v>-28</v>
          </cell>
          <cell r="L112">
            <v>0</v>
          </cell>
          <cell r="M112">
            <v>60</v>
          </cell>
          <cell r="N112">
            <v>30</v>
          </cell>
          <cell r="O112">
            <v>0</v>
          </cell>
          <cell r="V112">
            <v>30</v>
          </cell>
          <cell r="W112">
            <v>13.8</v>
          </cell>
          <cell r="Y112">
            <v>8.695652173913043</v>
          </cell>
          <cell r="Z112">
            <v>0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-3912</v>
          </cell>
          <cell r="D113">
            <v>4084</v>
          </cell>
          <cell r="E113">
            <v>1125</v>
          </cell>
          <cell r="F113">
            <v>-977</v>
          </cell>
          <cell r="G113" t="str">
            <v>ак</v>
          </cell>
          <cell r="H113">
            <v>0</v>
          </cell>
          <cell r="I113">
            <v>0</v>
          </cell>
          <cell r="J113">
            <v>1255</v>
          </cell>
          <cell r="K113">
            <v>-130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225</v>
          </cell>
          <cell r="Y113">
            <v>-4.3422222222222224</v>
          </cell>
          <cell r="Z113">
            <v>-4.3422222222222224</v>
          </cell>
          <cell r="AA113">
            <v>0</v>
          </cell>
          <cell r="AC113">
            <v>0</v>
          </cell>
          <cell r="AD113">
            <v>0</v>
          </cell>
          <cell r="AE113">
            <v>198.4</v>
          </cell>
          <cell r="AF113">
            <v>217.6</v>
          </cell>
          <cell r="AG113">
            <v>242.6</v>
          </cell>
          <cell r="AH113">
            <v>191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-1387.1</v>
          </cell>
          <cell r="D114">
            <v>1389.9849999999999</v>
          </cell>
          <cell r="E114">
            <v>494.28</v>
          </cell>
          <cell r="F114">
            <v>-494.28</v>
          </cell>
          <cell r="G114" t="str">
            <v>ак</v>
          </cell>
          <cell r="H114">
            <v>0</v>
          </cell>
          <cell r="I114">
            <v>0</v>
          </cell>
          <cell r="J114">
            <v>465.33800000000002</v>
          </cell>
          <cell r="K114">
            <v>28.94199999999995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98.855999999999995</v>
          </cell>
          <cell r="Y114">
            <v>-5</v>
          </cell>
          <cell r="Z114">
            <v>-5</v>
          </cell>
          <cell r="AA114">
            <v>0</v>
          </cell>
          <cell r="AC114">
            <v>0</v>
          </cell>
          <cell r="AD114">
            <v>0</v>
          </cell>
          <cell r="AE114">
            <v>70.448400000000007</v>
          </cell>
          <cell r="AF114">
            <v>85.286599999999993</v>
          </cell>
          <cell r="AG114">
            <v>90.142799999999994</v>
          </cell>
          <cell r="AH114">
            <v>100.22199999999999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-753.87400000000002</v>
          </cell>
          <cell r="D115">
            <v>820.45100000000002</v>
          </cell>
          <cell r="E115">
            <v>293.03100000000001</v>
          </cell>
          <cell r="F115">
            <v>-234.69399999999999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305.81299999999999</v>
          </cell>
          <cell r="K115">
            <v>-12.781999999999982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58.606200000000001</v>
          </cell>
          <cell r="Y115">
            <v>-4.0045933706672674</v>
          </cell>
          <cell r="Z115">
            <v>-4.0045933706672674</v>
          </cell>
          <cell r="AA115">
            <v>0</v>
          </cell>
          <cell r="AC115">
            <v>0</v>
          </cell>
          <cell r="AD115">
            <v>0</v>
          </cell>
          <cell r="AE115">
            <v>37.4482</v>
          </cell>
          <cell r="AF115">
            <v>40.188600000000001</v>
          </cell>
          <cell r="AG115">
            <v>47.156599999999997</v>
          </cell>
          <cell r="AH115">
            <v>55.421999999999997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-1084</v>
          </cell>
          <cell r="D116">
            <v>1170</v>
          </cell>
          <cell r="E116">
            <v>455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91</v>
          </cell>
          <cell r="Y116">
            <v>-4.186813186813187</v>
          </cell>
          <cell r="Z116">
            <v>-4.186813186813187</v>
          </cell>
          <cell r="AA116">
            <v>0</v>
          </cell>
          <cell r="AC116">
            <v>0</v>
          </cell>
          <cell r="AD116">
            <v>0</v>
          </cell>
          <cell r="AE116">
            <v>67.599999999999994</v>
          </cell>
          <cell r="AF116">
            <v>85.6</v>
          </cell>
          <cell r="AG116">
            <v>80.400000000000006</v>
          </cell>
          <cell r="AH116">
            <v>76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-1285</v>
          </cell>
          <cell r="D117">
            <v>1363</v>
          </cell>
          <cell r="E117">
            <v>499</v>
          </cell>
          <cell r="F117">
            <v>-433</v>
          </cell>
          <cell r="G117" t="str">
            <v>ак</v>
          </cell>
          <cell r="H117">
            <v>0</v>
          </cell>
          <cell r="I117">
            <v>0</v>
          </cell>
          <cell r="J117">
            <v>541</v>
          </cell>
          <cell r="K117">
            <v>-42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99.8</v>
          </cell>
          <cell r="Y117">
            <v>-4.3386773547094188</v>
          </cell>
          <cell r="Z117">
            <v>-4.3386773547094188</v>
          </cell>
          <cell r="AA117">
            <v>0</v>
          </cell>
          <cell r="AC117">
            <v>0</v>
          </cell>
          <cell r="AD117">
            <v>0</v>
          </cell>
          <cell r="AE117">
            <v>70.400000000000006</v>
          </cell>
          <cell r="AF117">
            <v>84</v>
          </cell>
          <cell r="AG117">
            <v>63.4</v>
          </cell>
          <cell r="AH117">
            <v>87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6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7.332031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.1640625" style="5" customWidth="1"/>
    <col min="20" max="20" width="1" style="5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1.1640625" style="5" customWidth="1"/>
    <col min="29" max="34" width="6.6640625" style="5" bestFit="1" customWidth="1"/>
    <col min="35" max="35" width="7.6640625" style="5" customWidth="1"/>
    <col min="36" max="36" width="6.5" style="5" customWidth="1"/>
    <col min="37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" t="s">
        <v>146</v>
      </c>
      <c r="AJ3" s="1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135</v>
      </c>
      <c r="AK4" s="10" t="s">
        <v>135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137</v>
      </c>
      <c r="M5" s="16" t="s">
        <v>138</v>
      </c>
      <c r="N5" s="5" t="s">
        <v>139</v>
      </c>
      <c r="T5" s="16"/>
      <c r="X5" s="16" t="s">
        <v>145</v>
      </c>
      <c r="AE5" s="16" t="s">
        <v>140</v>
      </c>
      <c r="AF5" s="16" t="s">
        <v>141</v>
      </c>
      <c r="AG5" s="16" t="s">
        <v>142</v>
      </c>
      <c r="AH5" s="16" t="s">
        <v>137</v>
      </c>
      <c r="AJ5" s="16" t="s">
        <v>145</v>
      </c>
      <c r="AK5" s="16"/>
    </row>
    <row r="6" spans="1:39" ht="11.1" customHeight="1" x14ac:dyDescent="0.2">
      <c r="A6" s="6"/>
      <c r="B6" s="6"/>
      <c r="C6" s="3"/>
      <c r="D6" s="3"/>
      <c r="E6" s="11">
        <f>SUM(E7:E121)</f>
        <v>144710.42300000001</v>
      </c>
      <c r="F6" s="11">
        <f>SUM(F7:F121)</f>
        <v>67426.237999999998</v>
      </c>
      <c r="J6" s="11">
        <f>SUM(J7:J121)</f>
        <v>144806.23000000001</v>
      </c>
      <c r="K6" s="11">
        <f t="shared" ref="K6:X6" si="0">SUM(K7:K121)</f>
        <v>-95.807000000001324</v>
      </c>
      <c r="L6" s="11">
        <f t="shared" si="0"/>
        <v>28490</v>
      </c>
      <c r="M6" s="11">
        <f t="shared" si="0"/>
        <v>15264</v>
      </c>
      <c r="N6" s="11">
        <f t="shared" si="0"/>
        <v>24610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20860.053</v>
      </c>
      <c r="X6" s="11">
        <f t="shared" si="0"/>
        <v>30480</v>
      </c>
      <c r="AA6" s="11">
        <f t="shared" ref="AA6" si="1">SUM(AA7:AA121)</f>
        <v>3671.7510000000007</v>
      </c>
      <c r="AB6" s="11">
        <f t="shared" ref="AB6" si="2">SUM(AB7:AB121)</f>
        <v>0</v>
      </c>
      <c r="AC6" s="11">
        <f t="shared" ref="AC6" si="3">SUM(AC7:AC121)</f>
        <v>25936.407000000003</v>
      </c>
      <c r="AD6" s="11">
        <f t="shared" ref="AD6" si="4">SUM(AD7:AD121)</f>
        <v>10802</v>
      </c>
      <c r="AE6" s="11">
        <f t="shared" ref="AE6" si="5">SUM(AE7:AE121)</f>
        <v>22092.485000000011</v>
      </c>
      <c r="AF6" s="11">
        <f t="shared" ref="AF6" si="6">SUM(AF7:AF121)</f>
        <v>20763.223399999999</v>
      </c>
      <c r="AG6" s="11">
        <f t="shared" ref="AG6" si="7">SUM(AG7:AG121)</f>
        <v>22057.430399999997</v>
      </c>
      <c r="AH6" s="11">
        <f t="shared" ref="AH6" si="8">SUM(AH7:AH121)</f>
        <v>23651.853000000006</v>
      </c>
      <c r="AJ6" s="11">
        <f t="shared" ref="AJ6" si="9">SUM(AJ7:AJ121)</f>
        <v>17380.100000000002</v>
      </c>
      <c r="AK6" s="11">
        <f t="shared" ref="AK6" si="10">SUM(AK7:AK121)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46.222999999999999</v>
      </c>
      <c r="D7" s="8">
        <v>176.00800000000001</v>
      </c>
      <c r="E7" s="8">
        <v>91.299000000000007</v>
      </c>
      <c r="F7" s="8">
        <v>76.334999999999994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88.192999999999998</v>
      </c>
      <c r="K7" s="15">
        <f>E7-J7</f>
        <v>3.1060000000000088</v>
      </c>
      <c r="L7" s="15">
        <f>VLOOKUP(A:A,[1]TDSheet!$A:$V,22,0)</f>
        <v>20</v>
      </c>
      <c r="M7" s="15">
        <f>VLOOKUP(A:A,[1]TDSheet!$A:$X,24,0)</f>
        <v>10</v>
      </c>
      <c r="N7" s="15"/>
      <c r="O7" s="15"/>
      <c r="P7" s="15"/>
      <c r="Q7" s="15"/>
      <c r="R7" s="15"/>
      <c r="S7" s="15"/>
      <c r="T7" s="15"/>
      <c r="U7" s="15"/>
      <c r="V7" s="15"/>
      <c r="W7" s="15">
        <f>(E7-AA7-AC7-AD7)/5</f>
        <v>13.641400000000001</v>
      </c>
      <c r="X7" s="17"/>
      <c r="Y7" s="18">
        <f>(F7+L7+M7+N7+X7)/W7</f>
        <v>7.7950210388962997</v>
      </c>
      <c r="Z7" s="15">
        <f>F7/W7</f>
        <v>5.5958332722447839</v>
      </c>
      <c r="AA7" s="15">
        <f>VLOOKUP(A:A,[1]TDSheet!$A:$AA,27,0)</f>
        <v>0</v>
      </c>
      <c r="AB7" s="15"/>
      <c r="AC7" s="15">
        <f>VLOOKUP(A:A,[1]TDSheet!$A:$AC,29,0)</f>
        <v>23.091999999999999</v>
      </c>
      <c r="AD7" s="15">
        <v>0</v>
      </c>
      <c r="AE7" s="15">
        <f>VLOOKUP(A:A,[1]TDSheet!$A:$AF,32,0)</f>
        <v>10.504999999999999</v>
      </c>
      <c r="AF7" s="15">
        <f>VLOOKUP(A:A,[1]TDSheet!$A:$AG,33,0)</f>
        <v>13.072399999999998</v>
      </c>
      <c r="AG7" s="15">
        <f>VLOOKUP(A:A,[1]TDSheet!$A:$W,23,0)</f>
        <v>17.0702</v>
      </c>
      <c r="AH7" s="15">
        <v>11.41</v>
      </c>
      <c r="AI7" s="15">
        <f>VLOOKUP(A:A,[1]TDSheet!$A:$AI,35,0)</f>
        <v>0</v>
      </c>
      <c r="AJ7" s="15">
        <f>X7*H7</f>
        <v>0</v>
      </c>
      <c r="AK7" s="15"/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988.87400000000002</v>
      </c>
      <c r="D8" s="8">
        <v>1565.759</v>
      </c>
      <c r="E8" s="8">
        <v>550.80700000000002</v>
      </c>
      <c r="F8" s="8">
        <v>1019.799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522.80399999999997</v>
      </c>
      <c r="K8" s="15">
        <f t="shared" ref="K8:K71" si="11">E8-J8</f>
        <v>28.003000000000043</v>
      </c>
      <c r="L8" s="15">
        <f>VLOOKUP(A:A,[1]TDSheet!$A:$V,22,0)</f>
        <v>0</v>
      </c>
      <c r="M8" s="15">
        <f>VLOOKUP(A:A,[1]TDSheet!$A:$X,24,0)</f>
        <v>0</v>
      </c>
      <c r="N8" s="15"/>
      <c r="O8" s="15"/>
      <c r="P8" s="15"/>
      <c r="Q8" s="15"/>
      <c r="R8" s="15"/>
      <c r="S8" s="15"/>
      <c r="T8" s="15"/>
      <c r="U8" s="15"/>
      <c r="V8" s="15"/>
      <c r="W8" s="15">
        <f t="shared" ref="W8:W71" si="12">(E8-AA8-AC8-AD8)/5</f>
        <v>82.202600000000004</v>
      </c>
      <c r="X8" s="17"/>
      <c r="Y8" s="18">
        <f t="shared" ref="Y8:Y71" si="13">(F8+L8+M8+N8+X8)/W8</f>
        <v>12.4059214672042</v>
      </c>
      <c r="Z8" s="15">
        <f t="shared" ref="Z8:Z71" si="14">F8/W8</f>
        <v>12.4059214672042</v>
      </c>
      <c r="AA8" s="15">
        <f>VLOOKUP(A:A,[1]TDSheet!$A:$AA,27,0)</f>
        <v>0</v>
      </c>
      <c r="AB8" s="15"/>
      <c r="AC8" s="15">
        <f>VLOOKUP(A:A,[1]TDSheet!$A:$AC,29,0)</f>
        <v>139.79400000000001</v>
      </c>
      <c r="AD8" s="15">
        <v>0</v>
      </c>
      <c r="AE8" s="15">
        <f>VLOOKUP(A:A,[1]TDSheet!$A:$AF,32,0)</f>
        <v>220.25979999999998</v>
      </c>
      <c r="AF8" s="15">
        <f>VLOOKUP(A:A,[1]TDSheet!$A:$AG,33,0)</f>
        <v>185.61360000000002</v>
      </c>
      <c r="AG8" s="15">
        <f>VLOOKUP(A:A,[1]TDSheet!$A:$W,23,0)</f>
        <v>94.049199999999999</v>
      </c>
      <c r="AH8" s="15">
        <v>60.945</v>
      </c>
      <c r="AI8" s="15" t="str">
        <f>VLOOKUP(A:A,[1]TDSheet!$A:$AI,35,0)</f>
        <v>оконч</v>
      </c>
      <c r="AJ8" s="15">
        <f t="shared" ref="AJ8:AJ71" si="15">X8*H8</f>
        <v>0</v>
      </c>
      <c r="AK8" s="15"/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224.334</v>
      </c>
      <c r="D9" s="8">
        <v>1262.3800000000001</v>
      </c>
      <c r="E9" s="8">
        <v>692.58399999999995</v>
      </c>
      <c r="F9" s="8">
        <v>354.02600000000001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666.16499999999996</v>
      </c>
      <c r="K9" s="15">
        <f t="shared" si="11"/>
        <v>26.418999999999983</v>
      </c>
      <c r="L9" s="15">
        <f>VLOOKUP(A:A,[1]TDSheet!$A:$V,22,0)</f>
        <v>110</v>
      </c>
      <c r="M9" s="15">
        <f>VLOOKUP(A:A,[1]TDSheet!$A:$X,24,0)</f>
        <v>100</v>
      </c>
      <c r="N9" s="15"/>
      <c r="O9" s="15"/>
      <c r="P9" s="15"/>
      <c r="Q9" s="15"/>
      <c r="R9" s="15"/>
      <c r="S9" s="15"/>
      <c r="T9" s="15"/>
      <c r="U9" s="15"/>
      <c r="V9" s="15"/>
      <c r="W9" s="15">
        <f t="shared" si="12"/>
        <v>82.525999999999982</v>
      </c>
      <c r="X9" s="17">
        <v>100</v>
      </c>
      <c r="Y9" s="18">
        <f t="shared" si="13"/>
        <v>8.0462642076436541</v>
      </c>
      <c r="Z9" s="15">
        <f t="shared" si="14"/>
        <v>4.2898722826745521</v>
      </c>
      <c r="AA9" s="15">
        <f>VLOOKUP(A:A,[1]TDSheet!$A:$AA,27,0)</f>
        <v>0</v>
      </c>
      <c r="AB9" s="15"/>
      <c r="AC9" s="15">
        <f>VLOOKUP(A:A,[1]TDSheet!$A:$AC,29,0)</f>
        <v>279.95400000000001</v>
      </c>
      <c r="AD9" s="15">
        <v>0</v>
      </c>
      <c r="AE9" s="15">
        <f>VLOOKUP(A:A,[1]TDSheet!$A:$AF,32,0)</f>
        <v>111.59759999999999</v>
      </c>
      <c r="AF9" s="15">
        <f>VLOOKUP(A:A,[1]TDSheet!$A:$AG,33,0)</f>
        <v>89.381</v>
      </c>
      <c r="AG9" s="15">
        <f>VLOOKUP(A:A,[1]TDSheet!$A:$W,23,0)</f>
        <v>96.297999999999988</v>
      </c>
      <c r="AH9" s="15">
        <v>83.653999999999996</v>
      </c>
      <c r="AI9" s="15" t="e">
        <f>VLOOKUP(A:A,[1]TDSheet!$A:$AI,35,0)</f>
        <v>#N/A</v>
      </c>
      <c r="AJ9" s="15">
        <f t="shared" si="15"/>
        <v>100</v>
      </c>
      <c r="AK9" s="15"/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1124.9390000000001</v>
      </c>
      <c r="D10" s="8">
        <v>3514.2510000000002</v>
      </c>
      <c r="E10" s="8">
        <v>2211.0729999999999</v>
      </c>
      <c r="F10" s="8">
        <v>767.43100000000004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2096.4</v>
      </c>
      <c r="K10" s="15">
        <f t="shared" si="11"/>
        <v>114.67299999999977</v>
      </c>
      <c r="L10" s="15">
        <f>VLOOKUP(A:A,[1]TDSheet!$A:$V,22,0)</f>
        <v>320</v>
      </c>
      <c r="M10" s="15">
        <f>VLOOKUP(A:A,[1]TDSheet!$A:$X,24,0)</f>
        <v>300</v>
      </c>
      <c r="N10" s="15">
        <v>250</v>
      </c>
      <c r="O10" s="15"/>
      <c r="P10" s="15"/>
      <c r="Q10" s="15"/>
      <c r="R10" s="15"/>
      <c r="S10" s="15"/>
      <c r="T10" s="15"/>
      <c r="U10" s="15"/>
      <c r="V10" s="15"/>
      <c r="W10" s="15">
        <f t="shared" si="12"/>
        <v>259.61500000000001</v>
      </c>
      <c r="X10" s="17">
        <v>450</v>
      </c>
      <c r="Y10" s="18">
        <f t="shared" si="13"/>
        <v>8.0404868747953699</v>
      </c>
      <c r="Z10" s="15">
        <f t="shared" si="14"/>
        <v>2.9560348978294781</v>
      </c>
      <c r="AA10" s="15">
        <f>VLOOKUP(A:A,[1]TDSheet!$A:$AA,27,0)</f>
        <v>512.024</v>
      </c>
      <c r="AB10" s="15"/>
      <c r="AC10" s="15">
        <f>VLOOKUP(A:A,[1]TDSheet!$A:$AC,29,0)</f>
        <v>400.97399999999999</v>
      </c>
      <c r="AD10" s="15">
        <v>0</v>
      </c>
      <c r="AE10" s="15">
        <f>VLOOKUP(A:A,[1]TDSheet!$A:$AF,32,0)</f>
        <v>392.5702</v>
      </c>
      <c r="AF10" s="15">
        <f>VLOOKUP(A:A,[1]TDSheet!$A:$AG,33,0)</f>
        <v>317.40279999999996</v>
      </c>
      <c r="AG10" s="15">
        <f>VLOOKUP(A:A,[1]TDSheet!$A:$W,23,0)</f>
        <v>269.94259999999997</v>
      </c>
      <c r="AH10" s="15">
        <v>219.5</v>
      </c>
      <c r="AI10" s="15" t="str">
        <f>VLOOKUP(A:A,[1]TDSheet!$A:$AI,35,0)</f>
        <v>оконч</v>
      </c>
      <c r="AJ10" s="15">
        <f t="shared" si="15"/>
        <v>450</v>
      </c>
      <c r="AK10" s="15"/>
      <c r="AL10" s="15"/>
      <c r="AM10" s="15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79.087999999999994</v>
      </c>
      <c r="D11" s="8">
        <v>449.34500000000003</v>
      </c>
      <c r="E11" s="8">
        <v>261.98200000000003</v>
      </c>
      <c r="F11" s="8">
        <v>153.422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260.14</v>
      </c>
      <c r="K11" s="15">
        <f t="shared" si="11"/>
        <v>1.8420000000000414</v>
      </c>
      <c r="L11" s="15">
        <f>VLOOKUP(A:A,[1]TDSheet!$A:$V,22,0)</f>
        <v>20</v>
      </c>
      <c r="M11" s="15">
        <f>VLOOKUP(A:A,[1]TDSheet!$A:$X,24,0)</f>
        <v>30</v>
      </c>
      <c r="N11" s="15"/>
      <c r="O11" s="15"/>
      <c r="P11" s="15"/>
      <c r="Q11" s="15"/>
      <c r="R11" s="15"/>
      <c r="S11" s="15"/>
      <c r="T11" s="15"/>
      <c r="U11" s="15"/>
      <c r="V11" s="15"/>
      <c r="W11" s="15">
        <f t="shared" si="12"/>
        <v>30.179800000000007</v>
      </c>
      <c r="X11" s="17">
        <v>40</v>
      </c>
      <c r="Y11" s="18">
        <f t="shared" si="13"/>
        <v>8.0657260816837724</v>
      </c>
      <c r="Z11" s="15">
        <f t="shared" si="14"/>
        <v>5.0835989635451515</v>
      </c>
      <c r="AA11" s="15">
        <f>VLOOKUP(A:A,[1]TDSheet!$A:$AA,27,0)</f>
        <v>0</v>
      </c>
      <c r="AB11" s="15"/>
      <c r="AC11" s="15">
        <f>VLOOKUP(A:A,[1]TDSheet!$A:$AC,29,0)</f>
        <v>111.083</v>
      </c>
      <c r="AD11" s="15">
        <v>0</v>
      </c>
      <c r="AE11" s="15">
        <f>VLOOKUP(A:A,[1]TDSheet!$A:$AF,32,0)</f>
        <v>35.888599999999997</v>
      </c>
      <c r="AF11" s="15">
        <f>VLOOKUP(A:A,[1]TDSheet!$A:$AG,33,0)</f>
        <v>32.738799999999998</v>
      </c>
      <c r="AG11" s="15">
        <f>VLOOKUP(A:A,[1]TDSheet!$A:$W,23,0)</f>
        <v>33.432599999999994</v>
      </c>
      <c r="AH11" s="15">
        <v>19.46</v>
      </c>
      <c r="AI11" s="15" t="e">
        <f>VLOOKUP(A:A,[1]TDSheet!$A:$AI,35,0)</f>
        <v>#N/A</v>
      </c>
      <c r="AJ11" s="15">
        <f t="shared" si="15"/>
        <v>40</v>
      </c>
      <c r="AK11" s="15"/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185</v>
      </c>
      <c r="D12" s="8">
        <v>468</v>
      </c>
      <c r="E12" s="8">
        <v>248</v>
      </c>
      <c r="F12" s="8">
        <v>100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272</v>
      </c>
      <c r="K12" s="15">
        <f t="shared" si="11"/>
        <v>-24</v>
      </c>
      <c r="L12" s="15">
        <f>VLOOKUP(A:A,[1]TDSheet!$A:$V,22,0)</f>
        <v>20</v>
      </c>
      <c r="M12" s="15">
        <f>VLOOKUP(A:A,[1]TDSheet!$A:$X,24,0)</f>
        <v>30</v>
      </c>
      <c r="N12" s="15">
        <v>50</v>
      </c>
      <c r="O12" s="15"/>
      <c r="P12" s="15"/>
      <c r="Q12" s="15"/>
      <c r="R12" s="15"/>
      <c r="S12" s="15"/>
      <c r="T12" s="15"/>
      <c r="U12" s="15"/>
      <c r="V12" s="15"/>
      <c r="W12" s="15">
        <f t="shared" si="12"/>
        <v>30.4</v>
      </c>
      <c r="X12" s="17">
        <v>50</v>
      </c>
      <c r="Y12" s="18">
        <f t="shared" si="13"/>
        <v>8.2236842105263168</v>
      </c>
      <c r="Z12" s="15">
        <f t="shared" si="14"/>
        <v>3.2894736842105265</v>
      </c>
      <c r="AA12" s="15">
        <f>VLOOKUP(A:A,[1]TDSheet!$A:$AA,27,0)</f>
        <v>0</v>
      </c>
      <c r="AB12" s="15"/>
      <c r="AC12" s="15">
        <f>VLOOKUP(A:A,[1]TDSheet!$A:$AC,29,0)</f>
        <v>96</v>
      </c>
      <c r="AD12" s="15">
        <v>0</v>
      </c>
      <c r="AE12" s="15">
        <f>VLOOKUP(A:A,[1]TDSheet!$A:$AF,32,0)</f>
        <v>36.799999999999997</v>
      </c>
      <c r="AF12" s="15">
        <f>VLOOKUP(A:A,[1]TDSheet!$A:$AG,33,0)</f>
        <v>36.6</v>
      </c>
      <c r="AG12" s="15">
        <f>VLOOKUP(A:A,[1]TDSheet!$A:$W,23,0)</f>
        <v>30.8</v>
      </c>
      <c r="AH12" s="15">
        <v>32</v>
      </c>
      <c r="AI12" s="15">
        <f>VLOOKUP(A:A,[1]TDSheet!$A:$AI,35,0)</f>
        <v>0</v>
      </c>
      <c r="AJ12" s="15">
        <f t="shared" si="15"/>
        <v>25</v>
      </c>
      <c r="AK12" s="15"/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82</v>
      </c>
      <c r="D13" s="8">
        <v>4671</v>
      </c>
      <c r="E13" s="8">
        <v>2295</v>
      </c>
      <c r="F13" s="8">
        <v>821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2505</v>
      </c>
      <c r="K13" s="15">
        <f t="shared" si="11"/>
        <v>-210</v>
      </c>
      <c r="L13" s="15">
        <f>VLOOKUP(A:A,[1]TDSheet!$A:$V,22,0)</f>
        <v>300</v>
      </c>
      <c r="M13" s="15">
        <f>VLOOKUP(A:A,[1]TDSheet!$A:$X,24,0)</f>
        <v>200</v>
      </c>
      <c r="N13" s="15">
        <v>150</v>
      </c>
      <c r="O13" s="15"/>
      <c r="P13" s="15"/>
      <c r="Q13" s="15"/>
      <c r="R13" s="15"/>
      <c r="S13" s="15"/>
      <c r="T13" s="15"/>
      <c r="U13" s="15"/>
      <c r="V13" s="15"/>
      <c r="W13" s="15">
        <f t="shared" si="12"/>
        <v>163</v>
      </c>
      <c r="X13" s="17">
        <v>200</v>
      </c>
      <c r="Y13" s="18">
        <f t="shared" si="13"/>
        <v>10.251533742331288</v>
      </c>
      <c r="Z13" s="15">
        <f t="shared" si="14"/>
        <v>5.03680981595092</v>
      </c>
      <c r="AA13" s="15">
        <f>VLOOKUP(A:A,[1]TDSheet!$A:$AA,27,0)</f>
        <v>0</v>
      </c>
      <c r="AB13" s="15"/>
      <c r="AC13" s="15">
        <f>VLOOKUP(A:A,[1]TDSheet!$A:$AC,29,0)</f>
        <v>520</v>
      </c>
      <c r="AD13" s="15">
        <f>VLOOKUP(A:A,[3]TDSheet!$A:$D,4,0)</f>
        <v>960</v>
      </c>
      <c r="AE13" s="15">
        <f>VLOOKUP(A:A,[1]TDSheet!$A:$AF,32,0)</f>
        <v>243.8</v>
      </c>
      <c r="AF13" s="15">
        <f>VLOOKUP(A:A,[1]TDSheet!$A:$AG,33,0)</f>
        <v>192.4</v>
      </c>
      <c r="AG13" s="15">
        <f>VLOOKUP(A:A,[1]TDSheet!$A:$W,23,0)</f>
        <v>164.2</v>
      </c>
      <c r="AH13" s="15">
        <v>277</v>
      </c>
      <c r="AI13" s="15" t="str">
        <f>VLOOKUP(A:A,[1]TDSheet!$A:$AI,35,0)</f>
        <v>?????</v>
      </c>
      <c r="AJ13" s="15">
        <f t="shared" si="15"/>
        <v>80</v>
      </c>
      <c r="AK13" s="15"/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1480</v>
      </c>
      <c r="D14" s="8">
        <v>7979</v>
      </c>
      <c r="E14" s="8">
        <v>3270</v>
      </c>
      <c r="F14" s="8">
        <v>2168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3295</v>
      </c>
      <c r="K14" s="15">
        <f t="shared" si="11"/>
        <v>-25</v>
      </c>
      <c r="L14" s="15">
        <f>VLOOKUP(A:A,[1]TDSheet!$A:$V,22,0)</f>
        <v>600</v>
      </c>
      <c r="M14" s="15">
        <f>VLOOKUP(A:A,[1]TDSheet!$A:$X,24,0)</f>
        <v>300</v>
      </c>
      <c r="N14" s="15">
        <v>500</v>
      </c>
      <c r="O14" s="15"/>
      <c r="P14" s="15"/>
      <c r="Q14" s="15"/>
      <c r="R14" s="15"/>
      <c r="S14" s="15"/>
      <c r="T14" s="15"/>
      <c r="U14" s="15"/>
      <c r="V14" s="15"/>
      <c r="W14" s="15">
        <f t="shared" si="12"/>
        <v>500.4</v>
      </c>
      <c r="X14" s="17">
        <v>500</v>
      </c>
      <c r="Y14" s="18">
        <f t="shared" si="13"/>
        <v>8.1294964028776988</v>
      </c>
      <c r="Z14" s="15">
        <f t="shared" si="14"/>
        <v>4.3325339728217429</v>
      </c>
      <c r="AA14" s="15">
        <f>VLOOKUP(A:A,[1]TDSheet!$A:$AA,27,0)</f>
        <v>0</v>
      </c>
      <c r="AB14" s="15"/>
      <c r="AC14" s="15">
        <f>VLOOKUP(A:A,[1]TDSheet!$A:$AC,29,0)</f>
        <v>294</v>
      </c>
      <c r="AD14" s="15">
        <f>VLOOKUP(A:A,[3]TDSheet!$A:$D,4,0)</f>
        <v>474</v>
      </c>
      <c r="AE14" s="15">
        <f>VLOOKUP(A:A,[1]TDSheet!$A:$AF,32,0)</f>
        <v>626</v>
      </c>
      <c r="AF14" s="15">
        <f>VLOOKUP(A:A,[1]TDSheet!$A:$AG,33,0)</f>
        <v>640.6</v>
      </c>
      <c r="AG14" s="15">
        <f>VLOOKUP(A:A,[1]TDSheet!$A:$W,23,0)</f>
        <v>522.79999999999995</v>
      </c>
      <c r="AH14" s="15">
        <v>563</v>
      </c>
      <c r="AI14" s="15" t="str">
        <f>VLOOKUP(A:A,[1]TDSheet!$A:$AI,35,0)</f>
        <v>оконч</v>
      </c>
      <c r="AJ14" s="15">
        <f t="shared" si="15"/>
        <v>225</v>
      </c>
      <c r="AK14" s="15"/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2260</v>
      </c>
      <c r="D15" s="8">
        <v>13063</v>
      </c>
      <c r="E15" s="8">
        <v>6127</v>
      </c>
      <c r="F15" s="8">
        <v>1605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6117</v>
      </c>
      <c r="K15" s="15">
        <f t="shared" si="11"/>
        <v>10</v>
      </c>
      <c r="L15" s="15">
        <f>VLOOKUP(A:A,[1]TDSheet!$A:$V,22,0)</f>
        <v>1000</v>
      </c>
      <c r="M15" s="15">
        <f>VLOOKUP(A:A,[1]TDSheet!$A:$X,24,0)</f>
        <v>400</v>
      </c>
      <c r="N15" s="15">
        <v>1300</v>
      </c>
      <c r="O15" s="15"/>
      <c r="P15" s="15"/>
      <c r="Q15" s="15"/>
      <c r="R15" s="15"/>
      <c r="S15" s="15"/>
      <c r="T15" s="15"/>
      <c r="U15" s="15"/>
      <c r="V15" s="15"/>
      <c r="W15" s="15">
        <f t="shared" si="12"/>
        <v>744.2</v>
      </c>
      <c r="X15" s="17">
        <v>1200</v>
      </c>
      <c r="Y15" s="18">
        <f t="shared" si="13"/>
        <v>7.3972050524052673</v>
      </c>
      <c r="Z15" s="15">
        <f t="shared" si="14"/>
        <v>2.1566783122816444</v>
      </c>
      <c r="AA15" s="15">
        <f>VLOOKUP(A:A,[1]TDSheet!$A:$AA,27,0)</f>
        <v>0</v>
      </c>
      <c r="AB15" s="15"/>
      <c r="AC15" s="15">
        <f>VLOOKUP(A:A,[1]TDSheet!$A:$AC,29,0)</f>
        <v>306</v>
      </c>
      <c r="AD15" s="15">
        <f>VLOOKUP(A:A,[3]TDSheet!$A:$D,4,0)</f>
        <v>2100</v>
      </c>
      <c r="AE15" s="15">
        <f>VLOOKUP(A:A,[1]TDSheet!$A:$AF,32,0)</f>
        <v>786</v>
      </c>
      <c r="AF15" s="15">
        <f>VLOOKUP(A:A,[1]TDSheet!$A:$AG,33,0)</f>
        <v>711.8</v>
      </c>
      <c r="AG15" s="15">
        <f>VLOOKUP(A:A,[1]TDSheet!$A:$W,23,0)</f>
        <v>708.4</v>
      </c>
      <c r="AH15" s="15">
        <v>815</v>
      </c>
      <c r="AI15" s="15" t="str">
        <f>VLOOKUP(A:A,[1]TDSheet!$A:$AI,35,0)</f>
        <v>янвак</v>
      </c>
      <c r="AJ15" s="15">
        <f t="shared" si="15"/>
        <v>540</v>
      </c>
      <c r="AK15" s="15"/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92</v>
      </c>
      <c r="D16" s="8">
        <v>571</v>
      </c>
      <c r="E16" s="8">
        <v>293</v>
      </c>
      <c r="F16" s="8">
        <v>101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308</v>
      </c>
      <c r="K16" s="15">
        <f t="shared" si="11"/>
        <v>-15</v>
      </c>
      <c r="L16" s="15">
        <f>VLOOKUP(A:A,[1]TDSheet!$A:$V,22,0)</f>
        <v>50</v>
      </c>
      <c r="M16" s="15">
        <f>VLOOKUP(A:A,[1]TDSheet!$A:$X,24,0)</f>
        <v>30</v>
      </c>
      <c r="N16" s="15"/>
      <c r="O16" s="15"/>
      <c r="P16" s="15"/>
      <c r="Q16" s="15"/>
      <c r="R16" s="15"/>
      <c r="S16" s="15"/>
      <c r="T16" s="15"/>
      <c r="U16" s="15"/>
      <c r="V16" s="15"/>
      <c r="W16" s="15">
        <f t="shared" si="12"/>
        <v>28.6</v>
      </c>
      <c r="X16" s="17">
        <v>60</v>
      </c>
      <c r="Y16" s="18">
        <f t="shared" si="13"/>
        <v>8.4265734265734267</v>
      </c>
      <c r="Z16" s="15">
        <f t="shared" si="14"/>
        <v>3.5314685314685312</v>
      </c>
      <c r="AA16" s="15">
        <f>VLOOKUP(A:A,[1]TDSheet!$A:$AA,27,0)</f>
        <v>0</v>
      </c>
      <c r="AB16" s="15"/>
      <c r="AC16" s="15">
        <f>VLOOKUP(A:A,[1]TDSheet!$A:$AC,29,0)</f>
        <v>150</v>
      </c>
      <c r="AD16" s="15">
        <v>0</v>
      </c>
      <c r="AE16" s="15">
        <f>VLOOKUP(A:A,[1]TDSheet!$A:$AF,32,0)</f>
        <v>43.4</v>
      </c>
      <c r="AF16" s="15">
        <f>VLOOKUP(A:A,[1]TDSheet!$A:$AG,33,0)</f>
        <v>38.6</v>
      </c>
      <c r="AG16" s="15">
        <f>VLOOKUP(A:A,[1]TDSheet!$A:$W,23,0)</f>
        <v>31.6</v>
      </c>
      <c r="AH16" s="15">
        <v>26</v>
      </c>
      <c r="AI16" s="15" t="e">
        <f>VLOOKUP(A:A,[1]TDSheet!$A:$AI,35,0)</f>
        <v>#N/A</v>
      </c>
      <c r="AJ16" s="15">
        <f t="shared" si="15"/>
        <v>30</v>
      </c>
      <c r="AK16" s="15"/>
      <c r="AL16" s="15"/>
      <c r="AM16" s="15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24</v>
      </c>
      <c r="D17" s="8">
        <v>132</v>
      </c>
      <c r="E17" s="8">
        <v>92</v>
      </c>
      <c r="F17" s="8">
        <v>64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109</v>
      </c>
      <c r="K17" s="15">
        <f t="shared" si="11"/>
        <v>-17</v>
      </c>
      <c r="L17" s="15">
        <f>VLOOKUP(A:A,[1]TDSheet!$A:$V,22,0)</f>
        <v>20</v>
      </c>
      <c r="M17" s="15">
        <f>VLOOKUP(A:A,[1]TDSheet!$A:$X,24,0)</f>
        <v>20</v>
      </c>
      <c r="N17" s="15">
        <v>20</v>
      </c>
      <c r="O17" s="15"/>
      <c r="P17" s="15"/>
      <c r="Q17" s="15"/>
      <c r="R17" s="15"/>
      <c r="S17" s="15"/>
      <c r="T17" s="15"/>
      <c r="U17" s="15"/>
      <c r="V17" s="15"/>
      <c r="W17" s="15">
        <f t="shared" si="12"/>
        <v>18.399999999999999</v>
      </c>
      <c r="X17" s="17">
        <v>30</v>
      </c>
      <c r="Y17" s="18">
        <f t="shared" si="13"/>
        <v>8.3695652173913047</v>
      </c>
      <c r="Z17" s="15">
        <f t="shared" si="14"/>
        <v>3.4782608695652177</v>
      </c>
      <c r="AA17" s="15">
        <f>VLOOKUP(A:A,[1]TDSheet!$A:$AA,27,0)</f>
        <v>0</v>
      </c>
      <c r="AB17" s="15"/>
      <c r="AC17" s="15">
        <f>VLOOKUP(A:A,[1]TDSheet!$A:$AC,29,0)</f>
        <v>0</v>
      </c>
      <c r="AD17" s="15">
        <v>0</v>
      </c>
      <c r="AE17" s="15">
        <f>VLOOKUP(A:A,[1]TDSheet!$A:$AF,32,0)</f>
        <v>19.600000000000001</v>
      </c>
      <c r="AF17" s="15">
        <f>VLOOKUP(A:A,[1]TDSheet!$A:$AG,33,0)</f>
        <v>17.399999999999999</v>
      </c>
      <c r="AG17" s="15">
        <f>VLOOKUP(A:A,[1]TDSheet!$A:$W,23,0)</f>
        <v>19.399999999999999</v>
      </c>
      <c r="AH17" s="15">
        <v>26</v>
      </c>
      <c r="AI17" s="15">
        <f>VLOOKUP(A:A,[1]TDSheet!$A:$AI,35,0)</f>
        <v>0</v>
      </c>
      <c r="AJ17" s="15">
        <f t="shared" si="15"/>
        <v>12</v>
      </c>
      <c r="AK17" s="15"/>
      <c r="AL17" s="15"/>
      <c r="AM17" s="15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111</v>
      </c>
      <c r="D18" s="8">
        <v>283</v>
      </c>
      <c r="E18" s="8">
        <v>131</v>
      </c>
      <c r="F18" s="8">
        <v>252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149</v>
      </c>
      <c r="K18" s="15">
        <f t="shared" si="11"/>
        <v>-18</v>
      </c>
      <c r="L18" s="15">
        <f>VLOOKUP(A:A,[1]TDSheet!$A:$V,22,0)</f>
        <v>0</v>
      </c>
      <c r="M18" s="15">
        <f>VLOOKUP(A:A,[1]TDSheet!$A:$X,24,0)</f>
        <v>0</v>
      </c>
      <c r="N18" s="15"/>
      <c r="O18" s="15"/>
      <c r="P18" s="15"/>
      <c r="Q18" s="15"/>
      <c r="R18" s="15"/>
      <c r="S18" s="15"/>
      <c r="T18" s="15"/>
      <c r="U18" s="15"/>
      <c r="V18" s="15"/>
      <c r="W18" s="15">
        <f t="shared" si="12"/>
        <v>26.2</v>
      </c>
      <c r="X18" s="17">
        <v>100</v>
      </c>
      <c r="Y18" s="18">
        <f t="shared" si="13"/>
        <v>13.435114503816795</v>
      </c>
      <c r="Z18" s="15">
        <f t="shared" si="14"/>
        <v>9.6183206106870234</v>
      </c>
      <c r="AA18" s="15">
        <f>VLOOKUP(A:A,[1]TDSheet!$A:$AA,27,0)</f>
        <v>0</v>
      </c>
      <c r="AB18" s="15"/>
      <c r="AC18" s="15">
        <f>VLOOKUP(A:A,[1]TDSheet!$A:$AC,29,0)</f>
        <v>0</v>
      </c>
      <c r="AD18" s="15">
        <v>0</v>
      </c>
      <c r="AE18" s="15">
        <f>VLOOKUP(A:A,[1]TDSheet!$A:$AF,32,0)</f>
        <v>34.799999999999997</v>
      </c>
      <c r="AF18" s="15">
        <f>VLOOKUP(A:A,[1]TDSheet!$A:$AG,33,0)</f>
        <v>24.6</v>
      </c>
      <c r="AG18" s="15">
        <f>VLOOKUP(A:A,[1]TDSheet!$A:$W,23,0)</f>
        <v>25.2</v>
      </c>
      <c r="AH18" s="15">
        <v>23</v>
      </c>
      <c r="AI18" s="15" t="e">
        <f>VLOOKUP(A:A,[1]TDSheet!$A:$AI,35,0)</f>
        <v>#N/A</v>
      </c>
      <c r="AJ18" s="15">
        <f t="shared" si="15"/>
        <v>17</v>
      </c>
      <c r="AK18" s="15"/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41</v>
      </c>
      <c r="D19" s="8">
        <v>405</v>
      </c>
      <c r="E19" s="8">
        <v>279</v>
      </c>
      <c r="F19" s="8">
        <v>152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304</v>
      </c>
      <c r="K19" s="15">
        <f t="shared" si="11"/>
        <v>-25</v>
      </c>
      <c r="L19" s="15">
        <f>VLOOKUP(A:A,[1]TDSheet!$A:$V,22,0)</f>
        <v>90</v>
      </c>
      <c r="M19" s="15">
        <f>VLOOKUP(A:A,[1]TDSheet!$A:$X,24,0)</f>
        <v>50</v>
      </c>
      <c r="N19" s="15">
        <v>70</v>
      </c>
      <c r="O19" s="15"/>
      <c r="P19" s="15"/>
      <c r="Q19" s="15"/>
      <c r="R19" s="15"/>
      <c r="S19" s="15"/>
      <c r="T19" s="15"/>
      <c r="U19" s="15"/>
      <c r="V19" s="15"/>
      <c r="W19" s="15">
        <f t="shared" si="12"/>
        <v>55.8</v>
      </c>
      <c r="X19" s="17">
        <v>90</v>
      </c>
      <c r="Y19" s="18">
        <f t="shared" si="13"/>
        <v>8.1003584229390686</v>
      </c>
      <c r="Z19" s="15">
        <f t="shared" si="14"/>
        <v>2.7240143369175627</v>
      </c>
      <c r="AA19" s="15">
        <f>VLOOKUP(A:A,[1]TDSheet!$A:$AA,27,0)</f>
        <v>0</v>
      </c>
      <c r="AB19" s="15"/>
      <c r="AC19" s="15">
        <f>VLOOKUP(A:A,[1]TDSheet!$A:$AC,29,0)</f>
        <v>0</v>
      </c>
      <c r="AD19" s="15">
        <v>0</v>
      </c>
      <c r="AE19" s="15">
        <f>VLOOKUP(A:A,[1]TDSheet!$A:$AF,32,0)</f>
        <v>49</v>
      </c>
      <c r="AF19" s="15">
        <f>VLOOKUP(A:A,[1]TDSheet!$A:$AG,33,0)</f>
        <v>44.2</v>
      </c>
      <c r="AG19" s="15">
        <f>VLOOKUP(A:A,[1]TDSheet!$A:$W,23,0)</f>
        <v>61.6</v>
      </c>
      <c r="AH19" s="15">
        <v>58</v>
      </c>
      <c r="AI19" s="15" t="str">
        <f>VLOOKUP(A:A,[1]TDSheet!$A:$AI,35,0)</f>
        <v>продянв</v>
      </c>
      <c r="AJ19" s="15">
        <f t="shared" si="15"/>
        <v>40.5</v>
      </c>
      <c r="AK19" s="15"/>
      <c r="AL19" s="15"/>
      <c r="AM19" s="15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488</v>
      </c>
      <c r="D20" s="8">
        <v>1067</v>
      </c>
      <c r="E20" s="14">
        <v>746</v>
      </c>
      <c r="F20" s="19">
        <v>470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331</v>
      </c>
      <c r="K20" s="15">
        <f t="shared" si="11"/>
        <v>415</v>
      </c>
      <c r="L20" s="15">
        <f>VLOOKUP(A:A,[1]TDSheet!$A:$V,22,0)</f>
        <v>250</v>
      </c>
      <c r="M20" s="15">
        <f>VLOOKUP(A:A,[1]TDSheet!$A:$X,24,0)</f>
        <v>100</v>
      </c>
      <c r="N20" s="15">
        <v>100</v>
      </c>
      <c r="O20" s="15"/>
      <c r="P20" s="15"/>
      <c r="Q20" s="15"/>
      <c r="R20" s="15"/>
      <c r="S20" s="15"/>
      <c r="T20" s="15"/>
      <c r="U20" s="15"/>
      <c r="V20" s="15"/>
      <c r="W20" s="15">
        <f t="shared" si="12"/>
        <v>127.2</v>
      </c>
      <c r="X20" s="17">
        <v>150</v>
      </c>
      <c r="Y20" s="18">
        <f t="shared" si="13"/>
        <v>8.4119496855345908</v>
      </c>
      <c r="Z20" s="15">
        <f t="shared" si="14"/>
        <v>3.6949685534591192</v>
      </c>
      <c r="AA20" s="15">
        <f>VLOOKUP(A:A,[1]TDSheet!$A:$AA,27,0)</f>
        <v>0</v>
      </c>
      <c r="AB20" s="15"/>
      <c r="AC20" s="15">
        <f>VLOOKUP(A:A,[1]TDSheet!$A:$AC,29,0)</f>
        <v>110</v>
      </c>
      <c r="AD20" s="15">
        <v>0</v>
      </c>
      <c r="AE20" s="15">
        <f>VLOOKUP(A:A,[1]TDSheet!$A:$AF,32,0)</f>
        <v>143.4</v>
      </c>
      <c r="AF20" s="15">
        <f>VLOOKUP(A:A,[1]TDSheet!$A:$AG,33,0)</f>
        <v>136.6</v>
      </c>
      <c r="AG20" s="15">
        <f>VLOOKUP(A:A,[1]TDSheet!$A:$W,23,0)</f>
        <v>142.19999999999999</v>
      </c>
      <c r="AH20" s="15">
        <v>40</v>
      </c>
      <c r="AI20" s="15" t="e">
        <f>VLOOKUP(A:A,[1]TDSheet!$A:$AI,35,0)</f>
        <v>#N/A</v>
      </c>
      <c r="AJ20" s="15">
        <f t="shared" si="15"/>
        <v>75</v>
      </c>
      <c r="AK20" s="15"/>
      <c r="AL20" s="15"/>
      <c r="AM20" s="15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81</v>
      </c>
      <c r="D21" s="8">
        <v>316</v>
      </c>
      <c r="E21" s="8">
        <v>227</v>
      </c>
      <c r="F21" s="8">
        <v>165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256</v>
      </c>
      <c r="K21" s="15">
        <f t="shared" si="11"/>
        <v>-29</v>
      </c>
      <c r="L21" s="15">
        <f>VLOOKUP(A:A,[1]TDSheet!$A:$V,22,0)</f>
        <v>90</v>
      </c>
      <c r="M21" s="15">
        <f>VLOOKUP(A:A,[1]TDSheet!$A:$X,24,0)</f>
        <v>4</v>
      </c>
      <c r="N21" s="15"/>
      <c r="O21" s="15"/>
      <c r="P21" s="15"/>
      <c r="Q21" s="15"/>
      <c r="R21" s="15"/>
      <c r="S21" s="15"/>
      <c r="T21" s="15"/>
      <c r="U21" s="15"/>
      <c r="V21" s="15"/>
      <c r="W21" s="15">
        <f t="shared" si="12"/>
        <v>39.4</v>
      </c>
      <c r="X21" s="17">
        <v>60</v>
      </c>
      <c r="Y21" s="18">
        <f t="shared" si="13"/>
        <v>8.0964467005076148</v>
      </c>
      <c r="Z21" s="15">
        <f t="shared" si="14"/>
        <v>4.187817258883249</v>
      </c>
      <c r="AA21" s="15">
        <f>VLOOKUP(A:A,[1]TDSheet!$A:$AA,27,0)</f>
        <v>0</v>
      </c>
      <c r="AB21" s="15"/>
      <c r="AC21" s="15">
        <f>VLOOKUP(A:A,[1]TDSheet!$A:$AC,29,0)</f>
        <v>30</v>
      </c>
      <c r="AD21" s="15">
        <v>0</v>
      </c>
      <c r="AE21" s="15">
        <f>VLOOKUP(A:A,[1]TDSheet!$A:$AF,32,0)</f>
        <v>40.799999999999997</v>
      </c>
      <c r="AF21" s="15">
        <f>VLOOKUP(A:A,[1]TDSheet!$A:$AG,33,0)</f>
        <v>34</v>
      </c>
      <c r="AG21" s="15">
        <f>VLOOKUP(A:A,[1]TDSheet!$A:$W,23,0)</f>
        <v>48.6</v>
      </c>
      <c r="AH21" s="15">
        <v>44</v>
      </c>
      <c r="AI21" s="15">
        <f>VLOOKUP(A:A,[1]TDSheet!$A:$AI,35,0)</f>
        <v>0</v>
      </c>
      <c r="AJ21" s="15">
        <f t="shared" si="15"/>
        <v>18</v>
      </c>
      <c r="AK21" s="15"/>
      <c r="AL21" s="15"/>
      <c r="AM21" s="15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48</v>
      </c>
      <c r="D22" s="8">
        <v>133</v>
      </c>
      <c r="E22" s="8">
        <v>112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137</v>
      </c>
      <c r="K22" s="15">
        <f t="shared" si="11"/>
        <v>-25</v>
      </c>
      <c r="L22" s="15">
        <f>VLOOKUP(A:A,[1]TDSheet!$A:$V,22,0)</f>
        <v>20</v>
      </c>
      <c r="M22" s="15">
        <f>VLOOKUP(A:A,[1]TDSheet!$A:$X,24,0)</f>
        <v>0</v>
      </c>
      <c r="N22" s="15">
        <v>20</v>
      </c>
      <c r="O22" s="15"/>
      <c r="P22" s="15"/>
      <c r="Q22" s="15"/>
      <c r="R22" s="15"/>
      <c r="S22" s="15"/>
      <c r="T22" s="15"/>
      <c r="U22" s="15"/>
      <c r="V22" s="15"/>
      <c r="W22" s="15">
        <f t="shared" si="12"/>
        <v>16.399999999999999</v>
      </c>
      <c r="X22" s="17">
        <v>30</v>
      </c>
      <c r="Y22" s="18">
        <f t="shared" si="13"/>
        <v>8.3536585365853657</v>
      </c>
      <c r="Z22" s="15">
        <f t="shared" si="14"/>
        <v>4.0853658536585371</v>
      </c>
      <c r="AA22" s="15">
        <f>VLOOKUP(A:A,[1]TDSheet!$A:$AA,27,0)</f>
        <v>0</v>
      </c>
      <c r="AB22" s="15"/>
      <c r="AC22" s="15">
        <f>VLOOKUP(A:A,[1]TDSheet!$A:$AC,29,0)</f>
        <v>30</v>
      </c>
      <c r="AD22" s="15">
        <v>0</v>
      </c>
      <c r="AE22" s="15">
        <f>VLOOKUP(A:A,[1]TDSheet!$A:$AF,32,0)</f>
        <v>19</v>
      </c>
      <c r="AF22" s="15">
        <f>VLOOKUP(A:A,[1]TDSheet!$A:$AG,33,0)</f>
        <v>18</v>
      </c>
      <c r="AG22" s="15">
        <f>VLOOKUP(A:A,[1]TDSheet!$A:$W,23,0)</f>
        <v>17.600000000000001</v>
      </c>
      <c r="AH22" s="15">
        <v>22</v>
      </c>
      <c r="AI22" s="15">
        <v>0</v>
      </c>
      <c r="AJ22" s="15">
        <f t="shared" si="15"/>
        <v>15</v>
      </c>
      <c r="AK22" s="15"/>
      <c r="AL22" s="15"/>
      <c r="AM22" s="15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7</v>
      </c>
      <c r="D23" s="8">
        <v>74</v>
      </c>
      <c r="E23" s="8">
        <v>47</v>
      </c>
      <c r="F23" s="8">
        <v>33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67</v>
      </c>
      <c r="K23" s="15">
        <f t="shared" si="11"/>
        <v>-20</v>
      </c>
      <c r="L23" s="15">
        <f>VLOOKUP(A:A,[1]TDSheet!$A:$V,22,0)</f>
        <v>0</v>
      </c>
      <c r="M23" s="15">
        <f>VLOOKUP(A:A,[1]TDSheet!$A:$X,24,0)</f>
        <v>0</v>
      </c>
      <c r="N23" s="15"/>
      <c r="O23" s="15"/>
      <c r="P23" s="15"/>
      <c r="Q23" s="15"/>
      <c r="R23" s="15"/>
      <c r="S23" s="15"/>
      <c r="T23" s="15"/>
      <c r="U23" s="15"/>
      <c r="V23" s="15"/>
      <c r="W23" s="15">
        <f t="shared" si="12"/>
        <v>4.5999999999999996</v>
      </c>
      <c r="X23" s="17"/>
      <c r="Y23" s="18">
        <f t="shared" si="13"/>
        <v>7.1739130434782616</v>
      </c>
      <c r="Z23" s="15">
        <f t="shared" si="14"/>
        <v>7.1739130434782616</v>
      </c>
      <c r="AA23" s="15">
        <f>VLOOKUP(A:A,[1]TDSheet!$A:$AA,27,0)</f>
        <v>0</v>
      </c>
      <c r="AB23" s="15"/>
      <c r="AC23" s="15">
        <f>VLOOKUP(A:A,[1]TDSheet!$A:$AC,29,0)</f>
        <v>24</v>
      </c>
      <c r="AD23" s="15">
        <v>0</v>
      </c>
      <c r="AE23" s="15">
        <f>VLOOKUP(A:A,[1]TDSheet!$A:$AF,32,0)</f>
        <v>11.2</v>
      </c>
      <c r="AF23" s="15">
        <f>VLOOKUP(A:A,[1]TDSheet!$A:$AG,33,0)</f>
        <v>8.8000000000000007</v>
      </c>
      <c r="AG23" s="15">
        <f>VLOOKUP(A:A,[1]TDSheet!$A:$W,23,0)</f>
        <v>6.8</v>
      </c>
      <c r="AH23" s="15">
        <v>6</v>
      </c>
      <c r="AI23" s="15" t="e">
        <f>VLOOKUP(A:A,[1]TDSheet!$A:$AI,35,0)</f>
        <v>#N/A</v>
      </c>
      <c r="AJ23" s="15">
        <f t="shared" si="15"/>
        <v>0</v>
      </c>
      <c r="AK23" s="15"/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1094</v>
      </c>
      <c r="D24" s="8">
        <v>1201</v>
      </c>
      <c r="E24" s="8">
        <v>1150</v>
      </c>
      <c r="F24" s="8">
        <v>1104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1184</v>
      </c>
      <c r="K24" s="15">
        <f t="shared" si="11"/>
        <v>-34</v>
      </c>
      <c r="L24" s="15">
        <f>VLOOKUP(A:A,[1]TDSheet!$A:$V,22,0)</f>
        <v>0</v>
      </c>
      <c r="M24" s="15">
        <f>VLOOKUP(A:A,[1]TDSheet!$A:$X,24,0)</f>
        <v>0</v>
      </c>
      <c r="N24" s="15">
        <v>200</v>
      </c>
      <c r="O24" s="15"/>
      <c r="P24" s="15"/>
      <c r="Q24" s="15"/>
      <c r="R24" s="15"/>
      <c r="S24" s="15"/>
      <c r="T24" s="15"/>
      <c r="U24" s="15"/>
      <c r="V24" s="15"/>
      <c r="W24" s="15">
        <f t="shared" si="12"/>
        <v>200</v>
      </c>
      <c r="X24" s="17">
        <v>500</v>
      </c>
      <c r="Y24" s="18">
        <f t="shared" si="13"/>
        <v>9.02</v>
      </c>
      <c r="Z24" s="15">
        <f t="shared" si="14"/>
        <v>5.52</v>
      </c>
      <c r="AA24" s="15">
        <f>VLOOKUP(A:A,[1]TDSheet!$A:$AA,27,0)</f>
        <v>0</v>
      </c>
      <c r="AB24" s="15"/>
      <c r="AC24" s="15">
        <f>VLOOKUP(A:A,[1]TDSheet!$A:$AC,29,0)</f>
        <v>150</v>
      </c>
      <c r="AD24" s="15">
        <v>0</v>
      </c>
      <c r="AE24" s="15">
        <f>VLOOKUP(A:A,[1]TDSheet!$A:$AF,32,0)</f>
        <v>232.2</v>
      </c>
      <c r="AF24" s="15">
        <f>VLOOKUP(A:A,[1]TDSheet!$A:$AG,33,0)</f>
        <v>211</v>
      </c>
      <c r="AG24" s="15">
        <f>VLOOKUP(A:A,[1]TDSheet!$A:$W,23,0)</f>
        <v>206.8</v>
      </c>
      <c r="AH24" s="15">
        <v>208</v>
      </c>
      <c r="AI24" s="15">
        <f>VLOOKUP(A:A,[1]TDSheet!$A:$AI,35,0)</f>
        <v>0</v>
      </c>
      <c r="AJ24" s="15">
        <f t="shared" si="15"/>
        <v>85</v>
      </c>
      <c r="AK24" s="15"/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38</v>
      </c>
      <c r="D25" s="8">
        <v>554</v>
      </c>
      <c r="E25" s="8">
        <v>178</v>
      </c>
      <c r="F25" s="8">
        <v>279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235</v>
      </c>
      <c r="K25" s="15">
        <f t="shared" si="11"/>
        <v>-57</v>
      </c>
      <c r="L25" s="15">
        <f>VLOOKUP(A:A,[1]TDSheet!$A:$V,22,0)</f>
        <v>0</v>
      </c>
      <c r="M25" s="15">
        <f>VLOOKUP(A:A,[1]TDSheet!$A:$X,24,0)</f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>
        <f t="shared" si="12"/>
        <v>35.6</v>
      </c>
      <c r="X25" s="17">
        <v>40</v>
      </c>
      <c r="Y25" s="18">
        <f t="shared" si="13"/>
        <v>8.9606741573033712</v>
      </c>
      <c r="Z25" s="15">
        <f t="shared" si="14"/>
        <v>7.8370786516853927</v>
      </c>
      <c r="AA25" s="15">
        <f>VLOOKUP(A:A,[1]TDSheet!$A:$AA,27,0)</f>
        <v>0</v>
      </c>
      <c r="AB25" s="15"/>
      <c r="AC25" s="15">
        <f>VLOOKUP(A:A,[1]TDSheet!$A:$AC,29,0)</f>
        <v>0</v>
      </c>
      <c r="AD25" s="15">
        <v>0</v>
      </c>
      <c r="AE25" s="15">
        <f>VLOOKUP(A:A,[1]TDSheet!$A:$AF,32,0)</f>
        <v>52.8</v>
      </c>
      <c r="AF25" s="15">
        <f>VLOOKUP(A:A,[1]TDSheet!$A:$AG,33,0)</f>
        <v>42.8</v>
      </c>
      <c r="AG25" s="15">
        <f>VLOOKUP(A:A,[1]TDSheet!$A:$W,23,0)</f>
        <v>41.4</v>
      </c>
      <c r="AH25" s="15">
        <v>49</v>
      </c>
      <c r="AI25" s="15" t="e">
        <f>VLOOKUP(A:A,[1]TDSheet!$A:$AI,35,0)</f>
        <v>#N/A</v>
      </c>
      <c r="AJ25" s="15">
        <f t="shared" si="15"/>
        <v>15.2</v>
      </c>
      <c r="AK25" s="15"/>
      <c r="AL25" s="15"/>
      <c r="AM25" s="15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134</v>
      </c>
      <c r="D26" s="8">
        <v>1517</v>
      </c>
      <c r="E26" s="8">
        <v>1000</v>
      </c>
      <c r="F26" s="8">
        <v>618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1030</v>
      </c>
      <c r="K26" s="15">
        <f t="shared" si="11"/>
        <v>-30</v>
      </c>
      <c r="L26" s="15">
        <f>VLOOKUP(A:A,[1]TDSheet!$A:$V,22,0)</f>
        <v>300</v>
      </c>
      <c r="M26" s="15">
        <f>VLOOKUP(A:A,[1]TDSheet!$A:$X,24,0)</f>
        <v>150</v>
      </c>
      <c r="N26" s="15">
        <v>100</v>
      </c>
      <c r="O26" s="15"/>
      <c r="P26" s="15"/>
      <c r="Q26" s="15"/>
      <c r="R26" s="15"/>
      <c r="S26" s="15"/>
      <c r="T26" s="15"/>
      <c r="U26" s="15"/>
      <c r="V26" s="15"/>
      <c r="W26" s="15">
        <f t="shared" si="12"/>
        <v>176</v>
      </c>
      <c r="X26" s="17">
        <v>220</v>
      </c>
      <c r="Y26" s="18">
        <f t="shared" si="13"/>
        <v>7.8863636363636367</v>
      </c>
      <c r="Z26" s="15">
        <f t="shared" si="14"/>
        <v>3.5113636363636362</v>
      </c>
      <c r="AA26" s="15">
        <f>VLOOKUP(A:A,[1]TDSheet!$A:$AA,27,0)</f>
        <v>0</v>
      </c>
      <c r="AB26" s="15"/>
      <c r="AC26" s="15">
        <f>VLOOKUP(A:A,[1]TDSheet!$A:$AC,29,0)</f>
        <v>120</v>
      </c>
      <c r="AD26" s="15">
        <v>0</v>
      </c>
      <c r="AE26" s="15">
        <f>VLOOKUP(A:A,[1]TDSheet!$A:$AF,32,0)</f>
        <v>225.6</v>
      </c>
      <c r="AF26" s="15">
        <f>VLOOKUP(A:A,[1]TDSheet!$A:$AG,33,0)</f>
        <v>199.6</v>
      </c>
      <c r="AG26" s="15">
        <f>VLOOKUP(A:A,[1]TDSheet!$A:$W,23,0)</f>
        <v>205</v>
      </c>
      <c r="AH26" s="15">
        <v>219</v>
      </c>
      <c r="AI26" s="15" t="str">
        <f>VLOOKUP(A:A,[1]TDSheet!$A:$AI,35,0)</f>
        <v>продянв</v>
      </c>
      <c r="AJ26" s="15">
        <f t="shared" si="15"/>
        <v>77</v>
      </c>
      <c r="AK26" s="15"/>
      <c r="AL26" s="15"/>
      <c r="AM26" s="15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54</v>
      </c>
      <c r="D27" s="8">
        <v>1051</v>
      </c>
      <c r="E27" s="8">
        <v>366</v>
      </c>
      <c r="F27" s="14">
        <v>512</v>
      </c>
      <c r="G27" s="13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728</v>
      </c>
      <c r="K27" s="15">
        <f t="shared" si="11"/>
        <v>-362</v>
      </c>
      <c r="L27" s="15">
        <f>VLOOKUP(A:A,[1]TDSheet!$A:$V,22,0)</f>
        <v>80</v>
      </c>
      <c r="M27" s="15">
        <f>VLOOKUP(A:A,[1]TDSheet!$A:$X,24,0)</f>
        <v>50</v>
      </c>
      <c r="N27" s="15">
        <v>90</v>
      </c>
      <c r="O27" s="15"/>
      <c r="P27" s="15"/>
      <c r="Q27" s="15"/>
      <c r="R27" s="15"/>
      <c r="S27" s="15"/>
      <c r="T27" s="15"/>
      <c r="U27" s="15"/>
      <c r="V27" s="15"/>
      <c r="W27" s="15">
        <f t="shared" si="12"/>
        <v>58.8</v>
      </c>
      <c r="X27" s="17">
        <v>50</v>
      </c>
      <c r="Y27" s="18">
        <f t="shared" si="13"/>
        <v>13.299319727891158</v>
      </c>
      <c r="Z27" s="15">
        <f t="shared" si="14"/>
        <v>8.7074829931972797</v>
      </c>
      <c r="AA27" s="15">
        <f>VLOOKUP(A:A,[1]TDSheet!$A:$AA,27,0)</f>
        <v>0</v>
      </c>
      <c r="AB27" s="15"/>
      <c r="AC27" s="15">
        <f>VLOOKUP(A:A,[1]TDSheet!$A:$AC,29,0)</f>
        <v>72</v>
      </c>
      <c r="AD27" s="15">
        <v>0</v>
      </c>
      <c r="AE27" s="15">
        <f>VLOOKUP(A:A,[1]TDSheet!$A:$AF,32,0)</f>
        <v>41</v>
      </c>
      <c r="AF27" s="15">
        <f>VLOOKUP(A:A,[1]TDSheet!$A:$AG,33,0)</f>
        <v>11.4</v>
      </c>
      <c r="AG27" s="15">
        <f>VLOOKUP(A:A,[1]TDSheet!$A:$W,23,0)</f>
        <v>42.8</v>
      </c>
      <c r="AH27" s="15">
        <v>81</v>
      </c>
      <c r="AI27" s="15" t="str">
        <f>VLOOKUP(A:A,[1]TDSheet!$A:$AI,35,0)</f>
        <v>скл-238</v>
      </c>
      <c r="AJ27" s="15">
        <f t="shared" si="15"/>
        <v>17.5</v>
      </c>
      <c r="AK27" s="15"/>
      <c r="AL27" s="15"/>
      <c r="AM27" s="15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1627</v>
      </c>
      <c r="E28" s="8">
        <v>1153</v>
      </c>
      <c r="F28" s="8">
        <v>461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1374</v>
      </c>
      <c r="K28" s="15">
        <f t="shared" si="11"/>
        <v>-221</v>
      </c>
      <c r="L28" s="15">
        <f>VLOOKUP(A:A,[1]TDSheet!$A:$V,22,0)</f>
        <v>200</v>
      </c>
      <c r="M28" s="15">
        <f>VLOOKUP(A:A,[1]TDSheet!$A:$X,24,0)</f>
        <v>100</v>
      </c>
      <c r="N28" s="15">
        <v>170</v>
      </c>
      <c r="O28" s="15"/>
      <c r="P28" s="15"/>
      <c r="Q28" s="15"/>
      <c r="R28" s="15"/>
      <c r="S28" s="15"/>
      <c r="T28" s="15"/>
      <c r="U28" s="15"/>
      <c r="V28" s="15"/>
      <c r="W28" s="15">
        <f t="shared" si="12"/>
        <v>117.8</v>
      </c>
      <c r="X28" s="17">
        <v>150</v>
      </c>
      <c r="Y28" s="18">
        <f t="shared" si="13"/>
        <v>9.1765704584040755</v>
      </c>
      <c r="Z28" s="15">
        <f t="shared" si="14"/>
        <v>3.9134125636672326</v>
      </c>
      <c r="AA28" s="15">
        <f>VLOOKUP(A:A,[1]TDSheet!$A:$AA,27,0)</f>
        <v>0</v>
      </c>
      <c r="AB28" s="15"/>
      <c r="AC28" s="15">
        <f>VLOOKUP(A:A,[1]TDSheet!$A:$AC,29,0)</f>
        <v>96</v>
      </c>
      <c r="AD28" s="15">
        <f>VLOOKUP(A:A,[3]TDSheet!$A:$D,4,0)</f>
        <v>468</v>
      </c>
      <c r="AE28" s="15">
        <f>VLOOKUP(A:A,[1]TDSheet!$A:$AF,32,0)</f>
        <v>102.4</v>
      </c>
      <c r="AF28" s="15">
        <f>VLOOKUP(A:A,[1]TDSheet!$A:$AG,33,0)</f>
        <v>87.4</v>
      </c>
      <c r="AG28" s="15">
        <f>VLOOKUP(A:A,[1]TDSheet!$A:$W,23,0)</f>
        <v>96.8</v>
      </c>
      <c r="AH28" s="15">
        <v>159</v>
      </c>
      <c r="AI28" s="15">
        <f>VLOOKUP(A:A,[1]TDSheet!$A:$AI,35,0)</f>
        <v>0</v>
      </c>
      <c r="AJ28" s="15">
        <f t="shared" si="15"/>
        <v>52.5</v>
      </c>
      <c r="AK28" s="15"/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-6</v>
      </c>
      <c r="D29" s="8">
        <v>1700</v>
      </c>
      <c r="E29" s="8">
        <v>876</v>
      </c>
      <c r="F29" s="8">
        <v>783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1073</v>
      </c>
      <c r="K29" s="15">
        <f t="shared" si="11"/>
        <v>-197</v>
      </c>
      <c r="L29" s="15">
        <f>VLOOKUP(A:A,[1]TDSheet!$A:$V,22,0)</f>
        <v>300</v>
      </c>
      <c r="M29" s="15">
        <f>VLOOKUP(A:A,[1]TDSheet!$A:$X,24,0)</f>
        <v>150</v>
      </c>
      <c r="N29" s="15">
        <v>150</v>
      </c>
      <c r="O29" s="15"/>
      <c r="P29" s="15"/>
      <c r="Q29" s="15"/>
      <c r="R29" s="15"/>
      <c r="S29" s="15"/>
      <c r="T29" s="15"/>
      <c r="U29" s="15"/>
      <c r="V29" s="15"/>
      <c r="W29" s="15">
        <f t="shared" si="12"/>
        <v>154.80000000000001</v>
      </c>
      <c r="X29" s="17">
        <v>150</v>
      </c>
      <c r="Y29" s="18">
        <f t="shared" si="13"/>
        <v>9.9031007751937974</v>
      </c>
      <c r="Z29" s="15">
        <f t="shared" si="14"/>
        <v>5.0581395348837201</v>
      </c>
      <c r="AA29" s="15">
        <f>VLOOKUP(A:A,[1]TDSheet!$A:$AA,27,0)</f>
        <v>0</v>
      </c>
      <c r="AB29" s="15"/>
      <c r="AC29" s="15">
        <f>VLOOKUP(A:A,[1]TDSheet!$A:$AC,29,0)</f>
        <v>102</v>
      </c>
      <c r="AD29" s="15">
        <v>0</v>
      </c>
      <c r="AE29" s="15">
        <f>VLOOKUP(A:A,[1]TDSheet!$A:$AF,32,0)</f>
        <v>207.8</v>
      </c>
      <c r="AF29" s="15">
        <f>VLOOKUP(A:A,[1]TDSheet!$A:$AG,33,0)</f>
        <v>155.4</v>
      </c>
      <c r="AG29" s="15">
        <f>VLOOKUP(A:A,[1]TDSheet!$A:$W,23,0)</f>
        <v>167</v>
      </c>
      <c r="AH29" s="15">
        <v>243</v>
      </c>
      <c r="AI29" s="15" t="str">
        <f>VLOOKUP(A:A,[1]TDSheet!$A:$AI,35,0)</f>
        <v>продянв</v>
      </c>
      <c r="AJ29" s="15">
        <f t="shared" si="15"/>
        <v>52.5</v>
      </c>
      <c r="AK29" s="15"/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245.625</v>
      </c>
      <c r="D30" s="8">
        <v>823.178</v>
      </c>
      <c r="E30" s="8">
        <v>875.24</v>
      </c>
      <c r="F30" s="8">
        <v>182.30799999999999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856.452</v>
      </c>
      <c r="K30" s="15">
        <f t="shared" si="11"/>
        <v>18.788000000000011</v>
      </c>
      <c r="L30" s="15">
        <f>VLOOKUP(A:A,[1]TDSheet!$A:$V,22,0)</f>
        <v>100</v>
      </c>
      <c r="M30" s="15">
        <f>VLOOKUP(A:A,[1]TDSheet!$A:$X,24,0)</f>
        <v>90</v>
      </c>
      <c r="N30" s="15">
        <v>200</v>
      </c>
      <c r="O30" s="15"/>
      <c r="P30" s="15"/>
      <c r="Q30" s="15"/>
      <c r="R30" s="15"/>
      <c r="S30" s="15"/>
      <c r="T30" s="15"/>
      <c r="U30" s="15"/>
      <c r="V30" s="15"/>
      <c r="W30" s="15">
        <f t="shared" si="12"/>
        <v>95.17</v>
      </c>
      <c r="X30" s="17">
        <v>200</v>
      </c>
      <c r="Y30" s="18">
        <f t="shared" si="13"/>
        <v>8.1150362509194078</v>
      </c>
      <c r="Z30" s="15">
        <f t="shared" si="14"/>
        <v>1.9156036566144792</v>
      </c>
      <c r="AA30" s="15">
        <f>VLOOKUP(A:A,[1]TDSheet!$A:$AA,27,0)</f>
        <v>197.97</v>
      </c>
      <c r="AB30" s="15"/>
      <c r="AC30" s="15">
        <f>VLOOKUP(A:A,[1]TDSheet!$A:$AC,29,0)</f>
        <v>201.42</v>
      </c>
      <c r="AD30" s="15">
        <v>0</v>
      </c>
      <c r="AE30" s="15">
        <f>VLOOKUP(A:A,[1]TDSheet!$A:$AF,32,0)</f>
        <v>91.658200000000008</v>
      </c>
      <c r="AF30" s="15">
        <f>VLOOKUP(A:A,[1]TDSheet!$A:$AG,33,0)</f>
        <v>86.403200000000012</v>
      </c>
      <c r="AG30" s="15">
        <f>VLOOKUP(A:A,[1]TDSheet!$A:$W,23,0)</f>
        <v>86.132400000000004</v>
      </c>
      <c r="AH30" s="15">
        <v>83.304000000000002</v>
      </c>
      <c r="AI30" s="15" t="e">
        <f>VLOOKUP(A:A,[1]TDSheet!$A:$AI,35,0)</f>
        <v>#N/A</v>
      </c>
      <c r="AJ30" s="15">
        <f t="shared" si="15"/>
        <v>200</v>
      </c>
      <c r="AK30" s="15"/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3188.4450000000002</v>
      </c>
      <c r="D31" s="8">
        <v>12054.137000000001</v>
      </c>
      <c r="E31" s="8">
        <v>7195.4449999999997</v>
      </c>
      <c r="F31" s="8">
        <v>3062.5749999999998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7263.1419999999998</v>
      </c>
      <c r="K31" s="15">
        <f t="shared" si="11"/>
        <v>-67.697000000000116</v>
      </c>
      <c r="L31" s="15">
        <f>VLOOKUP(A:A,[1]TDSheet!$A:$V,22,0)</f>
        <v>1300</v>
      </c>
      <c r="M31" s="15">
        <f>VLOOKUP(A:A,[1]TDSheet!$A:$X,24,0)</f>
        <v>900</v>
      </c>
      <c r="N31" s="15">
        <v>1200</v>
      </c>
      <c r="O31" s="15"/>
      <c r="P31" s="15"/>
      <c r="Q31" s="15"/>
      <c r="R31" s="15"/>
      <c r="S31" s="15"/>
      <c r="T31" s="15"/>
      <c r="U31" s="15"/>
      <c r="V31" s="15"/>
      <c r="W31" s="15">
        <f t="shared" si="12"/>
        <v>1017.3838</v>
      </c>
      <c r="X31" s="17">
        <v>1200</v>
      </c>
      <c r="Y31" s="18">
        <f t="shared" si="13"/>
        <v>7.5316463659043915</v>
      </c>
      <c r="Z31" s="15">
        <f t="shared" si="14"/>
        <v>3.0102454943748858</v>
      </c>
      <c r="AA31" s="15">
        <f>VLOOKUP(A:A,[1]TDSheet!$A:$AA,27,0)</f>
        <v>0</v>
      </c>
      <c r="AB31" s="15"/>
      <c r="AC31" s="15">
        <f>VLOOKUP(A:A,[1]TDSheet!$A:$AC,29,0)</f>
        <v>2108.5259999999998</v>
      </c>
      <c r="AD31" s="15">
        <v>0</v>
      </c>
      <c r="AE31" s="15">
        <f>VLOOKUP(A:A,[1]TDSheet!$A:$AF,32,0)</f>
        <v>1064.4544000000001</v>
      </c>
      <c r="AF31" s="15">
        <f>VLOOKUP(A:A,[1]TDSheet!$A:$AG,33,0)</f>
        <v>1072.9101999999998</v>
      </c>
      <c r="AG31" s="15">
        <f>VLOOKUP(A:A,[1]TDSheet!$A:$W,23,0)</f>
        <v>1042.5620000000001</v>
      </c>
      <c r="AH31" s="15">
        <v>1039.48</v>
      </c>
      <c r="AI31" s="15" t="str">
        <f>VLOOKUP(A:A,[1]TDSheet!$A:$AI,35,0)</f>
        <v>оконч</v>
      </c>
      <c r="AJ31" s="15">
        <f t="shared" si="15"/>
        <v>1200</v>
      </c>
      <c r="AK31" s="15"/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266.08600000000001</v>
      </c>
      <c r="D32" s="8">
        <v>384.423</v>
      </c>
      <c r="E32" s="8">
        <v>373.63099999999997</v>
      </c>
      <c r="F32" s="8">
        <v>269.05599999999998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362.64</v>
      </c>
      <c r="K32" s="15">
        <f t="shared" si="11"/>
        <v>10.990999999999985</v>
      </c>
      <c r="L32" s="15">
        <f>VLOOKUP(A:A,[1]TDSheet!$A:$V,22,0)</f>
        <v>100</v>
      </c>
      <c r="M32" s="15">
        <f>VLOOKUP(A:A,[1]TDSheet!$A:$X,24,0)</f>
        <v>60</v>
      </c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12"/>
        <v>64.122199999999992</v>
      </c>
      <c r="X32" s="17">
        <v>110</v>
      </c>
      <c r="Y32" s="18">
        <f t="shared" si="13"/>
        <v>8.4066984601276946</v>
      </c>
      <c r="Z32" s="15">
        <f t="shared" si="14"/>
        <v>4.1959882848685792</v>
      </c>
      <c r="AA32" s="15">
        <f>VLOOKUP(A:A,[1]TDSheet!$A:$AA,27,0)</f>
        <v>0</v>
      </c>
      <c r="AB32" s="15"/>
      <c r="AC32" s="15">
        <f>VLOOKUP(A:A,[1]TDSheet!$A:$AC,29,0)</f>
        <v>53.02</v>
      </c>
      <c r="AD32" s="15">
        <v>0</v>
      </c>
      <c r="AE32" s="15">
        <f>VLOOKUP(A:A,[1]TDSheet!$A:$AF,32,0)</f>
        <v>63.310199999999995</v>
      </c>
      <c r="AF32" s="15">
        <f>VLOOKUP(A:A,[1]TDSheet!$A:$AG,33,0)</f>
        <v>54.989800000000002</v>
      </c>
      <c r="AG32" s="15">
        <f>VLOOKUP(A:A,[1]TDSheet!$A:$W,23,0)</f>
        <v>71.400400000000005</v>
      </c>
      <c r="AH32" s="15">
        <v>59.923999999999999</v>
      </c>
      <c r="AI32" s="15" t="str">
        <f>VLOOKUP(A:A,[1]TDSheet!$A:$AI,35,0)</f>
        <v>зв60</v>
      </c>
      <c r="AJ32" s="15">
        <f t="shared" si="15"/>
        <v>110</v>
      </c>
      <c r="AK32" s="15"/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638.06399999999996</v>
      </c>
      <c r="D33" s="8">
        <v>739.26300000000003</v>
      </c>
      <c r="E33" s="8">
        <v>900.995</v>
      </c>
      <c r="F33" s="8">
        <v>455.38499999999999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876.62</v>
      </c>
      <c r="K33" s="15">
        <f t="shared" si="11"/>
        <v>24.375</v>
      </c>
      <c r="L33" s="15">
        <f>VLOOKUP(A:A,[1]TDSheet!$A:$V,22,0)</f>
        <v>170</v>
      </c>
      <c r="M33" s="15">
        <f>VLOOKUP(A:A,[1]TDSheet!$A:$X,24,0)</f>
        <v>150</v>
      </c>
      <c r="N33" s="15">
        <v>180</v>
      </c>
      <c r="O33" s="15"/>
      <c r="P33" s="15"/>
      <c r="Q33" s="15"/>
      <c r="R33" s="15"/>
      <c r="S33" s="15"/>
      <c r="T33" s="15"/>
      <c r="U33" s="15"/>
      <c r="V33" s="15"/>
      <c r="W33" s="15">
        <f t="shared" si="12"/>
        <v>147.381</v>
      </c>
      <c r="X33" s="17">
        <v>250</v>
      </c>
      <c r="Y33" s="18">
        <f t="shared" si="13"/>
        <v>8.1787001038125666</v>
      </c>
      <c r="Z33" s="15">
        <f t="shared" si="14"/>
        <v>3.0898487593380422</v>
      </c>
      <c r="AA33" s="15">
        <f>VLOOKUP(A:A,[1]TDSheet!$A:$AA,27,0)</f>
        <v>0</v>
      </c>
      <c r="AB33" s="15"/>
      <c r="AC33" s="15">
        <f>VLOOKUP(A:A,[1]TDSheet!$A:$AC,29,0)</f>
        <v>164.09</v>
      </c>
      <c r="AD33" s="15">
        <v>0</v>
      </c>
      <c r="AE33" s="15">
        <f>VLOOKUP(A:A,[1]TDSheet!$A:$AF,32,0)</f>
        <v>177.64000000000001</v>
      </c>
      <c r="AF33" s="15">
        <f>VLOOKUP(A:A,[1]TDSheet!$A:$AG,33,0)</f>
        <v>158.33420000000001</v>
      </c>
      <c r="AG33" s="15">
        <f>VLOOKUP(A:A,[1]TDSheet!$A:$W,23,0)</f>
        <v>146.78879999999998</v>
      </c>
      <c r="AH33" s="15">
        <v>107.83799999999999</v>
      </c>
      <c r="AI33" s="15">
        <f>VLOOKUP(A:A,[1]TDSheet!$A:$AI,35,0)</f>
        <v>0</v>
      </c>
      <c r="AJ33" s="15">
        <f t="shared" si="15"/>
        <v>250</v>
      </c>
      <c r="AK33" s="15"/>
      <c r="AL33" s="15"/>
      <c r="AM33" s="15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166.25700000000001</v>
      </c>
      <c r="D34" s="8">
        <v>418.66699999999997</v>
      </c>
      <c r="E34" s="8">
        <v>372.61599999999999</v>
      </c>
      <c r="F34" s="8">
        <v>197.886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382.81099999999998</v>
      </c>
      <c r="K34" s="15">
        <f t="shared" si="11"/>
        <v>-10.194999999999993</v>
      </c>
      <c r="L34" s="15">
        <f>VLOOKUP(A:A,[1]TDSheet!$A:$V,22,0)</f>
        <v>80</v>
      </c>
      <c r="M34" s="15">
        <f>VLOOKUP(A:A,[1]TDSheet!$A:$X,24,0)</f>
        <v>50</v>
      </c>
      <c r="N34" s="15">
        <v>50</v>
      </c>
      <c r="O34" s="15"/>
      <c r="P34" s="15"/>
      <c r="Q34" s="15"/>
      <c r="R34" s="15"/>
      <c r="S34" s="15"/>
      <c r="T34" s="15"/>
      <c r="U34" s="15"/>
      <c r="V34" s="15"/>
      <c r="W34" s="15">
        <f t="shared" si="12"/>
        <v>48.049199999999999</v>
      </c>
      <c r="X34" s="17">
        <v>50</v>
      </c>
      <c r="Y34" s="18">
        <f t="shared" si="13"/>
        <v>8.9051638736961269</v>
      </c>
      <c r="Z34" s="15">
        <f t="shared" si="14"/>
        <v>4.11840363627282</v>
      </c>
      <c r="AA34" s="15">
        <f>VLOOKUP(A:A,[1]TDSheet!$A:$AA,27,0)</f>
        <v>108.36</v>
      </c>
      <c r="AB34" s="15"/>
      <c r="AC34" s="15">
        <f>VLOOKUP(A:A,[1]TDSheet!$A:$AC,29,0)</f>
        <v>24.01</v>
      </c>
      <c r="AD34" s="15">
        <v>0</v>
      </c>
      <c r="AE34" s="15">
        <f>VLOOKUP(A:A,[1]TDSheet!$A:$AF,32,0)</f>
        <v>53.834999999999994</v>
      </c>
      <c r="AF34" s="15">
        <f>VLOOKUP(A:A,[1]TDSheet!$A:$AG,33,0)</f>
        <v>47.556399999999996</v>
      </c>
      <c r="AG34" s="15">
        <f>VLOOKUP(A:A,[1]TDSheet!$A:$W,23,0)</f>
        <v>52.2986</v>
      </c>
      <c r="AH34" s="15">
        <v>64.988</v>
      </c>
      <c r="AI34" s="15">
        <f>VLOOKUP(A:A,[1]TDSheet!$A:$AI,35,0)</f>
        <v>0</v>
      </c>
      <c r="AJ34" s="15">
        <f t="shared" si="15"/>
        <v>50</v>
      </c>
      <c r="AK34" s="15"/>
      <c r="AL34" s="15"/>
      <c r="AM34" s="15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4965.991</v>
      </c>
      <c r="D35" s="8">
        <v>19670.304</v>
      </c>
      <c r="E35" s="8">
        <v>10586.647999999999</v>
      </c>
      <c r="F35" s="8">
        <v>5631.4719999999998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10421.695</v>
      </c>
      <c r="K35" s="15">
        <f t="shared" si="11"/>
        <v>164.95299999999952</v>
      </c>
      <c r="L35" s="15">
        <f>VLOOKUP(A:A,[1]TDSheet!$A:$V,22,0)</f>
        <v>2200</v>
      </c>
      <c r="M35" s="15">
        <f>VLOOKUP(A:A,[1]TDSheet!$A:$X,24,0)</f>
        <v>900</v>
      </c>
      <c r="N35" s="15">
        <v>1200</v>
      </c>
      <c r="O35" s="15"/>
      <c r="P35" s="15"/>
      <c r="Q35" s="15"/>
      <c r="R35" s="15"/>
      <c r="S35" s="15"/>
      <c r="T35" s="15"/>
      <c r="U35" s="15"/>
      <c r="V35" s="15"/>
      <c r="W35" s="15">
        <f t="shared" si="12"/>
        <v>1573.6235999999997</v>
      </c>
      <c r="X35" s="17">
        <v>2100</v>
      </c>
      <c r="Y35" s="18">
        <f t="shared" si="13"/>
        <v>7.6457114649271922</v>
      </c>
      <c r="Z35" s="15">
        <f t="shared" si="14"/>
        <v>3.5786651903288695</v>
      </c>
      <c r="AA35" s="15">
        <f>VLOOKUP(A:A,[1]TDSheet!$A:$AA,27,0)</f>
        <v>0</v>
      </c>
      <c r="AB35" s="15"/>
      <c r="AC35" s="15">
        <f>VLOOKUP(A:A,[1]TDSheet!$A:$AC,29,0)</f>
        <v>2718.53</v>
      </c>
      <c r="AD35" s="15">
        <v>0</v>
      </c>
      <c r="AE35" s="15">
        <f>VLOOKUP(A:A,[1]TDSheet!$A:$AF,32,0)</f>
        <v>2021.8679999999999</v>
      </c>
      <c r="AF35" s="15">
        <f>VLOOKUP(A:A,[1]TDSheet!$A:$AG,33,0)</f>
        <v>1956.4976000000001</v>
      </c>
      <c r="AG35" s="15">
        <f>VLOOKUP(A:A,[1]TDSheet!$A:$W,23,0)</f>
        <v>1758.7837999999999</v>
      </c>
      <c r="AH35" s="15">
        <v>1528.35</v>
      </c>
      <c r="AI35" s="15" t="str">
        <f>VLOOKUP(A:A,[1]TDSheet!$A:$AI,35,0)</f>
        <v>оконч</v>
      </c>
      <c r="AJ35" s="15">
        <f t="shared" si="15"/>
        <v>2100</v>
      </c>
      <c r="AK35" s="15"/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166.95599999999999</v>
      </c>
      <c r="D36" s="8">
        <v>288.02999999999997</v>
      </c>
      <c r="E36" s="8">
        <v>244.07</v>
      </c>
      <c r="F36" s="8">
        <v>210.916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237.453</v>
      </c>
      <c r="K36" s="15">
        <f t="shared" si="11"/>
        <v>6.6169999999999902</v>
      </c>
      <c r="L36" s="15">
        <f>VLOOKUP(A:A,[1]TDSheet!$A:$V,22,0)</f>
        <v>0</v>
      </c>
      <c r="M36" s="15">
        <f>VLOOKUP(A:A,[1]TDSheet!$A:$X,24,0)</f>
        <v>0</v>
      </c>
      <c r="N36" s="15">
        <v>30</v>
      </c>
      <c r="O36" s="15"/>
      <c r="P36" s="15"/>
      <c r="Q36" s="15"/>
      <c r="R36" s="15"/>
      <c r="S36" s="15"/>
      <c r="T36" s="15"/>
      <c r="U36" s="15"/>
      <c r="V36" s="15"/>
      <c r="W36" s="15">
        <f t="shared" si="12"/>
        <v>33.786000000000001</v>
      </c>
      <c r="X36" s="17">
        <v>30</v>
      </c>
      <c r="Y36" s="18">
        <f t="shared" si="13"/>
        <v>8.0185875806547084</v>
      </c>
      <c r="Z36" s="15">
        <f t="shared" si="14"/>
        <v>6.2427040786124426</v>
      </c>
      <c r="AA36" s="15">
        <f>VLOOKUP(A:A,[1]TDSheet!$A:$AA,27,0)</f>
        <v>0</v>
      </c>
      <c r="AB36" s="15"/>
      <c r="AC36" s="15">
        <f>VLOOKUP(A:A,[1]TDSheet!$A:$AC,29,0)</f>
        <v>75.14</v>
      </c>
      <c r="AD36" s="15">
        <v>0</v>
      </c>
      <c r="AE36" s="15">
        <f>VLOOKUP(A:A,[1]TDSheet!$A:$AF,32,0)</f>
        <v>21.211600000000004</v>
      </c>
      <c r="AF36" s="15">
        <f>VLOOKUP(A:A,[1]TDSheet!$A:$AG,33,0)</f>
        <v>35.255400000000009</v>
      </c>
      <c r="AG36" s="15">
        <f>VLOOKUP(A:A,[1]TDSheet!$A:$W,23,0)</f>
        <v>26.036800000000007</v>
      </c>
      <c r="AH36" s="15">
        <v>22.501999999999999</v>
      </c>
      <c r="AI36" s="15" t="str">
        <f>VLOOKUP(A:A,[1]TDSheet!$A:$AI,35,0)</f>
        <v>зв30</v>
      </c>
      <c r="AJ36" s="15">
        <f t="shared" si="15"/>
        <v>30</v>
      </c>
      <c r="AK36" s="15"/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72.153000000000006</v>
      </c>
      <c r="D37" s="8">
        <v>33.567999999999998</v>
      </c>
      <c r="E37" s="8">
        <v>54.715000000000003</v>
      </c>
      <c r="F37" s="8">
        <v>49.228000000000002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54.161000000000001</v>
      </c>
      <c r="K37" s="15">
        <f t="shared" si="11"/>
        <v>0.55400000000000205</v>
      </c>
      <c r="L37" s="15">
        <f>VLOOKUP(A:A,[1]TDSheet!$A:$V,22,0)</f>
        <v>30</v>
      </c>
      <c r="M37" s="15">
        <f>VLOOKUP(A:A,[1]TDSheet!$A:$X,24,0)</f>
        <v>10</v>
      </c>
      <c r="N37" s="15"/>
      <c r="O37" s="15"/>
      <c r="P37" s="15"/>
      <c r="Q37" s="15"/>
      <c r="R37" s="15"/>
      <c r="S37" s="15"/>
      <c r="T37" s="15"/>
      <c r="U37" s="15"/>
      <c r="V37" s="15"/>
      <c r="W37" s="15">
        <f t="shared" si="12"/>
        <v>10.943000000000001</v>
      </c>
      <c r="X37" s="17"/>
      <c r="Y37" s="18">
        <f t="shared" si="13"/>
        <v>8.1538883304395497</v>
      </c>
      <c r="Z37" s="15">
        <f t="shared" si="14"/>
        <v>4.4985835694050991</v>
      </c>
      <c r="AA37" s="15">
        <f>VLOOKUP(A:A,[1]TDSheet!$A:$AA,27,0)</f>
        <v>0</v>
      </c>
      <c r="AB37" s="15"/>
      <c r="AC37" s="15">
        <f>VLOOKUP(A:A,[1]TDSheet!$A:$AC,29,0)</f>
        <v>0</v>
      </c>
      <c r="AD37" s="15">
        <v>0</v>
      </c>
      <c r="AE37" s="15">
        <f>VLOOKUP(A:A,[1]TDSheet!$A:$AF,32,0)</f>
        <v>16.080400000000001</v>
      </c>
      <c r="AF37" s="15">
        <f>VLOOKUP(A:A,[1]TDSheet!$A:$AG,33,0)</f>
        <v>12.464</v>
      </c>
      <c r="AG37" s="15">
        <f>VLOOKUP(A:A,[1]TDSheet!$A:$W,23,0)</f>
        <v>14.4368</v>
      </c>
      <c r="AH37" s="15">
        <v>11.44</v>
      </c>
      <c r="AI37" s="15">
        <f>VLOOKUP(A:A,[1]TDSheet!$A:$AI,35,0)</f>
        <v>0</v>
      </c>
      <c r="AJ37" s="15">
        <f t="shared" si="15"/>
        <v>0</v>
      </c>
      <c r="AK37" s="15"/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350.483</v>
      </c>
      <c r="D38" s="8">
        <v>718.43100000000004</v>
      </c>
      <c r="E38" s="8">
        <v>645.17100000000005</v>
      </c>
      <c r="F38" s="8">
        <v>416.76900000000001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620.84400000000005</v>
      </c>
      <c r="K38" s="15">
        <f t="shared" si="11"/>
        <v>24.326999999999998</v>
      </c>
      <c r="L38" s="15">
        <f>VLOOKUP(A:A,[1]TDSheet!$A:$V,22,0)</f>
        <v>130</v>
      </c>
      <c r="M38" s="15">
        <f>VLOOKUP(A:A,[1]TDSheet!$A:$X,24,0)</f>
        <v>100</v>
      </c>
      <c r="N38" s="15"/>
      <c r="O38" s="15"/>
      <c r="P38" s="15"/>
      <c r="Q38" s="15"/>
      <c r="R38" s="15"/>
      <c r="S38" s="15"/>
      <c r="T38" s="15"/>
      <c r="U38" s="15"/>
      <c r="V38" s="15"/>
      <c r="W38" s="15">
        <f t="shared" si="12"/>
        <v>94.376200000000011</v>
      </c>
      <c r="X38" s="17">
        <v>120</v>
      </c>
      <c r="Y38" s="18">
        <f t="shared" si="13"/>
        <v>8.1246013295724975</v>
      </c>
      <c r="Z38" s="15">
        <f t="shared" si="14"/>
        <v>4.4160392132762283</v>
      </c>
      <c r="AA38" s="15">
        <f>VLOOKUP(A:A,[1]TDSheet!$A:$AA,27,0)</f>
        <v>0</v>
      </c>
      <c r="AB38" s="15"/>
      <c r="AC38" s="15">
        <f>VLOOKUP(A:A,[1]TDSheet!$A:$AC,29,0)</f>
        <v>173.29</v>
      </c>
      <c r="AD38" s="15">
        <v>0</v>
      </c>
      <c r="AE38" s="15">
        <f>VLOOKUP(A:A,[1]TDSheet!$A:$AF,32,0)</f>
        <v>112.13339999999998</v>
      </c>
      <c r="AF38" s="15">
        <f>VLOOKUP(A:A,[1]TDSheet!$A:$AG,33,0)</f>
        <v>109.2026</v>
      </c>
      <c r="AG38" s="15">
        <f>VLOOKUP(A:A,[1]TDSheet!$A:$W,23,0)</f>
        <v>112.602</v>
      </c>
      <c r="AH38" s="15">
        <v>109.544</v>
      </c>
      <c r="AI38" s="15">
        <f>VLOOKUP(A:A,[1]TDSheet!$A:$AI,35,0)</f>
        <v>0</v>
      </c>
      <c r="AJ38" s="15">
        <f t="shared" si="15"/>
        <v>120</v>
      </c>
      <c r="AK38" s="15"/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1042.7139999999999</v>
      </c>
      <c r="D39" s="8">
        <v>11615.243</v>
      </c>
      <c r="E39" s="8">
        <v>6553.0249999999996</v>
      </c>
      <c r="F39" s="8">
        <v>2736.6469999999999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6436.5349999999999</v>
      </c>
      <c r="K39" s="15">
        <f t="shared" si="11"/>
        <v>116.48999999999978</v>
      </c>
      <c r="L39" s="15">
        <f>VLOOKUP(A:A,[1]TDSheet!$A:$V,22,0)</f>
        <v>1700</v>
      </c>
      <c r="M39" s="15">
        <f>VLOOKUP(A:A,[1]TDSheet!$A:$X,24,0)</f>
        <v>900</v>
      </c>
      <c r="N39" s="15">
        <v>1400</v>
      </c>
      <c r="O39" s="15"/>
      <c r="P39" s="15"/>
      <c r="Q39" s="15"/>
      <c r="R39" s="15"/>
      <c r="S39" s="15"/>
      <c r="T39" s="15"/>
      <c r="U39" s="15"/>
      <c r="V39" s="15"/>
      <c r="W39" s="15">
        <f t="shared" si="12"/>
        <v>1063.204</v>
      </c>
      <c r="X39" s="17">
        <v>1300</v>
      </c>
      <c r="Y39" s="18">
        <f t="shared" si="13"/>
        <v>7.5588946241737238</v>
      </c>
      <c r="Z39" s="15">
        <f t="shared" si="14"/>
        <v>2.5739622875760437</v>
      </c>
      <c r="AA39" s="15">
        <f>VLOOKUP(A:A,[1]TDSheet!$A:$AA,27,0)</f>
        <v>0</v>
      </c>
      <c r="AB39" s="15"/>
      <c r="AC39" s="15">
        <f>VLOOKUP(A:A,[1]TDSheet!$A:$AC,29,0)</f>
        <v>1237.0050000000001</v>
      </c>
      <c r="AD39" s="15">
        <v>0</v>
      </c>
      <c r="AE39" s="15">
        <f>VLOOKUP(A:A,[1]TDSheet!$A:$AF,32,0)</f>
        <v>697.96560000000011</v>
      </c>
      <c r="AF39" s="15">
        <f>VLOOKUP(A:A,[1]TDSheet!$A:$AG,33,0)</f>
        <v>633.68119999999999</v>
      </c>
      <c r="AG39" s="15">
        <f>VLOOKUP(A:A,[1]TDSheet!$A:$W,23,0)</f>
        <v>982.63019999999995</v>
      </c>
      <c r="AH39" s="15">
        <v>1155.0550000000001</v>
      </c>
      <c r="AI39" s="15" t="str">
        <f>VLOOKUP(A:A,[1]TDSheet!$A:$AI,35,0)</f>
        <v>ак янв</v>
      </c>
      <c r="AJ39" s="15">
        <f t="shared" si="15"/>
        <v>1300</v>
      </c>
      <c r="AK39" s="15"/>
      <c r="AL39" s="15"/>
      <c r="AM39" s="15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2044.9290000000001</v>
      </c>
      <c r="D40" s="8">
        <v>9801.2019999999993</v>
      </c>
      <c r="E40" s="8">
        <v>6234.8739999999998</v>
      </c>
      <c r="F40" s="8">
        <v>2147.4470000000001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6187.5879999999997</v>
      </c>
      <c r="K40" s="15">
        <f t="shared" si="11"/>
        <v>47.286000000000058</v>
      </c>
      <c r="L40" s="15">
        <f>VLOOKUP(A:A,[1]TDSheet!$A:$V,22,0)</f>
        <v>1300</v>
      </c>
      <c r="M40" s="15">
        <f>VLOOKUP(A:A,[1]TDSheet!$A:$X,24,0)</f>
        <v>900</v>
      </c>
      <c r="N40" s="15">
        <v>1500</v>
      </c>
      <c r="O40" s="15"/>
      <c r="P40" s="15"/>
      <c r="Q40" s="15"/>
      <c r="R40" s="15"/>
      <c r="S40" s="15"/>
      <c r="T40" s="15"/>
      <c r="U40" s="15"/>
      <c r="V40" s="15"/>
      <c r="W40" s="15">
        <f t="shared" si="12"/>
        <v>977.07079999999985</v>
      </c>
      <c r="X40" s="17">
        <v>1300</v>
      </c>
      <c r="Y40" s="18">
        <f t="shared" si="13"/>
        <v>7.3151781836075758</v>
      </c>
      <c r="Z40" s="15">
        <f t="shared" si="14"/>
        <v>2.1978417531257719</v>
      </c>
      <c r="AA40" s="15">
        <f>VLOOKUP(A:A,[1]TDSheet!$A:$AA,27,0)</f>
        <v>0</v>
      </c>
      <c r="AB40" s="15"/>
      <c r="AC40" s="15">
        <f>VLOOKUP(A:A,[1]TDSheet!$A:$AC,29,0)</f>
        <v>1349.52</v>
      </c>
      <c r="AD40" s="15">
        <v>0</v>
      </c>
      <c r="AE40" s="15">
        <f>VLOOKUP(A:A,[1]TDSheet!$A:$AF,32,0)</f>
        <v>818.01740000000007</v>
      </c>
      <c r="AF40" s="15">
        <f>VLOOKUP(A:A,[1]TDSheet!$A:$AG,33,0)</f>
        <v>770.62799999999993</v>
      </c>
      <c r="AG40" s="15">
        <f>VLOOKUP(A:A,[1]TDSheet!$A:$W,23,0)</f>
        <v>903.01519999999982</v>
      </c>
      <c r="AH40" s="15">
        <v>1045.4559999999999</v>
      </c>
      <c r="AI40" s="15" t="str">
        <f>VLOOKUP(A:A,[1]TDSheet!$A:$AI,35,0)</f>
        <v>ак янв</v>
      </c>
      <c r="AJ40" s="15">
        <f t="shared" si="15"/>
        <v>1300</v>
      </c>
      <c r="AK40" s="15"/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86.972999999999999</v>
      </c>
      <c r="D41" s="8">
        <v>854.52</v>
      </c>
      <c r="E41" s="8">
        <v>353.59199999999998</v>
      </c>
      <c r="F41" s="8">
        <v>285.79199999999997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342.72500000000002</v>
      </c>
      <c r="K41" s="15">
        <f t="shared" si="11"/>
        <v>10.866999999999962</v>
      </c>
      <c r="L41" s="15">
        <f>VLOOKUP(A:A,[1]TDSheet!$A:$V,22,0)</f>
        <v>90</v>
      </c>
      <c r="M41" s="15">
        <f>VLOOKUP(A:A,[1]TDSheet!$A:$X,24,0)</f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>
        <f t="shared" si="12"/>
        <v>58.020399999999995</v>
      </c>
      <c r="X41" s="17"/>
      <c r="Y41" s="18">
        <f t="shared" si="13"/>
        <v>7.6833665400445366</v>
      </c>
      <c r="Z41" s="15">
        <f t="shared" si="14"/>
        <v>4.9257157827246969</v>
      </c>
      <c r="AA41" s="15">
        <f>VLOOKUP(A:A,[1]TDSheet!$A:$AA,27,0)</f>
        <v>0</v>
      </c>
      <c r="AB41" s="15"/>
      <c r="AC41" s="15">
        <f>VLOOKUP(A:A,[1]TDSheet!$A:$AC,29,0)</f>
        <v>63.49</v>
      </c>
      <c r="AD41" s="15">
        <v>0</v>
      </c>
      <c r="AE41" s="15">
        <f>VLOOKUP(A:A,[1]TDSheet!$A:$AF,32,0)</f>
        <v>60.083799999999997</v>
      </c>
      <c r="AF41" s="15">
        <f>VLOOKUP(A:A,[1]TDSheet!$A:$AG,33,0)</f>
        <v>50.201599999999999</v>
      </c>
      <c r="AG41" s="15">
        <f>VLOOKUP(A:A,[1]TDSheet!$A:$W,23,0)</f>
        <v>68.835399999999993</v>
      </c>
      <c r="AH41" s="15">
        <v>56.168999999999997</v>
      </c>
      <c r="AI41" s="15">
        <v>0</v>
      </c>
      <c r="AJ41" s="15">
        <f t="shared" si="15"/>
        <v>0</v>
      </c>
      <c r="AK41" s="15"/>
      <c r="AL41" s="15"/>
      <c r="AM41" s="15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273.36799999999999</v>
      </c>
      <c r="D42" s="8">
        <v>462.86</v>
      </c>
      <c r="E42" s="8">
        <v>501.649</v>
      </c>
      <c r="F42" s="8">
        <v>227.57300000000001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489.38600000000002</v>
      </c>
      <c r="K42" s="15">
        <f t="shared" si="11"/>
        <v>12.262999999999977</v>
      </c>
      <c r="L42" s="15">
        <f>VLOOKUP(A:A,[1]TDSheet!$A:$V,22,0)</f>
        <v>90</v>
      </c>
      <c r="M42" s="15">
        <f>VLOOKUP(A:A,[1]TDSheet!$A:$X,24,0)</f>
        <v>80</v>
      </c>
      <c r="N42" s="15">
        <v>70</v>
      </c>
      <c r="O42" s="15"/>
      <c r="P42" s="15"/>
      <c r="Q42" s="15"/>
      <c r="R42" s="15"/>
      <c r="S42" s="15"/>
      <c r="T42" s="15"/>
      <c r="U42" s="15"/>
      <c r="V42" s="15"/>
      <c r="W42" s="15">
        <f t="shared" si="12"/>
        <v>68.689599999999999</v>
      </c>
      <c r="X42" s="17">
        <v>80</v>
      </c>
      <c r="Y42" s="18">
        <f t="shared" si="13"/>
        <v>7.9717016840977379</v>
      </c>
      <c r="Z42" s="15">
        <f t="shared" si="14"/>
        <v>3.3130634040669915</v>
      </c>
      <c r="AA42" s="15">
        <f>VLOOKUP(A:A,[1]TDSheet!$A:$AA,27,0)</f>
        <v>100.23099999999999</v>
      </c>
      <c r="AB42" s="15"/>
      <c r="AC42" s="15">
        <f>VLOOKUP(A:A,[1]TDSheet!$A:$AC,29,0)</f>
        <v>57.97</v>
      </c>
      <c r="AD42" s="15">
        <v>0</v>
      </c>
      <c r="AE42" s="15">
        <f>VLOOKUP(A:A,[1]TDSheet!$A:$AF,32,0)</f>
        <v>69.070000000000007</v>
      </c>
      <c r="AF42" s="15">
        <f>VLOOKUP(A:A,[1]TDSheet!$A:$AG,33,0)</f>
        <v>63.248199999999997</v>
      </c>
      <c r="AG42" s="15">
        <f>VLOOKUP(A:A,[1]TDSheet!$A:$W,23,0)</f>
        <v>75.193000000000012</v>
      </c>
      <c r="AH42" s="15">
        <v>61.420999999999999</v>
      </c>
      <c r="AI42" s="15">
        <f>VLOOKUP(A:A,[1]TDSheet!$A:$AI,35,0)</f>
        <v>0</v>
      </c>
      <c r="AJ42" s="15">
        <f t="shared" si="15"/>
        <v>80</v>
      </c>
      <c r="AK42" s="15"/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24.103999999999999</v>
      </c>
      <c r="D43" s="8">
        <v>46.811</v>
      </c>
      <c r="E43" s="8">
        <v>44.465000000000003</v>
      </c>
      <c r="F43" s="8">
        <v>23.940999999999999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48.140999999999998</v>
      </c>
      <c r="K43" s="15">
        <f t="shared" si="11"/>
        <v>-3.6759999999999948</v>
      </c>
      <c r="L43" s="15">
        <f>VLOOKUP(A:A,[1]TDSheet!$A:$V,22,0)</f>
        <v>30</v>
      </c>
      <c r="M43" s="15">
        <f>VLOOKUP(A:A,[1]TDSheet!$A:$X,24,0)</f>
        <v>0</v>
      </c>
      <c r="N43" s="15"/>
      <c r="O43" s="15"/>
      <c r="P43" s="15"/>
      <c r="Q43" s="15"/>
      <c r="R43" s="15"/>
      <c r="S43" s="15"/>
      <c r="T43" s="15"/>
      <c r="U43" s="15"/>
      <c r="V43" s="15"/>
      <c r="W43" s="15">
        <f t="shared" si="12"/>
        <v>4.7690000000000001</v>
      </c>
      <c r="X43" s="17"/>
      <c r="Y43" s="18">
        <f t="shared" si="13"/>
        <v>11.310756972111554</v>
      </c>
      <c r="Z43" s="15">
        <f t="shared" si="14"/>
        <v>5.0201300062906267</v>
      </c>
      <c r="AA43" s="15">
        <f>VLOOKUP(A:A,[1]TDSheet!$A:$AA,27,0)</f>
        <v>0</v>
      </c>
      <c r="AB43" s="15"/>
      <c r="AC43" s="15">
        <f>VLOOKUP(A:A,[1]TDSheet!$A:$AC,29,0)</f>
        <v>20.62</v>
      </c>
      <c r="AD43" s="15">
        <v>0</v>
      </c>
      <c r="AE43" s="15">
        <f>VLOOKUP(A:A,[1]TDSheet!$A:$AF,32,0)</f>
        <v>4.8995999999999995</v>
      </c>
      <c r="AF43" s="15">
        <f>VLOOKUP(A:A,[1]TDSheet!$A:$AG,33,0)</f>
        <v>4.6281999999999996</v>
      </c>
      <c r="AG43" s="15">
        <f>VLOOKUP(A:A,[1]TDSheet!$A:$W,23,0)</f>
        <v>5.4484000000000004</v>
      </c>
      <c r="AH43" s="15">
        <v>4.875</v>
      </c>
      <c r="AI43" s="15" t="e">
        <f>VLOOKUP(A:A,[1]TDSheet!$A:$AI,35,0)</f>
        <v>#N/A</v>
      </c>
      <c r="AJ43" s="15">
        <f t="shared" si="15"/>
        <v>0</v>
      </c>
      <c r="AK43" s="15"/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211.35</v>
      </c>
      <c r="D44" s="8">
        <v>842.75699999999995</v>
      </c>
      <c r="E44" s="8">
        <v>610.77200000000005</v>
      </c>
      <c r="F44" s="8">
        <v>431.97199999999998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587.83799999999997</v>
      </c>
      <c r="K44" s="15">
        <f t="shared" si="11"/>
        <v>22.934000000000083</v>
      </c>
      <c r="L44" s="15">
        <f>VLOOKUP(A:A,[1]TDSheet!$A:$V,22,0)</f>
        <v>160</v>
      </c>
      <c r="M44" s="15">
        <f>VLOOKUP(A:A,[1]TDSheet!$A:$X,24,0)</f>
        <v>120</v>
      </c>
      <c r="N44" s="15"/>
      <c r="O44" s="15"/>
      <c r="P44" s="15"/>
      <c r="Q44" s="15"/>
      <c r="R44" s="15"/>
      <c r="S44" s="15"/>
      <c r="T44" s="15"/>
      <c r="U44" s="15"/>
      <c r="V44" s="15"/>
      <c r="W44" s="15">
        <f t="shared" si="12"/>
        <v>107.37900000000002</v>
      </c>
      <c r="X44" s="17">
        <v>160</v>
      </c>
      <c r="Y44" s="18">
        <f t="shared" si="13"/>
        <v>8.1205077342869636</v>
      </c>
      <c r="Z44" s="15">
        <f t="shared" si="14"/>
        <v>4.0228722562139705</v>
      </c>
      <c r="AA44" s="15">
        <f>VLOOKUP(A:A,[1]TDSheet!$A:$AA,27,0)</f>
        <v>0</v>
      </c>
      <c r="AB44" s="15"/>
      <c r="AC44" s="15">
        <f>VLOOKUP(A:A,[1]TDSheet!$A:$AC,29,0)</f>
        <v>73.876999999999995</v>
      </c>
      <c r="AD44" s="15">
        <v>0</v>
      </c>
      <c r="AE44" s="15">
        <f>VLOOKUP(A:A,[1]TDSheet!$A:$AF,32,0)</f>
        <v>121.05519999999999</v>
      </c>
      <c r="AF44" s="15">
        <f>VLOOKUP(A:A,[1]TDSheet!$A:$AG,33,0)</f>
        <v>116.62259999999999</v>
      </c>
      <c r="AG44" s="15">
        <f>VLOOKUP(A:A,[1]TDSheet!$A:$W,23,0)</f>
        <v>127.8616</v>
      </c>
      <c r="AH44" s="15">
        <v>109.587</v>
      </c>
      <c r="AI44" s="15">
        <f>VLOOKUP(A:A,[1]TDSheet!$A:$AI,35,0)</f>
        <v>0</v>
      </c>
      <c r="AJ44" s="15">
        <f t="shared" si="15"/>
        <v>160</v>
      </c>
      <c r="AK44" s="15"/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75.647000000000006</v>
      </c>
      <c r="D45" s="8">
        <v>88.727000000000004</v>
      </c>
      <c r="E45" s="8">
        <v>139.75899999999999</v>
      </c>
      <c r="F45" s="8">
        <v>24.614999999999998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140.429</v>
      </c>
      <c r="K45" s="15">
        <f t="shared" si="11"/>
        <v>-0.67000000000001592</v>
      </c>
      <c r="L45" s="15">
        <f>VLOOKUP(A:A,[1]TDSheet!$A:$V,22,0)</f>
        <v>0</v>
      </c>
      <c r="M45" s="15">
        <f>VLOOKUP(A:A,[1]TDSheet!$A:$X,24,0)</f>
        <v>0</v>
      </c>
      <c r="N45" s="15">
        <v>30</v>
      </c>
      <c r="O45" s="15"/>
      <c r="P45" s="15"/>
      <c r="Q45" s="15"/>
      <c r="R45" s="15"/>
      <c r="S45" s="15"/>
      <c r="T45" s="15"/>
      <c r="U45" s="15"/>
      <c r="V45" s="15"/>
      <c r="W45" s="15">
        <f t="shared" si="12"/>
        <v>12.867399999999998</v>
      </c>
      <c r="X45" s="17">
        <v>20</v>
      </c>
      <c r="Y45" s="18">
        <f t="shared" si="13"/>
        <v>5.7987627648165132</v>
      </c>
      <c r="Z45" s="15">
        <f t="shared" si="14"/>
        <v>1.9129738719554845</v>
      </c>
      <c r="AA45" s="15">
        <f>VLOOKUP(A:A,[1]TDSheet!$A:$AA,27,0)</f>
        <v>25.128</v>
      </c>
      <c r="AB45" s="15"/>
      <c r="AC45" s="15">
        <f>VLOOKUP(A:A,[1]TDSheet!$A:$AC,29,0)</f>
        <v>50.293999999999997</v>
      </c>
      <c r="AD45" s="15">
        <v>0</v>
      </c>
      <c r="AE45" s="15">
        <f>VLOOKUP(A:A,[1]TDSheet!$A:$AF,32,0)</f>
        <v>14.167999999999996</v>
      </c>
      <c r="AF45" s="15">
        <f>VLOOKUP(A:A,[1]TDSheet!$A:$AG,33,0)</f>
        <v>12.240200000000002</v>
      </c>
      <c r="AG45" s="15">
        <f>VLOOKUP(A:A,[1]TDSheet!$A:$W,23,0)</f>
        <v>7.5978000000000012</v>
      </c>
      <c r="AH45" s="15">
        <v>8.3729999999999993</v>
      </c>
      <c r="AI45" s="15">
        <v>0</v>
      </c>
      <c r="AJ45" s="15">
        <f t="shared" si="15"/>
        <v>20</v>
      </c>
      <c r="AK45" s="15"/>
      <c r="AL45" s="15"/>
      <c r="AM45" s="15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30.484999999999999</v>
      </c>
      <c r="D46" s="8">
        <v>205.64599999999999</v>
      </c>
      <c r="E46" s="8">
        <v>166.483</v>
      </c>
      <c r="F46" s="8">
        <v>64.350999999999999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172.55</v>
      </c>
      <c r="K46" s="15">
        <f t="shared" si="11"/>
        <v>-6.0670000000000073</v>
      </c>
      <c r="L46" s="15">
        <f>VLOOKUP(A:A,[1]TDSheet!$A:$V,22,0)</f>
        <v>20</v>
      </c>
      <c r="M46" s="15">
        <f>VLOOKUP(A:A,[1]TDSheet!$A:$X,24,0)</f>
        <v>30</v>
      </c>
      <c r="N46" s="15">
        <v>20</v>
      </c>
      <c r="O46" s="15"/>
      <c r="P46" s="15"/>
      <c r="Q46" s="15"/>
      <c r="R46" s="15"/>
      <c r="S46" s="15"/>
      <c r="T46" s="15"/>
      <c r="U46" s="15"/>
      <c r="V46" s="15"/>
      <c r="W46" s="15">
        <f t="shared" si="12"/>
        <v>23.616800000000001</v>
      </c>
      <c r="X46" s="17">
        <v>30</v>
      </c>
      <c r="Y46" s="18">
        <f t="shared" si="13"/>
        <v>6.9590715084177361</v>
      </c>
      <c r="Z46" s="15">
        <f t="shared" si="14"/>
        <v>2.7247976017072593</v>
      </c>
      <c r="AA46" s="15">
        <f>VLOOKUP(A:A,[1]TDSheet!$A:$AA,27,0)</f>
        <v>0</v>
      </c>
      <c r="AB46" s="15"/>
      <c r="AC46" s="15">
        <f>VLOOKUP(A:A,[1]TDSheet!$A:$AC,29,0)</f>
        <v>48.399000000000001</v>
      </c>
      <c r="AD46" s="15">
        <v>0</v>
      </c>
      <c r="AE46" s="15">
        <f>VLOOKUP(A:A,[1]TDSheet!$A:$AF,32,0)</f>
        <v>24.7624</v>
      </c>
      <c r="AF46" s="15">
        <f>VLOOKUP(A:A,[1]TDSheet!$A:$AG,33,0)</f>
        <v>25.333000000000006</v>
      </c>
      <c r="AG46" s="15">
        <f>VLOOKUP(A:A,[1]TDSheet!$A:$W,23,0)</f>
        <v>22.2348</v>
      </c>
      <c r="AH46" s="15">
        <v>28.495000000000001</v>
      </c>
      <c r="AI46" s="15">
        <v>0</v>
      </c>
      <c r="AJ46" s="15">
        <f t="shared" si="15"/>
        <v>30</v>
      </c>
      <c r="AK46" s="15"/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56.424999999999997</v>
      </c>
      <c r="D47" s="8">
        <v>526.55200000000002</v>
      </c>
      <c r="E47" s="8">
        <v>265.58800000000002</v>
      </c>
      <c r="F47" s="8">
        <v>184.673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272.86599999999999</v>
      </c>
      <c r="K47" s="15">
        <f t="shared" si="11"/>
        <v>-7.2779999999999632</v>
      </c>
      <c r="L47" s="15">
        <f>VLOOKUP(A:A,[1]TDSheet!$A:$V,22,0)</f>
        <v>30</v>
      </c>
      <c r="M47" s="15">
        <f>VLOOKUP(A:A,[1]TDSheet!$A:$X,24,0)</f>
        <v>50</v>
      </c>
      <c r="N47" s="15"/>
      <c r="O47" s="15"/>
      <c r="P47" s="15"/>
      <c r="Q47" s="15"/>
      <c r="R47" s="15"/>
      <c r="S47" s="15"/>
      <c r="T47" s="15"/>
      <c r="U47" s="15"/>
      <c r="V47" s="15"/>
      <c r="W47" s="15">
        <f t="shared" si="12"/>
        <v>24.847600000000007</v>
      </c>
      <c r="X47" s="17"/>
      <c r="Y47" s="18">
        <f t="shared" si="13"/>
        <v>10.651853700156149</v>
      </c>
      <c r="Z47" s="15">
        <f t="shared" si="14"/>
        <v>7.4322268549075146</v>
      </c>
      <c r="AA47" s="15">
        <f>VLOOKUP(A:A,[1]TDSheet!$A:$AA,27,0)</f>
        <v>59.640999999999998</v>
      </c>
      <c r="AB47" s="15"/>
      <c r="AC47" s="15">
        <f>VLOOKUP(A:A,[1]TDSheet!$A:$AC,29,0)</f>
        <v>81.709000000000003</v>
      </c>
      <c r="AD47" s="15">
        <v>0</v>
      </c>
      <c r="AE47" s="15">
        <f>VLOOKUP(A:A,[1]TDSheet!$A:$AF,32,0)</f>
        <v>36.646599999999999</v>
      </c>
      <c r="AF47" s="15">
        <f>VLOOKUP(A:A,[1]TDSheet!$A:$AG,33,0)</f>
        <v>25.5472</v>
      </c>
      <c r="AG47" s="15">
        <f>VLOOKUP(A:A,[1]TDSheet!$A:$W,23,0)</f>
        <v>38.670999999999992</v>
      </c>
      <c r="AH47" s="15">
        <v>42.322000000000003</v>
      </c>
      <c r="AI47" s="20" t="str">
        <f>VLOOKUP(A:A,[1]TDSheet!$A:$AI,35,0)</f>
        <v>увел</v>
      </c>
      <c r="AJ47" s="15">
        <f t="shared" si="15"/>
        <v>0</v>
      </c>
      <c r="AK47" s="15"/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517.33199999999999</v>
      </c>
      <c r="D48" s="8">
        <v>1331.011</v>
      </c>
      <c r="E48" s="8">
        <v>1276.3420000000001</v>
      </c>
      <c r="F48" s="8">
        <v>551.88699999999994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1274.8520000000001</v>
      </c>
      <c r="K48" s="15">
        <f t="shared" si="11"/>
        <v>1.4900000000000091</v>
      </c>
      <c r="L48" s="15">
        <f>VLOOKUP(A:A,[1]TDSheet!$A:$V,22,0)</f>
        <v>200</v>
      </c>
      <c r="M48" s="15">
        <f>VLOOKUP(A:A,[1]TDSheet!$A:$X,24,0)</f>
        <v>150</v>
      </c>
      <c r="N48" s="15">
        <v>150</v>
      </c>
      <c r="O48" s="15"/>
      <c r="P48" s="15"/>
      <c r="Q48" s="15"/>
      <c r="R48" s="15"/>
      <c r="S48" s="15"/>
      <c r="T48" s="15"/>
      <c r="U48" s="15"/>
      <c r="V48" s="15"/>
      <c r="W48" s="15">
        <f t="shared" si="12"/>
        <v>174.9486</v>
      </c>
      <c r="X48" s="17">
        <v>200</v>
      </c>
      <c r="Y48" s="18">
        <f t="shared" si="13"/>
        <v>7.1557417435749695</v>
      </c>
      <c r="Z48" s="15">
        <f t="shared" si="14"/>
        <v>3.1545665412584034</v>
      </c>
      <c r="AA48" s="15">
        <f>VLOOKUP(A:A,[1]TDSheet!$A:$AA,27,0)</f>
        <v>108.15</v>
      </c>
      <c r="AB48" s="15"/>
      <c r="AC48" s="15">
        <f>VLOOKUP(A:A,[1]TDSheet!$A:$AC,29,0)</f>
        <v>293.44900000000001</v>
      </c>
      <c r="AD48" s="15">
        <v>0</v>
      </c>
      <c r="AE48" s="15">
        <f>VLOOKUP(A:A,[1]TDSheet!$A:$AF,32,0)</f>
        <v>210.983</v>
      </c>
      <c r="AF48" s="15">
        <f>VLOOKUP(A:A,[1]TDSheet!$A:$AG,33,0)</f>
        <v>195.53879999999998</v>
      </c>
      <c r="AG48" s="15">
        <f>VLOOKUP(A:A,[1]TDSheet!$A:$W,23,0)</f>
        <v>192.20459999999997</v>
      </c>
      <c r="AH48" s="15">
        <v>162.21100000000001</v>
      </c>
      <c r="AI48" s="15">
        <f>VLOOKUP(A:A,[1]TDSheet!$A:$AI,35,0)</f>
        <v>0</v>
      </c>
      <c r="AJ48" s="15">
        <f t="shared" si="15"/>
        <v>200</v>
      </c>
      <c r="AK48" s="15"/>
      <c r="AL48" s="15"/>
      <c r="AM48" s="15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36.450000000000003</v>
      </c>
      <c r="D49" s="8">
        <v>95.363</v>
      </c>
      <c r="E49" s="8">
        <v>62.53</v>
      </c>
      <c r="F49" s="8">
        <v>61.377000000000002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60.701000000000001</v>
      </c>
      <c r="K49" s="15">
        <f t="shared" si="11"/>
        <v>1.8290000000000006</v>
      </c>
      <c r="L49" s="15">
        <f>VLOOKUP(A:A,[1]TDSheet!$A:$V,22,0)</f>
        <v>10</v>
      </c>
      <c r="M49" s="15">
        <f>VLOOKUP(A:A,[1]TDSheet!$A:$X,24,0)</f>
        <v>10</v>
      </c>
      <c r="N49" s="15"/>
      <c r="O49" s="15"/>
      <c r="P49" s="15"/>
      <c r="Q49" s="15"/>
      <c r="R49" s="15"/>
      <c r="S49" s="15"/>
      <c r="T49" s="15"/>
      <c r="U49" s="15"/>
      <c r="V49" s="15"/>
      <c r="W49" s="15">
        <f t="shared" si="12"/>
        <v>12.506</v>
      </c>
      <c r="X49" s="17">
        <v>30</v>
      </c>
      <c r="Y49" s="18">
        <f t="shared" si="13"/>
        <v>8.9058851751159445</v>
      </c>
      <c r="Z49" s="15">
        <f t="shared" si="14"/>
        <v>4.9078042539581004</v>
      </c>
      <c r="AA49" s="15">
        <f>VLOOKUP(A:A,[1]TDSheet!$A:$AA,27,0)</f>
        <v>0</v>
      </c>
      <c r="AB49" s="15"/>
      <c r="AC49" s="15">
        <f>VLOOKUP(A:A,[1]TDSheet!$A:$AC,29,0)</f>
        <v>0</v>
      </c>
      <c r="AD49" s="15">
        <v>0</v>
      </c>
      <c r="AE49" s="15">
        <f>VLOOKUP(A:A,[1]TDSheet!$A:$AF,32,0)</f>
        <v>14.637200000000002</v>
      </c>
      <c r="AF49" s="15">
        <f>VLOOKUP(A:A,[1]TDSheet!$A:$AG,33,0)</f>
        <v>9.6059999999999999</v>
      </c>
      <c r="AG49" s="15">
        <f>VLOOKUP(A:A,[1]TDSheet!$A:$W,23,0)</f>
        <v>12.635</v>
      </c>
      <c r="AH49" s="15">
        <v>14.782999999999999</v>
      </c>
      <c r="AI49" s="15">
        <f>VLOOKUP(A:A,[1]TDSheet!$A:$AI,35,0)</f>
        <v>0</v>
      </c>
      <c r="AJ49" s="15">
        <f t="shared" si="15"/>
        <v>30</v>
      </c>
      <c r="AK49" s="15"/>
      <c r="AL49" s="15"/>
      <c r="AM49" s="15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127.996</v>
      </c>
      <c r="D50" s="8">
        <v>473.57600000000002</v>
      </c>
      <c r="E50" s="8">
        <v>416.34800000000001</v>
      </c>
      <c r="F50" s="8">
        <v>181.125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412.61700000000002</v>
      </c>
      <c r="K50" s="15">
        <f t="shared" si="11"/>
        <v>3.7309999999999945</v>
      </c>
      <c r="L50" s="15">
        <f>VLOOKUP(A:A,[1]TDSheet!$A:$V,22,0)</f>
        <v>20</v>
      </c>
      <c r="M50" s="15">
        <f>VLOOKUP(A:A,[1]TDSheet!$A:$X,24,0)</f>
        <v>30</v>
      </c>
      <c r="N50" s="15"/>
      <c r="O50" s="15"/>
      <c r="P50" s="15"/>
      <c r="Q50" s="15"/>
      <c r="R50" s="15"/>
      <c r="S50" s="15"/>
      <c r="T50" s="15"/>
      <c r="U50" s="15"/>
      <c r="V50" s="15"/>
      <c r="W50" s="15">
        <f t="shared" si="12"/>
        <v>27.187800000000003</v>
      </c>
      <c r="X50" s="17"/>
      <c r="Y50" s="18">
        <f t="shared" si="13"/>
        <v>8.5010556205356806</v>
      </c>
      <c r="Z50" s="15">
        <f t="shared" si="14"/>
        <v>6.6619954538432671</v>
      </c>
      <c r="AA50" s="15">
        <f>VLOOKUP(A:A,[1]TDSheet!$A:$AA,27,0)</f>
        <v>207.96299999999999</v>
      </c>
      <c r="AB50" s="15"/>
      <c r="AC50" s="15">
        <f>VLOOKUP(A:A,[1]TDSheet!$A:$AC,29,0)</f>
        <v>72.445999999999998</v>
      </c>
      <c r="AD50" s="15">
        <v>0</v>
      </c>
      <c r="AE50" s="15">
        <f>VLOOKUP(A:A,[1]TDSheet!$A:$AF,32,0)</f>
        <v>34.968599999999995</v>
      </c>
      <c r="AF50" s="15">
        <f>VLOOKUP(A:A,[1]TDSheet!$A:$AG,33,0)</f>
        <v>22.806199999999997</v>
      </c>
      <c r="AG50" s="15">
        <f>VLOOKUP(A:A,[1]TDSheet!$A:$W,23,0)</f>
        <v>34.323999999999998</v>
      </c>
      <c r="AH50" s="15">
        <v>26.253</v>
      </c>
      <c r="AI50" s="15" t="str">
        <f>VLOOKUP(A:A,[1]TDSheet!$A:$AI,35,0)</f>
        <v>увел</v>
      </c>
      <c r="AJ50" s="15">
        <f t="shared" si="15"/>
        <v>0</v>
      </c>
      <c r="AK50" s="15"/>
      <c r="AL50" s="15"/>
      <c r="AM50" s="15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45.889000000000003</v>
      </c>
      <c r="D51" s="8">
        <v>287.95100000000002</v>
      </c>
      <c r="E51" s="8">
        <v>150.53200000000001</v>
      </c>
      <c r="F51" s="8">
        <v>117.21899999999999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151.78899999999999</v>
      </c>
      <c r="K51" s="15">
        <f t="shared" si="11"/>
        <v>-1.2569999999999766</v>
      </c>
      <c r="L51" s="15">
        <f>VLOOKUP(A:A,[1]TDSheet!$A:$V,22,0)</f>
        <v>20</v>
      </c>
      <c r="M51" s="15">
        <f>VLOOKUP(A:A,[1]TDSheet!$A:$X,24,0)</f>
        <v>20</v>
      </c>
      <c r="N51" s="15"/>
      <c r="O51" s="15"/>
      <c r="P51" s="15"/>
      <c r="Q51" s="15"/>
      <c r="R51" s="15"/>
      <c r="S51" s="15"/>
      <c r="T51" s="15"/>
      <c r="U51" s="15"/>
      <c r="V51" s="15"/>
      <c r="W51" s="15">
        <f t="shared" si="12"/>
        <v>15.9298</v>
      </c>
      <c r="X51" s="17"/>
      <c r="Y51" s="18">
        <f t="shared" si="13"/>
        <v>9.8694898868786805</v>
      </c>
      <c r="Z51" s="15">
        <f t="shared" si="14"/>
        <v>7.3584727994073997</v>
      </c>
      <c r="AA51" s="15">
        <f>VLOOKUP(A:A,[1]TDSheet!$A:$AA,27,0)</f>
        <v>31.073</v>
      </c>
      <c r="AB51" s="15"/>
      <c r="AC51" s="15">
        <f>VLOOKUP(A:A,[1]TDSheet!$A:$AC,29,0)</f>
        <v>39.81</v>
      </c>
      <c r="AD51" s="15">
        <v>0</v>
      </c>
      <c r="AE51" s="15">
        <f>VLOOKUP(A:A,[1]TDSheet!$A:$AF,32,0)</f>
        <v>24.718799999999998</v>
      </c>
      <c r="AF51" s="15">
        <f>VLOOKUP(A:A,[1]TDSheet!$A:$AG,33,0)</f>
        <v>18.2926</v>
      </c>
      <c r="AG51" s="15">
        <f>VLOOKUP(A:A,[1]TDSheet!$A:$W,23,0)</f>
        <v>19.511599999999998</v>
      </c>
      <c r="AH51" s="15">
        <v>14.494999999999999</v>
      </c>
      <c r="AI51" s="20" t="str">
        <f>VLOOKUP(A:A,[1]TDSheet!$A:$AI,35,0)</f>
        <v>увел</v>
      </c>
      <c r="AJ51" s="15">
        <f t="shared" si="15"/>
        <v>0</v>
      </c>
      <c r="AK51" s="15"/>
      <c r="AL51" s="15"/>
      <c r="AM51" s="15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60.619</v>
      </c>
      <c r="D52" s="8">
        <v>927.60199999999998</v>
      </c>
      <c r="E52" s="8">
        <v>734.346</v>
      </c>
      <c r="F52" s="8">
        <v>244.596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770.697</v>
      </c>
      <c r="K52" s="15">
        <f t="shared" si="11"/>
        <v>-36.350999999999999</v>
      </c>
      <c r="L52" s="15">
        <f>VLOOKUP(A:A,[1]TDSheet!$A:$V,22,0)</f>
        <v>80</v>
      </c>
      <c r="M52" s="15">
        <f>VLOOKUP(A:A,[1]TDSheet!$A:$X,24,0)</f>
        <v>80</v>
      </c>
      <c r="N52" s="15">
        <v>50</v>
      </c>
      <c r="O52" s="15"/>
      <c r="P52" s="15"/>
      <c r="Q52" s="15"/>
      <c r="R52" s="15"/>
      <c r="S52" s="15"/>
      <c r="T52" s="15"/>
      <c r="U52" s="15"/>
      <c r="V52" s="15"/>
      <c r="W52" s="15">
        <f t="shared" si="12"/>
        <v>65.118599999999986</v>
      </c>
      <c r="X52" s="17">
        <v>100</v>
      </c>
      <c r="Y52" s="18">
        <f t="shared" si="13"/>
        <v>8.516706440249024</v>
      </c>
      <c r="Z52" s="15">
        <f t="shared" si="14"/>
        <v>3.7561618339460625</v>
      </c>
      <c r="AA52" s="15">
        <f>VLOOKUP(A:A,[1]TDSheet!$A:$AA,27,0)</f>
        <v>302.82600000000002</v>
      </c>
      <c r="AB52" s="15"/>
      <c r="AC52" s="15">
        <f>VLOOKUP(A:A,[1]TDSheet!$A:$AC,29,0)</f>
        <v>105.92700000000001</v>
      </c>
      <c r="AD52" s="15">
        <v>0</v>
      </c>
      <c r="AE52" s="15">
        <f>VLOOKUP(A:A,[1]TDSheet!$A:$AF,32,0)</f>
        <v>62.196399999999997</v>
      </c>
      <c r="AF52" s="15">
        <f>VLOOKUP(A:A,[1]TDSheet!$A:$AG,33,0)</f>
        <v>54.763200000000005</v>
      </c>
      <c r="AG52" s="15">
        <f>VLOOKUP(A:A,[1]TDSheet!$A:$W,23,0)</f>
        <v>74.128799999999998</v>
      </c>
      <c r="AH52" s="15">
        <v>94.518000000000001</v>
      </c>
      <c r="AI52" s="15">
        <f>VLOOKUP(A:A,[1]TDSheet!$A:$AI,35,0)</f>
        <v>0</v>
      </c>
      <c r="AJ52" s="15">
        <f t="shared" si="15"/>
        <v>100</v>
      </c>
      <c r="AK52" s="15"/>
      <c r="AL52" s="15"/>
      <c r="AM52" s="15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1.2709999999999999</v>
      </c>
      <c r="D53" s="8">
        <v>594.56399999999996</v>
      </c>
      <c r="E53" s="8">
        <v>424.53800000000001</v>
      </c>
      <c r="F53" s="8">
        <v>167.749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521.55700000000002</v>
      </c>
      <c r="K53" s="15">
        <f t="shared" si="11"/>
        <v>-97.019000000000005</v>
      </c>
      <c r="L53" s="15">
        <f>VLOOKUP(A:A,[1]TDSheet!$A:$V,22,0)</f>
        <v>100</v>
      </c>
      <c r="M53" s="15">
        <f>VLOOKUP(A:A,[1]TDSheet!$A:$X,24,0)</f>
        <v>70</v>
      </c>
      <c r="N53" s="15"/>
      <c r="O53" s="15"/>
      <c r="P53" s="15"/>
      <c r="Q53" s="15"/>
      <c r="R53" s="15"/>
      <c r="S53" s="15"/>
      <c r="T53" s="15"/>
      <c r="U53" s="15"/>
      <c r="V53" s="15"/>
      <c r="W53" s="15">
        <f t="shared" si="12"/>
        <v>42.216799999999999</v>
      </c>
      <c r="X53" s="17">
        <v>80</v>
      </c>
      <c r="Y53" s="18">
        <f t="shared" si="13"/>
        <v>9.8953260313429734</v>
      </c>
      <c r="Z53" s="15">
        <f t="shared" si="14"/>
        <v>3.9735129142900458</v>
      </c>
      <c r="AA53" s="15">
        <f>VLOOKUP(A:A,[1]TDSheet!$A:$AA,27,0)</f>
        <v>102.411</v>
      </c>
      <c r="AB53" s="15"/>
      <c r="AC53" s="15">
        <f>VLOOKUP(A:A,[1]TDSheet!$A:$AC,29,0)</f>
        <v>111.04300000000001</v>
      </c>
      <c r="AD53" s="15">
        <v>0</v>
      </c>
      <c r="AE53" s="15">
        <f>VLOOKUP(A:A,[1]TDSheet!$A:$AF,32,0)</f>
        <v>54.587799999999994</v>
      </c>
      <c r="AF53" s="15">
        <f>VLOOKUP(A:A,[1]TDSheet!$A:$AG,33,0)</f>
        <v>37.847200000000001</v>
      </c>
      <c r="AG53" s="15">
        <f>VLOOKUP(A:A,[1]TDSheet!$A:$W,23,0)</f>
        <v>23.896599999999999</v>
      </c>
      <c r="AH53" s="15">
        <v>135.12799999999999</v>
      </c>
      <c r="AI53" s="15" t="str">
        <f>VLOOKUP(A:A,[1]TDSheet!$A:$AI,35,0)</f>
        <v>зв50</v>
      </c>
      <c r="AJ53" s="15">
        <f t="shared" si="15"/>
        <v>80</v>
      </c>
      <c r="AK53" s="15"/>
      <c r="AL53" s="15"/>
      <c r="AM53" s="15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-5.4850000000000003</v>
      </c>
      <c r="D54" s="8">
        <v>684.30700000000002</v>
      </c>
      <c r="E54" s="8">
        <v>331.32</v>
      </c>
      <c r="F54" s="8">
        <v>171.00200000000001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384.45100000000002</v>
      </c>
      <c r="K54" s="15">
        <f t="shared" si="11"/>
        <v>-53.131000000000029</v>
      </c>
      <c r="L54" s="15">
        <f>VLOOKUP(A:A,[1]TDSheet!$A:$V,22,0)</f>
        <v>100</v>
      </c>
      <c r="M54" s="15">
        <f>VLOOKUP(A:A,[1]TDSheet!$A:$X,24,0)</f>
        <v>50</v>
      </c>
      <c r="N54" s="15"/>
      <c r="O54" s="15"/>
      <c r="P54" s="15"/>
      <c r="Q54" s="15"/>
      <c r="R54" s="15"/>
      <c r="S54" s="15"/>
      <c r="T54" s="15"/>
      <c r="U54" s="15"/>
      <c r="V54" s="15"/>
      <c r="W54" s="15">
        <f t="shared" si="12"/>
        <v>45.599800000000002</v>
      </c>
      <c r="X54" s="17">
        <v>100</v>
      </c>
      <c r="Y54" s="18">
        <f t="shared" si="13"/>
        <v>9.2325404935986555</v>
      </c>
      <c r="Z54" s="15">
        <f t="shared" si="14"/>
        <v>3.7500603072820495</v>
      </c>
      <c r="AA54" s="15">
        <f>VLOOKUP(A:A,[1]TDSheet!$A:$AA,27,0)</f>
        <v>51.625</v>
      </c>
      <c r="AB54" s="15"/>
      <c r="AC54" s="15">
        <f>VLOOKUP(A:A,[1]TDSheet!$A:$AC,29,0)</f>
        <v>51.695999999999998</v>
      </c>
      <c r="AD54" s="15">
        <v>0</v>
      </c>
      <c r="AE54" s="15">
        <f>VLOOKUP(A:A,[1]TDSheet!$A:$AF,32,0)</f>
        <v>54.9908</v>
      </c>
      <c r="AF54" s="15">
        <f>VLOOKUP(A:A,[1]TDSheet!$A:$AG,33,0)</f>
        <v>46.249400000000001</v>
      </c>
      <c r="AG54" s="15">
        <f>VLOOKUP(A:A,[1]TDSheet!$A:$W,23,0)</f>
        <v>45.259399999999999</v>
      </c>
      <c r="AH54" s="15">
        <v>100.834</v>
      </c>
      <c r="AI54" s="15">
        <f>VLOOKUP(A:A,[1]TDSheet!$A:$AI,35,0)</f>
        <v>0</v>
      </c>
      <c r="AJ54" s="15">
        <f t="shared" si="15"/>
        <v>100</v>
      </c>
      <c r="AK54" s="15"/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1124</v>
      </c>
      <c r="D55" s="8">
        <v>4414</v>
      </c>
      <c r="E55" s="14">
        <v>2359</v>
      </c>
      <c r="F55" s="19">
        <v>2000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1929</v>
      </c>
      <c r="K55" s="15">
        <f t="shared" si="11"/>
        <v>430</v>
      </c>
      <c r="L55" s="15">
        <f>VLOOKUP(A:A,[1]TDSheet!$A:$V,22,0)</f>
        <v>600</v>
      </c>
      <c r="M55" s="15">
        <f>VLOOKUP(A:A,[1]TDSheet!$A:$X,24,0)</f>
        <v>300</v>
      </c>
      <c r="N55" s="15"/>
      <c r="O55" s="15"/>
      <c r="P55" s="15"/>
      <c r="Q55" s="15"/>
      <c r="R55" s="15"/>
      <c r="S55" s="15"/>
      <c r="T55" s="15"/>
      <c r="U55" s="15"/>
      <c r="V55" s="15"/>
      <c r="W55" s="15">
        <f t="shared" si="12"/>
        <v>374.6</v>
      </c>
      <c r="X55" s="17">
        <v>500</v>
      </c>
      <c r="Y55" s="18">
        <f t="shared" si="13"/>
        <v>9.0763481046449535</v>
      </c>
      <c r="Z55" s="15">
        <f t="shared" si="14"/>
        <v>5.3390282968499729</v>
      </c>
      <c r="AA55" s="15">
        <f>VLOOKUP(A:A,[1]TDSheet!$A:$AA,27,0)</f>
        <v>0</v>
      </c>
      <c r="AB55" s="15"/>
      <c r="AC55" s="15">
        <f>VLOOKUP(A:A,[1]TDSheet!$A:$AC,29,0)</f>
        <v>486</v>
      </c>
      <c r="AD55" s="15">
        <v>0</v>
      </c>
      <c r="AE55" s="15">
        <f>VLOOKUP(A:A,[1]TDSheet!$A:$AF,32,0)</f>
        <v>493.6</v>
      </c>
      <c r="AF55" s="15">
        <f>VLOOKUP(A:A,[1]TDSheet!$A:$AG,33,0)</f>
        <v>428</v>
      </c>
      <c r="AG55" s="15">
        <f>VLOOKUP(A:A,[1]TDSheet!$A:$W,23,0)</f>
        <v>468.8</v>
      </c>
      <c r="AH55" s="15">
        <v>387</v>
      </c>
      <c r="AI55" s="15" t="str">
        <f>VLOOKUP(A:A,[1]TDSheet!$A:$AI,35,0)</f>
        <v>ск-150</v>
      </c>
      <c r="AJ55" s="15">
        <f t="shared" si="15"/>
        <v>175</v>
      </c>
      <c r="AK55" s="15"/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3082</v>
      </c>
      <c r="D56" s="8">
        <v>9296</v>
      </c>
      <c r="E56" s="14">
        <v>5069</v>
      </c>
      <c r="F56" s="19">
        <v>2692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3984</v>
      </c>
      <c r="K56" s="15">
        <f t="shared" si="11"/>
        <v>1085</v>
      </c>
      <c r="L56" s="15">
        <f>VLOOKUP(A:A,[1]TDSheet!$A:$V,22,0)</f>
        <v>1200</v>
      </c>
      <c r="M56" s="15">
        <f>VLOOKUP(A:A,[1]TDSheet!$A:$X,24,0)</f>
        <v>400</v>
      </c>
      <c r="N56" s="15">
        <v>1200</v>
      </c>
      <c r="O56" s="15"/>
      <c r="P56" s="15"/>
      <c r="Q56" s="15"/>
      <c r="R56" s="15"/>
      <c r="S56" s="15"/>
      <c r="T56" s="15"/>
      <c r="U56" s="15"/>
      <c r="V56" s="15"/>
      <c r="W56" s="15">
        <f t="shared" si="12"/>
        <v>866.2</v>
      </c>
      <c r="X56" s="17">
        <v>1500</v>
      </c>
      <c r="Y56" s="18">
        <f t="shared" si="13"/>
        <v>8.0720387901177553</v>
      </c>
      <c r="Z56" s="15">
        <f t="shared" si="14"/>
        <v>3.1078272916185639</v>
      </c>
      <c r="AA56" s="15">
        <f>VLOOKUP(A:A,[1]TDSheet!$A:$AA,27,0)</f>
        <v>0</v>
      </c>
      <c r="AB56" s="15"/>
      <c r="AC56" s="15">
        <f>VLOOKUP(A:A,[1]TDSheet!$A:$AC,29,0)</f>
        <v>576</v>
      </c>
      <c r="AD56" s="15">
        <f>VLOOKUP(A:A,[3]TDSheet!$A:$D,4,0)</f>
        <v>162</v>
      </c>
      <c r="AE56" s="15">
        <f>VLOOKUP(A:A,[1]TDSheet!$A:$AF,32,0)</f>
        <v>903.4</v>
      </c>
      <c r="AF56" s="15">
        <f>VLOOKUP(A:A,[1]TDSheet!$A:$AG,33,0)</f>
        <v>1025.2</v>
      </c>
      <c r="AG56" s="15">
        <f>VLOOKUP(A:A,[1]TDSheet!$A:$W,23,0)</f>
        <v>888.2</v>
      </c>
      <c r="AH56" s="15">
        <v>650</v>
      </c>
      <c r="AI56" s="15" t="str">
        <f>VLOOKUP(A:A,[1]TDSheet!$A:$AI,35,0)</f>
        <v>ск-250</v>
      </c>
      <c r="AJ56" s="15">
        <f t="shared" si="15"/>
        <v>600</v>
      </c>
      <c r="AK56" s="15"/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1410</v>
      </c>
      <c r="D57" s="8">
        <v>9878</v>
      </c>
      <c r="E57" s="8">
        <v>4655</v>
      </c>
      <c r="F57" s="8">
        <v>2253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4670</v>
      </c>
      <c r="K57" s="15">
        <f t="shared" si="11"/>
        <v>-15</v>
      </c>
      <c r="L57" s="15">
        <f>VLOOKUP(A:A,[1]TDSheet!$A:$V,22,0)</f>
        <v>1300</v>
      </c>
      <c r="M57" s="15">
        <f>VLOOKUP(A:A,[1]TDSheet!$A:$X,24,0)</f>
        <v>700</v>
      </c>
      <c r="N57" s="15">
        <v>1000</v>
      </c>
      <c r="O57" s="15"/>
      <c r="P57" s="15"/>
      <c r="Q57" s="15"/>
      <c r="R57" s="15"/>
      <c r="S57" s="15"/>
      <c r="T57" s="15"/>
      <c r="U57" s="15"/>
      <c r="V57" s="15"/>
      <c r="W57" s="15">
        <f t="shared" si="12"/>
        <v>775</v>
      </c>
      <c r="X57" s="17">
        <v>1000</v>
      </c>
      <c r="Y57" s="18">
        <f t="shared" si="13"/>
        <v>8.0683870967741935</v>
      </c>
      <c r="Z57" s="15">
        <f t="shared" si="14"/>
        <v>2.9070967741935485</v>
      </c>
      <c r="AA57" s="15">
        <f>VLOOKUP(A:A,[1]TDSheet!$A:$AA,27,0)</f>
        <v>100</v>
      </c>
      <c r="AB57" s="15"/>
      <c r="AC57" s="15">
        <f>VLOOKUP(A:A,[1]TDSheet!$A:$AC,29,0)</f>
        <v>460</v>
      </c>
      <c r="AD57" s="15">
        <f>VLOOKUP(A:A,[3]TDSheet!$A:$D,4,0)</f>
        <v>220</v>
      </c>
      <c r="AE57" s="15">
        <f>VLOOKUP(A:A,[1]TDSheet!$A:$AF,32,0)</f>
        <v>857.8</v>
      </c>
      <c r="AF57" s="15">
        <f>VLOOKUP(A:A,[1]TDSheet!$A:$AG,33,0)</f>
        <v>721.4</v>
      </c>
      <c r="AG57" s="15">
        <f>VLOOKUP(A:A,[1]TDSheet!$A:$W,23,0)</f>
        <v>839.6</v>
      </c>
      <c r="AH57" s="15">
        <v>863</v>
      </c>
      <c r="AI57" s="15" t="str">
        <f>VLOOKUP(A:A,[1]TDSheet!$A:$AI,35,0)</f>
        <v>продянв</v>
      </c>
      <c r="AJ57" s="15">
        <f t="shared" si="15"/>
        <v>450</v>
      </c>
      <c r="AK57" s="15"/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971.41</v>
      </c>
      <c r="D58" s="8">
        <v>1601.9860000000001</v>
      </c>
      <c r="E58" s="14">
        <v>1011</v>
      </c>
      <c r="F58" s="19">
        <v>738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570.02499999999998</v>
      </c>
      <c r="K58" s="15">
        <f t="shared" si="11"/>
        <v>440.97500000000002</v>
      </c>
      <c r="L58" s="15">
        <f>VLOOKUP(A:A,[1]TDSheet!$A:$V,22,0)</f>
        <v>300</v>
      </c>
      <c r="M58" s="15">
        <f>VLOOKUP(A:A,[1]TDSheet!$A:$X,24,0)</f>
        <v>170</v>
      </c>
      <c r="N58" s="15"/>
      <c r="O58" s="15"/>
      <c r="P58" s="15"/>
      <c r="Q58" s="15"/>
      <c r="R58" s="15"/>
      <c r="S58" s="15"/>
      <c r="T58" s="15"/>
      <c r="U58" s="15"/>
      <c r="V58" s="15"/>
      <c r="W58" s="15">
        <f t="shared" si="12"/>
        <v>182.2302</v>
      </c>
      <c r="X58" s="17">
        <v>250</v>
      </c>
      <c r="Y58" s="18">
        <f t="shared" si="13"/>
        <v>8.0008692302373596</v>
      </c>
      <c r="Z58" s="15">
        <f t="shared" si="14"/>
        <v>4.0498226967868112</v>
      </c>
      <c r="AA58" s="15">
        <f>VLOOKUP(A:A,[1]TDSheet!$A:$AA,27,0)</f>
        <v>0</v>
      </c>
      <c r="AB58" s="15"/>
      <c r="AC58" s="15">
        <f>VLOOKUP(A:A,[1]TDSheet!$A:$AC,29,0)</f>
        <v>99.849000000000004</v>
      </c>
      <c r="AD58" s="15">
        <v>0</v>
      </c>
      <c r="AE58" s="15">
        <f>VLOOKUP(A:A,[1]TDSheet!$A:$AF,32,0)</f>
        <v>210.03620000000001</v>
      </c>
      <c r="AF58" s="15">
        <f>VLOOKUP(A:A,[1]TDSheet!$A:$AG,33,0)</f>
        <v>203.56620000000001</v>
      </c>
      <c r="AG58" s="15">
        <f>VLOOKUP(A:A,[1]TDSheet!$A:$W,23,0)</f>
        <v>217.6302</v>
      </c>
      <c r="AH58" s="15">
        <v>126.11799999999999</v>
      </c>
      <c r="AI58" s="15">
        <f>VLOOKUP(A:A,[1]TDSheet!$A:$AI,35,0)</f>
        <v>0</v>
      </c>
      <c r="AJ58" s="15">
        <f t="shared" si="15"/>
        <v>250</v>
      </c>
      <c r="AK58" s="15"/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511</v>
      </c>
      <c r="D59" s="8">
        <v>546</v>
      </c>
      <c r="E59" s="8">
        <v>398</v>
      </c>
      <c r="F59" s="8">
        <v>644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413</v>
      </c>
      <c r="K59" s="15">
        <f t="shared" si="11"/>
        <v>-15</v>
      </c>
      <c r="L59" s="15">
        <f>VLOOKUP(A:A,[1]TDSheet!$A:$V,22,0)</f>
        <v>0</v>
      </c>
      <c r="M59" s="15">
        <f>VLOOKUP(A:A,[1]TDSheet!$A:$X,24,0)</f>
        <v>0</v>
      </c>
      <c r="N59" s="15"/>
      <c r="O59" s="15"/>
      <c r="P59" s="15"/>
      <c r="Q59" s="15"/>
      <c r="R59" s="15"/>
      <c r="S59" s="15"/>
      <c r="T59" s="15"/>
      <c r="U59" s="15"/>
      <c r="V59" s="15"/>
      <c r="W59" s="15">
        <f t="shared" si="12"/>
        <v>75.599999999999994</v>
      </c>
      <c r="X59" s="17">
        <v>500</v>
      </c>
      <c r="Y59" s="18">
        <f t="shared" si="13"/>
        <v>15.132275132275133</v>
      </c>
      <c r="Z59" s="15">
        <f t="shared" si="14"/>
        <v>8.518518518518519</v>
      </c>
      <c r="AA59" s="15">
        <f>VLOOKUP(A:A,[1]TDSheet!$A:$AA,27,0)</f>
        <v>0</v>
      </c>
      <c r="AB59" s="15"/>
      <c r="AC59" s="15">
        <f>VLOOKUP(A:A,[1]TDSheet!$A:$AC,29,0)</f>
        <v>20</v>
      </c>
      <c r="AD59" s="15">
        <v>0</v>
      </c>
      <c r="AE59" s="15">
        <f>VLOOKUP(A:A,[1]TDSheet!$A:$AF,32,0)</f>
        <v>0</v>
      </c>
      <c r="AF59" s="15">
        <f>VLOOKUP(A:A,[1]TDSheet!$A:$AG,33,0)</f>
        <v>69.400000000000006</v>
      </c>
      <c r="AG59" s="15">
        <f>VLOOKUP(A:A,[1]TDSheet!$A:$W,23,0)</f>
        <v>86.8</v>
      </c>
      <c r="AH59" s="15">
        <v>96</v>
      </c>
      <c r="AI59" s="15" t="str">
        <f>VLOOKUP(A:A,[1]TDSheet!$A:$AI,35,0)</f>
        <v>склад</v>
      </c>
      <c r="AJ59" s="15">
        <f t="shared" si="15"/>
        <v>50</v>
      </c>
      <c r="AK59" s="15"/>
      <c r="AL59" s="15"/>
      <c r="AM59" s="15"/>
    </row>
    <row r="60" spans="1:39" s="1" customFormat="1" ht="11.1" customHeight="1" outlineLevel="1" x14ac:dyDescent="0.2">
      <c r="A60" s="7" t="s">
        <v>113</v>
      </c>
      <c r="B60" s="7" t="s">
        <v>14</v>
      </c>
      <c r="C60" s="8">
        <v>15</v>
      </c>
      <c r="D60" s="8">
        <v>185</v>
      </c>
      <c r="E60" s="8">
        <v>58</v>
      </c>
      <c r="F60" s="8">
        <v>125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5">
        <f>VLOOKUP(A:A,[2]TDSheet!$A:$F,6,0)</f>
        <v>79</v>
      </c>
      <c r="K60" s="15">
        <f t="shared" si="11"/>
        <v>-21</v>
      </c>
      <c r="L60" s="15">
        <f>VLOOKUP(A:A,[1]TDSheet!$A:$V,22,0)</f>
        <v>20</v>
      </c>
      <c r="M60" s="15">
        <f>VLOOKUP(A:A,[1]TDSheet!$A:$X,24,0)</f>
        <v>20</v>
      </c>
      <c r="N60" s="15"/>
      <c r="O60" s="15"/>
      <c r="P60" s="15"/>
      <c r="Q60" s="15"/>
      <c r="R60" s="15"/>
      <c r="S60" s="15"/>
      <c r="T60" s="15"/>
      <c r="U60" s="15"/>
      <c r="V60" s="15"/>
      <c r="W60" s="15">
        <f t="shared" si="12"/>
        <v>11.6</v>
      </c>
      <c r="X60" s="17"/>
      <c r="Y60" s="18">
        <f t="shared" si="13"/>
        <v>14.224137931034484</v>
      </c>
      <c r="Z60" s="15">
        <f t="shared" si="14"/>
        <v>10.775862068965518</v>
      </c>
      <c r="AA60" s="15">
        <f>VLOOKUP(A:A,[1]TDSheet!$A:$AA,27,0)</f>
        <v>0</v>
      </c>
      <c r="AB60" s="15"/>
      <c r="AC60" s="15">
        <f>VLOOKUP(A:A,[1]TDSheet!$A:$AC,29,0)</f>
        <v>0</v>
      </c>
      <c r="AD60" s="15">
        <v>0</v>
      </c>
      <c r="AE60" s="15">
        <f>VLOOKUP(A:A,[1]TDSheet!$A:$AF,32,0)</f>
        <v>0</v>
      </c>
      <c r="AF60" s="15">
        <f>VLOOKUP(A:A,[1]TDSheet!$A:$AG,33,0)</f>
        <v>18</v>
      </c>
      <c r="AG60" s="15">
        <f>VLOOKUP(A:A,[1]TDSheet!$A:$W,23,0)</f>
        <v>22.8</v>
      </c>
      <c r="AH60" s="15">
        <v>10</v>
      </c>
      <c r="AI60" s="20" t="s">
        <v>143</v>
      </c>
      <c r="AJ60" s="15">
        <f t="shared" si="15"/>
        <v>0</v>
      </c>
      <c r="AK60" s="15"/>
      <c r="AL60" s="15"/>
      <c r="AM60" s="15"/>
    </row>
    <row r="61" spans="1:39" s="1" customFormat="1" ht="21.95" customHeight="1" outlineLevel="1" x14ac:dyDescent="0.2">
      <c r="A61" s="7" t="s">
        <v>63</v>
      </c>
      <c r="B61" s="7" t="s">
        <v>14</v>
      </c>
      <c r="C61" s="8">
        <v>99</v>
      </c>
      <c r="D61" s="8">
        <v>2499</v>
      </c>
      <c r="E61" s="8">
        <v>1205</v>
      </c>
      <c r="F61" s="8">
        <v>846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5">
        <f>VLOOKUP(A:A,[2]TDSheet!$A:$F,6,0)</f>
        <v>1402</v>
      </c>
      <c r="K61" s="15">
        <f t="shared" si="11"/>
        <v>-197</v>
      </c>
      <c r="L61" s="15">
        <f>VLOOKUP(A:A,[1]TDSheet!$A:$V,22,0)</f>
        <v>250</v>
      </c>
      <c r="M61" s="15">
        <f>VLOOKUP(A:A,[1]TDSheet!$A:$X,24,0)</f>
        <v>150</v>
      </c>
      <c r="N61" s="15">
        <v>200</v>
      </c>
      <c r="O61" s="15"/>
      <c r="P61" s="15"/>
      <c r="Q61" s="15"/>
      <c r="R61" s="15"/>
      <c r="S61" s="15"/>
      <c r="T61" s="15"/>
      <c r="U61" s="15"/>
      <c r="V61" s="15"/>
      <c r="W61" s="15">
        <f t="shared" si="12"/>
        <v>200.2</v>
      </c>
      <c r="X61" s="17">
        <v>200</v>
      </c>
      <c r="Y61" s="18">
        <f t="shared" si="13"/>
        <v>8.2217782217782229</v>
      </c>
      <c r="Z61" s="15">
        <f t="shared" si="14"/>
        <v>4.2257742257742263</v>
      </c>
      <c r="AA61" s="15">
        <f>VLOOKUP(A:A,[1]TDSheet!$A:$AA,27,0)</f>
        <v>0</v>
      </c>
      <c r="AB61" s="15"/>
      <c r="AC61" s="15">
        <f>VLOOKUP(A:A,[1]TDSheet!$A:$AC,29,0)</f>
        <v>204</v>
      </c>
      <c r="AD61" s="15">
        <v>0</v>
      </c>
      <c r="AE61" s="15">
        <f>VLOOKUP(A:A,[1]TDSheet!$A:$AF,32,0)</f>
        <v>244.2</v>
      </c>
      <c r="AF61" s="15">
        <f>VLOOKUP(A:A,[1]TDSheet!$A:$AG,33,0)</f>
        <v>202.2</v>
      </c>
      <c r="AG61" s="15">
        <f>VLOOKUP(A:A,[1]TDSheet!$A:$W,23,0)</f>
        <v>214</v>
      </c>
      <c r="AH61" s="15">
        <v>325</v>
      </c>
      <c r="AI61" s="15">
        <f>VLOOKUP(A:A,[1]TDSheet!$A:$AI,35,0)</f>
        <v>0</v>
      </c>
      <c r="AJ61" s="15">
        <f t="shared" si="15"/>
        <v>70</v>
      </c>
      <c r="AK61" s="15"/>
      <c r="AL61" s="15"/>
      <c r="AM61" s="15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80.69</v>
      </c>
      <c r="D62" s="8">
        <v>306.84699999999998</v>
      </c>
      <c r="E62" s="8">
        <v>216.27199999999999</v>
      </c>
      <c r="F62" s="8">
        <v>166.54499999999999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5">
        <f>VLOOKUP(A:A,[2]TDSheet!$A:$F,6,0)</f>
        <v>208.423</v>
      </c>
      <c r="K62" s="15">
        <f t="shared" si="11"/>
        <v>7.8489999999999895</v>
      </c>
      <c r="L62" s="15">
        <f>VLOOKUP(A:A,[1]TDSheet!$A:$V,22,0)</f>
        <v>60</v>
      </c>
      <c r="M62" s="15">
        <f>VLOOKUP(A:A,[1]TDSheet!$A:$X,24,0)</f>
        <v>50</v>
      </c>
      <c r="N62" s="15"/>
      <c r="O62" s="15"/>
      <c r="P62" s="15"/>
      <c r="Q62" s="15"/>
      <c r="R62" s="15"/>
      <c r="S62" s="15"/>
      <c r="T62" s="15"/>
      <c r="U62" s="15"/>
      <c r="V62" s="15"/>
      <c r="W62" s="15">
        <f t="shared" si="12"/>
        <v>43.254399999999997</v>
      </c>
      <c r="X62" s="17">
        <v>80</v>
      </c>
      <c r="Y62" s="18">
        <f t="shared" si="13"/>
        <v>8.2429764370792338</v>
      </c>
      <c r="Z62" s="15">
        <f t="shared" si="14"/>
        <v>3.8503597321890952</v>
      </c>
      <c r="AA62" s="15">
        <f>VLOOKUP(A:A,[1]TDSheet!$A:$AA,27,0)</f>
        <v>0</v>
      </c>
      <c r="AB62" s="15"/>
      <c r="AC62" s="15">
        <f>VLOOKUP(A:A,[1]TDSheet!$A:$AC,29,0)</f>
        <v>0</v>
      </c>
      <c r="AD62" s="15">
        <v>0</v>
      </c>
      <c r="AE62" s="15">
        <f>VLOOKUP(A:A,[1]TDSheet!$A:$AF,32,0)</f>
        <v>45.446800000000003</v>
      </c>
      <c r="AF62" s="15">
        <f>VLOOKUP(A:A,[1]TDSheet!$A:$AG,33,0)</f>
        <v>42.323399999999999</v>
      </c>
      <c r="AG62" s="15">
        <f>VLOOKUP(A:A,[1]TDSheet!$A:$W,23,0)</f>
        <v>49.330399999999997</v>
      </c>
      <c r="AH62" s="15">
        <v>43.268000000000001</v>
      </c>
      <c r="AI62" s="15">
        <f>VLOOKUP(A:A,[1]TDSheet!$A:$AI,35,0)</f>
        <v>0</v>
      </c>
      <c r="AJ62" s="15">
        <f t="shared" si="15"/>
        <v>80</v>
      </c>
      <c r="AK62" s="15"/>
      <c r="AL62" s="15"/>
      <c r="AM62" s="15"/>
    </row>
    <row r="63" spans="1:39" s="1" customFormat="1" ht="11.1" customHeight="1" outlineLevel="1" x14ac:dyDescent="0.2">
      <c r="A63" s="7" t="s">
        <v>65</v>
      </c>
      <c r="B63" s="7" t="s">
        <v>14</v>
      </c>
      <c r="C63" s="8">
        <v>1035</v>
      </c>
      <c r="D63" s="8">
        <v>4053</v>
      </c>
      <c r="E63" s="8">
        <v>3181</v>
      </c>
      <c r="F63" s="8">
        <v>1842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5">
        <f>VLOOKUP(A:A,[2]TDSheet!$A:$F,6,0)</f>
        <v>3198</v>
      </c>
      <c r="K63" s="15">
        <f t="shared" si="11"/>
        <v>-17</v>
      </c>
      <c r="L63" s="15">
        <f>VLOOKUP(A:A,[1]TDSheet!$A:$V,22,0)</f>
        <v>800</v>
      </c>
      <c r="M63" s="15">
        <f>VLOOKUP(A:A,[1]TDSheet!$A:$X,24,0)</f>
        <v>500</v>
      </c>
      <c r="N63" s="15">
        <v>800</v>
      </c>
      <c r="O63" s="15"/>
      <c r="P63" s="15"/>
      <c r="Q63" s="15"/>
      <c r="R63" s="15"/>
      <c r="S63" s="15"/>
      <c r="T63" s="15"/>
      <c r="U63" s="15"/>
      <c r="V63" s="15"/>
      <c r="W63" s="15">
        <f t="shared" si="12"/>
        <v>600.20000000000005</v>
      </c>
      <c r="X63" s="17">
        <v>700</v>
      </c>
      <c r="Y63" s="18">
        <f t="shared" si="13"/>
        <v>7.7340886371209594</v>
      </c>
      <c r="Z63" s="15">
        <f t="shared" si="14"/>
        <v>3.0689770076641119</v>
      </c>
      <c r="AA63" s="15">
        <f>VLOOKUP(A:A,[1]TDSheet!$A:$AA,27,0)</f>
        <v>0</v>
      </c>
      <c r="AB63" s="15"/>
      <c r="AC63" s="15">
        <f>VLOOKUP(A:A,[1]TDSheet!$A:$AC,29,0)</f>
        <v>180</v>
      </c>
      <c r="AD63" s="15">
        <v>0</v>
      </c>
      <c r="AE63" s="15">
        <f>VLOOKUP(A:A,[1]TDSheet!$A:$AF,32,0)</f>
        <v>619.6</v>
      </c>
      <c r="AF63" s="15">
        <f>VLOOKUP(A:A,[1]TDSheet!$A:$AG,33,0)</f>
        <v>602.4</v>
      </c>
      <c r="AG63" s="15">
        <f>VLOOKUP(A:A,[1]TDSheet!$A:$W,23,0)</f>
        <v>643</v>
      </c>
      <c r="AH63" s="15">
        <v>667</v>
      </c>
      <c r="AI63" s="15" t="e">
        <f>VLOOKUP(A:A,[1]TDSheet!$A:$AI,35,0)</f>
        <v>#N/A</v>
      </c>
      <c r="AJ63" s="15">
        <f t="shared" si="15"/>
        <v>280</v>
      </c>
      <c r="AK63" s="15"/>
      <c r="AL63" s="15"/>
      <c r="AM63" s="15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1898</v>
      </c>
      <c r="D64" s="8">
        <v>4013</v>
      </c>
      <c r="E64" s="8">
        <v>3922</v>
      </c>
      <c r="F64" s="8">
        <v>1907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3950</v>
      </c>
      <c r="K64" s="15">
        <f t="shared" si="11"/>
        <v>-28</v>
      </c>
      <c r="L64" s="15">
        <f>VLOOKUP(A:A,[1]TDSheet!$A:$V,22,0)</f>
        <v>900</v>
      </c>
      <c r="M64" s="15">
        <f>VLOOKUP(A:A,[1]TDSheet!$A:$X,24,0)</f>
        <v>500</v>
      </c>
      <c r="N64" s="15">
        <v>900</v>
      </c>
      <c r="O64" s="15"/>
      <c r="P64" s="15"/>
      <c r="Q64" s="15"/>
      <c r="R64" s="15"/>
      <c r="S64" s="15"/>
      <c r="T64" s="15"/>
      <c r="U64" s="15"/>
      <c r="V64" s="15"/>
      <c r="W64" s="15">
        <f t="shared" si="12"/>
        <v>654.79999999999995</v>
      </c>
      <c r="X64" s="17">
        <v>800</v>
      </c>
      <c r="Y64" s="18">
        <f t="shared" si="13"/>
        <v>7.6466096518020779</v>
      </c>
      <c r="Z64" s="15">
        <f t="shared" si="14"/>
        <v>2.9123396456933417</v>
      </c>
      <c r="AA64" s="15">
        <f>VLOOKUP(A:A,[1]TDSheet!$A:$AA,27,0)</f>
        <v>0</v>
      </c>
      <c r="AB64" s="15"/>
      <c r="AC64" s="15">
        <f>VLOOKUP(A:A,[1]TDSheet!$A:$AC,29,0)</f>
        <v>648</v>
      </c>
      <c r="AD64" s="15">
        <v>0</v>
      </c>
      <c r="AE64" s="15">
        <f>VLOOKUP(A:A,[1]TDSheet!$A:$AF,32,0)</f>
        <v>836</v>
      </c>
      <c r="AF64" s="15">
        <f>VLOOKUP(A:A,[1]TDSheet!$A:$AG,33,0)</f>
        <v>734.8</v>
      </c>
      <c r="AG64" s="15">
        <f>VLOOKUP(A:A,[1]TDSheet!$A:$W,23,0)</f>
        <v>690</v>
      </c>
      <c r="AH64" s="15">
        <v>780</v>
      </c>
      <c r="AI64" s="15" t="e">
        <f>VLOOKUP(A:A,[1]TDSheet!$A:$AI,35,0)</f>
        <v>#N/A</v>
      </c>
      <c r="AJ64" s="15">
        <f t="shared" si="15"/>
        <v>320</v>
      </c>
      <c r="AK64" s="15"/>
      <c r="AL64" s="15"/>
      <c r="AM64" s="15"/>
    </row>
    <row r="65" spans="1:39" s="1" customFormat="1" ht="21.95" customHeight="1" outlineLevel="1" x14ac:dyDescent="0.2">
      <c r="A65" s="7" t="s">
        <v>67</v>
      </c>
      <c r="B65" s="7" t="s">
        <v>8</v>
      </c>
      <c r="C65" s="8">
        <v>43.508000000000003</v>
      </c>
      <c r="D65" s="8">
        <v>63.094000000000001</v>
      </c>
      <c r="E65" s="8">
        <v>54.737000000000002</v>
      </c>
      <c r="F65" s="8">
        <v>49.731999999999999</v>
      </c>
      <c r="G65" s="21" t="s">
        <v>148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57.55</v>
      </c>
      <c r="K65" s="15">
        <f t="shared" si="11"/>
        <v>-2.8129999999999953</v>
      </c>
      <c r="L65" s="15">
        <f>VLOOKUP(A:A,[1]TDSheet!$A:$V,22,0)</f>
        <v>20</v>
      </c>
      <c r="M65" s="15">
        <f>VLOOKUP(A:A,[1]TDSheet!$A:$X,24,0)</f>
        <v>20</v>
      </c>
      <c r="N65" s="15"/>
      <c r="O65" s="15"/>
      <c r="P65" s="15"/>
      <c r="Q65" s="15"/>
      <c r="R65" s="15"/>
      <c r="S65" s="15"/>
      <c r="T65" s="15"/>
      <c r="U65" s="15"/>
      <c r="V65" s="15"/>
      <c r="W65" s="15">
        <f t="shared" si="12"/>
        <v>10.9474</v>
      </c>
      <c r="X65" s="17">
        <v>50</v>
      </c>
      <c r="Y65" s="18">
        <f t="shared" si="13"/>
        <v>12.763943950161682</v>
      </c>
      <c r="Z65" s="15">
        <f t="shared" si="14"/>
        <v>4.5428138188062919</v>
      </c>
      <c r="AA65" s="15">
        <f>VLOOKUP(A:A,[1]TDSheet!$A:$AA,27,0)</f>
        <v>0</v>
      </c>
      <c r="AB65" s="15"/>
      <c r="AC65" s="15">
        <f>VLOOKUP(A:A,[1]TDSheet!$A:$AC,29,0)</f>
        <v>0</v>
      </c>
      <c r="AD65" s="15">
        <v>0</v>
      </c>
      <c r="AE65" s="15">
        <f>VLOOKUP(A:A,[1]TDSheet!$A:$AF,32,0)</f>
        <v>9.774799999999999</v>
      </c>
      <c r="AF65" s="15">
        <f>VLOOKUP(A:A,[1]TDSheet!$A:$AG,33,0)</f>
        <v>9.8154000000000003</v>
      </c>
      <c r="AG65" s="15">
        <f>VLOOKUP(A:A,[1]TDSheet!$A:$W,23,0)</f>
        <v>12.0724</v>
      </c>
      <c r="AH65" s="15">
        <v>12.839</v>
      </c>
      <c r="AI65" s="15">
        <v>0</v>
      </c>
      <c r="AJ65" s="15">
        <f t="shared" si="15"/>
        <v>50</v>
      </c>
      <c r="AK65" s="15"/>
      <c r="AL65" s="15"/>
      <c r="AM65" s="15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308.07499999999999</v>
      </c>
      <c r="D66" s="8">
        <v>603.92600000000004</v>
      </c>
      <c r="E66" s="14">
        <v>472</v>
      </c>
      <c r="F66" s="19">
        <v>261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207.541</v>
      </c>
      <c r="K66" s="15">
        <f t="shared" si="11"/>
        <v>264.459</v>
      </c>
      <c r="L66" s="15">
        <f>VLOOKUP(A:A,[1]TDSheet!$A:$V,22,0)</f>
        <v>120</v>
      </c>
      <c r="M66" s="15">
        <f>VLOOKUP(A:A,[1]TDSheet!$A:$X,24,0)</f>
        <v>80</v>
      </c>
      <c r="N66" s="15">
        <v>70</v>
      </c>
      <c r="O66" s="15"/>
      <c r="P66" s="15"/>
      <c r="Q66" s="15"/>
      <c r="R66" s="15"/>
      <c r="S66" s="15"/>
      <c r="T66" s="15"/>
      <c r="U66" s="15"/>
      <c r="V66" s="15"/>
      <c r="W66" s="15">
        <f t="shared" si="12"/>
        <v>81.500799999999998</v>
      </c>
      <c r="X66" s="17">
        <v>120</v>
      </c>
      <c r="Y66" s="18">
        <f t="shared" si="13"/>
        <v>7.9876516549530807</v>
      </c>
      <c r="Z66" s="15">
        <f t="shared" si="14"/>
        <v>3.2024225529074561</v>
      </c>
      <c r="AA66" s="15">
        <f>VLOOKUP(A:A,[1]TDSheet!$A:$AA,27,0)</f>
        <v>64.495999999999995</v>
      </c>
      <c r="AB66" s="15"/>
      <c r="AC66" s="15">
        <f>VLOOKUP(A:A,[1]TDSheet!$A:$AC,29,0)</f>
        <v>0</v>
      </c>
      <c r="AD66" s="15">
        <v>0</v>
      </c>
      <c r="AE66" s="15">
        <f>VLOOKUP(A:A,[1]TDSheet!$A:$AF,32,0)</f>
        <v>64.89739999999999</v>
      </c>
      <c r="AF66" s="15">
        <f>VLOOKUP(A:A,[1]TDSheet!$A:$AG,33,0)</f>
        <v>68.599999999999994</v>
      </c>
      <c r="AG66" s="15">
        <f>VLOOKUP(A:A,[1]TDSheet!$A:$W,23,0)</f>
        <v>86.700800000000001</v>
      </c>
      <c r="AH66" s="15">
        <v>27.757999999999999</v>
      </c>
      <c r="AI66" s="15">
        <f>VLOOKUP(A:A,[1]TDSheet!$A:$AI,35,0)</f>
        <v>0</v>
      </c>
      <c r="AJ66" s="15">
        <f t="shared" si="15"/>
        <v>120</v>
      </c>
      <c r="AK66" s="15"/>
      <c r="AL66" s="15"/>
      <c r="AM66" s="15"/>
    </row>
    <row r="67" spans="1:39" s="1" customFormat="1" ht="21.95" customHeight="1" outlineLevel="1" x14ac:dyDescent="0.2">
      <c r="A67" s="7" t="s">
        <v>69</v>
      </c>
      <c r="B67" s="7" t="s">
        <v>14</v>
      </c>
      <c r="C67" s="8">
        <v>96</v>
      </c>
      <c r="D67" s="8">
        <v>2919</v>
      </c>
      <c r="E67" s="8">
        <v>1324</v>
      </c>
      <c r="F67" s="8">
        <v>829</v>
      </c>
      <c r="G67" s="21" t="s">
        <v>148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1353</v>
      </c>
      <c r="K67" s="15">
        <f t="shared" si="11"/>
        <v>-29</v>
      </c>
      <c r="L67" s="15">
        <f>VLOOKUP(A:A,[1]TDSheet!$A:$V,22,0)</f>
        <v>300</v>
      </c>
      <c r="M67" s="15">
        <f>VLOOKUP(A:A,[1]TDSheet!$A:$X,24,0)</f>
        <v>200</v>
      </c>
      <c r="N67" s="15"/>
      <c r="O67" s="15"/>
      <c r="P67" s="15"/>
      <c r="Q67" s="15"/>
      <c r="R67" s="15"/>
      <c r="S67" s="15"/>
      <c r="T67" s="15"/>
      <c r="U67" s="15"/>
      <c r="V67" s="15"/>
      <c r="W67" s="15">
        <f t="shared" si="12"/>
        <v>204.8</v>
      </c>
      <c r="X67" s="17">
        <v>500</v>
      </c>
      <c r="Y67" s="18">
        <f t="shared" si="13"/>
        <v>8.9306640625</v>
      </c>
      <c r="Z67" s="15">
        <f t="shared" si="14"/>
        <v>4.0478515625</v>
      </c>
      <c r="AA67" s="15">
        <f>VLOOKUP(A:A,[1]TDSheet!$A:$AA,27,0)</f>
        <v>0</v>
      </c>
      <c r="AB67" s="15"/>
      <c r="AC67" s="15">
        <f>VLOOKUP(A:A,[1]TDSheet!$A:$AC,29,0)</f>
        <v>300</v>
      </c>
      <c r="AD67" s="15">
        <v>0</v>
      </c>
      <c r="AE67" s="15">
        <f>VLOOKUP(A:A,[1]TDSheet!$A:$AF,32,0)</f>
        <v>217.8</v>
      </c>
      <c r="AF67" s="15">
        <f>VLOOKUP(A:A,[1]TDSheet!$A:$AG,33,0)</f>
        <v>185.4</v>
      </c>
      <c r="AG67" s="15">
        <f>VLOOKUP(A:A,[1]TDSheet!$A:$W,23,0)</f>
        <v>231.4</v>
      </c>
      <c r="AH67" s="15">
        <v>293</v>
      </c>
      <c r="AI67" s="15">
        <f>VLOOKUP(A:A,[1]TDSheet!$A:$AI,35,0)</f>
        <v>0</v>
      </c>
      <c r="AJ67" s="15">
        <f t="shared" si="15"/>
        <v>175</v>
      </c>
      <c r="AK67" s="15"/>
      <c r="AL67" s="15"/>
      <c r="AM67" s="15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183</v>
      </c>
      <c r="D68" s="8">
        <v>3929</v>
      </c>
      <c r="E68" s="8">
        <v>1726</v>
      </c>
      <c r="F68" s="8">
        <v>1249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5">
        <f>VLOOKUP(A:A,[2]TDSheet!$A:$F,6,0)</f>
        <v>1923</v>
      </c>
      <c r="K68" s="15">
        <f t="shared" si="11"/>
        <v>-197</v>
      </c>
      <c r="L68" s="15">
        <f>VLOOKUP(A:A,[1]TDSheet!$A:$V,22,0)</f>
        <v>500</v>
      </c>
      <c r="M68" s="15">
        <f>VLOOKUP(A:A,[1]TDSheet!$A:$X,24,0)</f>
        <v>300</v>
      </c>
      <c r="N68" s="15"/>
      <c r="O68" s="15"/>
      <c r="P68" s="15"/>
      <c r="Q68" s="15"/>
      <c r="R68" s="15"/>
      <c r="S68" s="15"/>
      <c r="T68" s="15"/>
      <c r="U68" s="15"/>
      <c r="V68" s="15"/>
      <c r="W68" s="15">
        <f t="shared" si="12"/>
        <v>285.2</v>
      </c>
      <c r="X68" s="17">
        <v>300</v>
      </c>
      <c r="Y68" s="18">
        <f t="shared" si="13"/>
        <v>8.2363253856942507</v>
      </c>
      <c r="Z68" s="15">
        <f t="shared" si="14"/>
        <v>4.3793828892005608</v>
      </c>
      <c r="AA68" s="15">
        <f>VLOOKUP(A:A,[1]TDSheet!$A:$AA,27,0)</f>
        <v>0</v>
      </c>
      <c r="AB68" s="15"/>
      <c r="AC68" s="15">
        <f>VLOOKUP(A:A,[1]TDSheet!$A:$AC,29,0)</f>
        <v>300</v>
      </c>
      <c r="AD68" s="15">
        <v>0</v>
      </c>
      <c r="AE68" s="15">
        <f>VLOOKUP(A:A,[1]TDSheet!$A:$AF,32,0)</f>
        <v>332.2</v>
      </c>
      <c r="AF68" s="15">
        <f>VLOOKUP(A:A,[1]TDSheet!$A:$AG,33,0)</f>
        <v>289</v>
      </c>
      <c r="AG68" s="15">
        <f>VLOOKUP(A:A,[1]TDSheet!$A:$W,23,0)</f>
        <v>358.8</v>
      </c>
      <c r="AH68" s="15">
        <v>409</v>
      </c>
      <c r="AI68" s="15">
        <f>VLOOKUP(A:A,[1]TDSheet!$A:$AI,35,0)</f>
        <v>0</v>
      </c>
      <c r="AJ68" s="15">
        <f t="shared" si="15"/>
        <v>105</v>
      </c>
      <c r="AK68" s="15"/>
      <c r="AL68" s="15"/>
      <c r="AM68" s="15"/>
    </row>
    <row r="69" spans="1:39" s="1" customFormat="1" ht="11.1" customHeight="1" outlineLevel="1" x14ac:dyDescent="0.2">
      <c r="A69" s="7" t="s">
        <v>71</v>
      </c>
      <c r="B69" s="7" t="s">
        <v>14</v>
      </c>
      <c r="C69" s="8">
        <v>651</v>
      </c>
      <c r="D69" s="8">
        <v>1053</v>
      </c>
      <c r="E69" s="8">
        <v>1035</v>
      </c>
      <c r="F69" s="8">
        <v>629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5">
        <f>VLOOKUP(A:A,[2]TDSheet!$A:$F,6,0)</f>
        <v>1064</v>
      </c>
      <c r="K69" s="15">
        <f t="shared" si="11"/>
        <v>-29</v>
      </c>
      <c r="L69" s="15">
        <f>VLOOKUP(A:A,[1]TDSheet!$A:$V,22,0)</f>
        <v>200</v>
      </c>
      <c r="M69" s="15">
        <f>VLOOKUP(A:A,[1]TDSheet!$A:$X,24,0)</f>
        <v>200</v>
      </c>
      <c r="N69" s="15">
        <v>100</v>
      </c>
      <c r="O69" s="15"/>
      <c r="P69" s="15"/>
      <c r="Q69" s="15"/>
      <c r="R69" s="15"/>
      <c r="S69" s="15"/>
      <c r="T69" s="15"/>
      <c r="U69" s="15"/>
      <c r="V69" s="15"/>
      <c r="W69" s="15">
        <f t="shared" si="12"/>
        <v>172.2</v>
      </c>
      <c r="X69" s="17">
        <v>250</v>
      </c>
      <c r="Y69" s="18">
        <f t="shared" si="13"/>
        <v>8.0081300813008127</v>
      </c>
      <c r="Z69" s="15">
        <f t="shared" si="14"/>
        <v>3.6527293844367019</v>
      </c>
      <c r="AA69" s="15">
        <f>VLOOKUP(A:A,[1]TDSheet!$A:$AA,27,0)</f>
        <v>0</v>
      </c>
      <c r="AB69" s="15"/>
      <c r="AC69" s="15">
        <f>VLOOKUP(A:A,[1]TDSheet!$A:$AC,29,0)</f>
        <v>174</v>
      </c>
      <c r="AD69" s="15">
        <v>0</v>
      </c>
      <c r="AE69" s="15">
        <f>VLOOKUP(A:A,[1]TDSheet!$A:$AF,32,0)</f>
        <v>195.2</v>
      </c>
      <c r="AF69" s="15">
        <f>VLOOKUP(A:A,[1]TDSheet!$A:$AG,33,0)</f>
        <v>193.2</v>
      </c>
      <c r="AG69" s="15">
        <f>VLOOKUP(A:A,[1]TDSheet!$A:$W,23,0)</f>
        <v>198.2</v>
      </c>
      <c r="AH69" s="15">
        <v>215</v>
      </c>
      <c r="AI69" s="15">
        <f>VLOOKUP(A:A,[1]TDSheet!$A:$AI,35,0)</f>
        <v>0</v>
      </c>
      <c r="AJ69" s="15">
        <f t="shared" si="15"/>
        <v>100</v>
      </c>
      <c r="AK69" s="15"/>
      <c r="AL69" s="15"/>
      <c r="AM69" s="15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189.53</v>
      </c>
      <c r="D70" s="8">
        <v>626.92100000000005</v>
      </c>
      <c r="E70" s="8">
        <v>375.46499999999997</v>
      </c>
      <c r="F70" s="8">
        <v>125.881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368.49799999999999</v>
      </c>
      <c r="K70" s="15">
        <f t="shared" si="11"/>
        <v>6.9669999999999845</v>
      </c>
      <c r="L70" s="15">
        <f>VLOOKUP(A:A,[1]TDSheet!$A:$V,22,0)</f>
        <v>50</v>
      </c>
      <c r="M70" s="15">
        <f>VLOOKUP(A:A,[1]TDSheet!$A:$X,24,0)</f>
        <v>40</v>
      </c>
      <c r="N70" s="15">
        <v>60</v>
      </c>
      <c r="O70" s="15"/>
      <c r="P70" s="15"/>
      <c r="Q70" s="15"/>
      <c r="R70" s="15"/>
      <c r="S70" s="15"/>
      <c r="T70" s="15"/>
      <c r="U70" s="15"/>
      <c r="V70" s="15"/>
      <c r="W70" s="15">
        <f t="shared" si="12"/>
        <v>42.655799999999992</v>
      </c>
      <c r="X70" s="17">
        <v>70</v>
      </c>
      <c r="Y70" s="18">
        <f t="shared" si="13"/>
        <v>8.1086511095794727</v>
      </c>
      <c r="Z70" s="15">
        <f t="shared" si="14"/>
        <v>2.9510875426085086</v>
      </c>
      <c r="AA70" s="15">
        <f>VLOOKUP(A:A,[1]TDSheet!$A:$AA,27,0)</f>
        <v>0</v>
      </c>
      <c r="AB70" s="15"/>
      <c r="AC70" s="15">
        <f>VLOOKUP(A:A,[1]TDSheet!$A:$AC,29,0)</f>
        <v>162.18600000000001</v>
      </c>
      <c r="AD70" s="15">
        <v>0</v>
      </c>
      <c r="AE70" s="15">
        <f>VLOOKUP(A:A,[1]TDSheet!$A:$AF,32,0)</f>
        <v>41.746799999999993</v>
      </c>
      <c r="AF70" s="15">
        <f>VLOOKUP(A:A,[1]TDSheet!$A:$AG,33,0)</f>
        <v>40.038400000000003</v>
      </c>
      <c r="AG70" s="15">
        <f>VLOOKUP(A:A,[1]TDSheet!$A:$W,23,0)</f>
        <v>39.087600000000002</v>
      </c>
      <c r="AH70" s="15">
        <v>32.43</v>
      </c>
      <c r="AI70" s="15" t="e">
        <f>VLOOKUP(A:A,[1]TDSheet!$A:$AI,35,0)</f>
        <v>#N/A</v>
      </c>
      <c r="AJ70" s="15">
        <f t="shared" si="15"/>
        <v>70</v>
      </c>
      <c r="AK70" s="15"/>
      <c r="AL70" s="15"/>
      <c r="AM70" s="15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647.86699999999996</v>
      </c>
      <c r="D71" s="8">
        <v>1932.1089999999999</v>
      </c>
      <c r="E71" s="8">
        <v>908.61699999999996</v>
      </c>
      <c r="F71" s="8">
        <v>620.53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904.41</v>
      </c>
      <c r="K71" s="15">
        <f t="shared" si="11"/>
        <v>4.2069999999999936</v>
      </c>
      <c r="L71" s="15">
        <f>VLOOKUP(A:A,[1]TDSheet!$A:$V,22,0)</f>
        <v>0</v>
      </c>
      <c r="M71" s="15">
        <f>VLOOKUP(A:A,[1]TDSheet!$A:$X,24,0)</f>
        <v>0</v>
      </c>
      <c r="N71" s="15">
        <v>250</v>
      </c>
      <c r="O71" s="15"/>
      <c r="P71" s="15"/>
      <c r="Q71" s="15"/>
      <c r="R71" s="15"/>
      <c r="S71" s="15"/>
      <c r="T71" s="15"/>
      <c r="U71" s="15"/>
      <c r="V71" s="15"/>
      <c r="W71" s="15">
        <f t="shared" si="12"/>
        <v>134.08519999999999</v>
      </c>
      <c r="X71" s="17">
        <v>200</v>
      </c>
      <c r="Y71" s="18">
        <f t="shared" si="13"/>
        <v>7.9839534862908064</v>
      </c>
      <c r="Z71" s="15">
        <f t="shared" si="14"/>
        <v>4.6278783937377135</v>
      </c>
      <c r="AA71" s="15">
        <f>VLOOKUP(A:A,[1]TDSheet!$A:$AA,27,0)</f>
        <v>0</v>
      </c>
      <c r="AB71" s="15"/>
      <c r="AC71" s="15">
        <f>VLOOKUP(A:A,[1]TDSheet!$A:$AC,29,0)</f>
        <v>238.191</v>
      </c>
      <c r="AD71" s="15">
        <v>0</v>
      </c>
      <c r="AE71" s="15">
        <f>VLOOKUP(A:A,[1]TDSheet!$A:$AF,32,0)</f>
        <v>250.24500000000003</v>
      </c>
      <c r="AF71" s="15">
        <f>VLOOKUP(A:A,[1]TDSheet!$A:$AG,33,0)</f>
        <v>211.53180000000003</v>
      </c>
      <c r="AG71" s="15">
        <f>VLOOKUP(A:A,[1]TDSheet!$A:$W,23,0)</f>
        <v>135.3664</v>
      </c>
      <c r="AH71" s="15">
        <v>133.41300000000001</v>
      </c>
      <c r="AI71" s="15" t="str">
        <f>VLOOKUP(A:A,[1]TDSheet!$A:$AI,35,0)</f>
        <v>оконч</v>
      </c>
      <c r="AJ71" s="15">
        <f t="shared" si="15"/>
        <v>200</v>
      </c>
      <c r="AK71" s="15"/>
      <c r="AL71" s="15"/>
      <c r="AM71" s="15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149.43299999999999</v>
      </c>
      <c r="D72" s="8">
        <v>55.655999999999999</v>
      </c>
      <c r="E72" s="8">
        <v>120.026</v>
      </c>
      <c r="F72" s="8">
        <v>83.537000000000006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5">
        <f>VLOOKUP(A:A,[2]TDSheet!$A:$F,6,0)</f>
        <v>113.83499999999999</v>
      </c>
      <c r="K72" s="15">
        <f t="shared" ref="K72:K116" si="16">E72-J72</f>
        <v>6.1910000000000025</v>
      </c>
      <c r="L72" s="15">
        <f>VLOOKUP(A:A,[1]TDSheet!$A:$V,22,0)</f>
        <v>40</v>
      </c>
      <c r="M72" s="15">
        <f>VLOOKUP(A:A,[1]TDSheet!$A:$X,24,0)</f>
        <v>20</v>
      </c>
      <c r="N72" s="15">
        <v>20</v>
      </c>
      <c r="O72" s="15"/>
      <c r="P72" s="15"/>
      <c r="Q72" s="15"/>
      <c r="R72" s="15"/>
      <c r="S72" s="15"/>
      <c r="T72" s="15"/>
      <c r="U72" s="15"/>
      <c r="V72" s="15"/>
      <c r="W72" s="15">
        <f t="shared" ref="W72:W116" si="17">(E72-AA72-AC72-AD72)/5</f>
        <v>24.005199999999999</v>
      </c>
      <c r="X72" s="17">
        <v>40</v>
      </c>
      <c r="Y72" s="18">
        <f t="shared" ref="Y72:Y116" si="18">(F72+L72+M72+N72+X72)/W72</f>
        <v>8.4788712445636794</v>
      </c>
      <c r="Z72" s="15">
        <f t="shared" ref="Z72:Z116" si="19">F72/W72</f>
        <v>3.4799543432256348</v>
      </c>
      <c r="AA72" s="15">
        <f>VLOOKUP(A:A,[1]TDSheet!$A:$AA,27,0)</f>
        <v>0</v>
      </c>
      <c r="AB72" s="15"/>
      <c r="AC72" s="15">
        <f>VLOOKUP(A:A,[1]TDSheet!$A:$AC,29,0)</f>
        <v>0</v>
      </c>
      <c r="AD72" s="15">
        <v>0</v>
      </c>
      <c r="AE72" s="15">
        <f>VLOOKUP(A:A,[1]TDSheet!$A:$AF,32,0)</f>
        <v>24.184000000000001</v>
      </c>
      <c r="AF72" s="15">
        <f>VLOOKUP(A:A,[1]TDSheet!$A:$AG,33,0)</f>
        <v>22.858000000000001</v>
      </c>
      <c r="AG72" s="15">
        <f>VLOOKUP(A:A,[1]TDSheet!$A:$W,23,0)</f>
        <v>24.0656</v>
      </c>
      <c r="AH72" s="15">
        <v>22.565999999999999</v>
      </c>
      <c r="AI72" s="15">
        <f>VLOOKUP(A:A,[1]TDSheet!$A:$AI,35,0)</f>
        <v>0</v>
      </c>
      <c r="AJ72" s="15">
        <f t="shared" ref="AJ72:AJ116" si="20">X72*H72</f>
        <v>40</v>
      </c>
      <c r="AK72" s="15"/>
      <c r="AL72" s="15"/>
      <c r="AM72" s="15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662.07299999999998</v>
      </c>
      <c r="D73" s="8">
        <v>5456.2160000000003</v>
      </c>
      <c r="E73" s="8">
        <v>2941.7559999999999</v>
      </c>
      <c r="F73" s="8">
        <v>1209.1379999999999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2884.326</v>
      </c>
      <c r="K73" s="15">
        <f t="shared" si="16"/>
        <v>57.429999999999836</v>
      </c>
      <c r="L73" s="15">
        <f>VLOOKUP(A:A,[1]TDSheet!$A:$V,22,0)</f>
        <v>500</v>
      </c>
      <c r="M73" s="15">
        <f>VLOOKUP(A:A,[1]TDSheet!$A:$X,24,0)</f>
        <v>400</v>
      </c>
      <c r="N73" s="15">
        <v>600</v>
      </c>
      <c r="O73" s="15"/>
      <c r="P73" s="15"/>
      <c r="Q73" s="15"/>
      <c r="R73" s="15"/>
      <c r="S73" s="15"/>
      <c r="T73" s="15"/>
      <c r="U73" s="15"/>
      <c r="V73" s="15"/>
      <c r="W73" s="15">
        <f t="shared" si="17"/>
        <v>420.06639999999999</v>
      </c>
      <c r="X73" s="17">
        <v>650</v>
      </c>
      <c r="Y73" s="18">
        <f t="shared" si="18"/>
        <v>7.9966833814844511</v>
      </c>
      <c r="Z73" s="15">
        <f t="shared" si="19"/>
        <v>2.8784449315632004</v>
      </c>
      <c r="AA73" s="15">
        <f>VLOOKUP(A:A,[1]TDSheet!$A:$AA,27,0)</f>
        <v>0</v>
      </c>
      <c r="AB73" s="15"/>
      <c r="AC73" s="15">
        <f>VLOOKUP(A:A,[1]TDSheet!$A:$AC,29,0)</f>
        <v>841.42399999999998</v>
      </c>
      <c r="AD73" s="15">
        <v>0</v>
      </c>
      <c r="AE73" s="15">
        <f>VLOOKUP(A:A,[1]TDSheet!$A:$AF,32,0)</f>
        <v>388.71300000000002</v>
      </c>
      <c r="AF73" s="15">
        <f>VLOOKUP(A:A,[1]TDSheet!$A:$AG,33,0)</f>
        <v>386.35579999999999</v>
      </c>
      <c r="AG73" s="15">
        <f>VLOOKUP(A:A,[1]TDSheet!$A:$W,23,0)</f>
        <v>434.11660000000001</v>
      </c>
      <c r="AH73" s="15">
        <v>481.31299999999999</v>
      </c>
      <c r="AI73" s="15" t="str">
        <f>VLOOKUP(A:A,[1]TDSheet!$A:$AI,35,0)</f>
        <v>янвак</v>
      </c>
      <c r="AJ73" s="15">
        <f t="shared" si="20"/>
        <v>650</v>
      </c>
      <c r="AK73" s="15"/>
      <c r="AL73" s="15"/>
      <c r="AM73" s="15"/>
    </row>
    <row r="74" spans="1:39" s="1" customFormat="1" ht="11.1" customHeight="1" outlineLevel="1" x14ac:dyDescent="0.2">
      <c r="A74" s="7" t="s">
        <v>76</v>
      </c>
      <c r="B74" s="7" t="s">
        <v>14</v>
      </c>
      <c r="C74" s="8">
        <v>1270</v>
      </c>
      <c r="D74" s="8">
        <v>11337</v>
      </c>
      <c r="E74" s="8">
        <v>6660</v>
      </c>
      <c r="F74" s="8">
        <v>1620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6649</v>
      </c>
      <c r="K74" s="15">
        <f t="shared" si="16"/>
        <v>11</v>
      </c>
      <c r="L74" s="15">
        <f>VLOOKUP(A:A,[1]TDSheet!$A:$V,22,0)</f>
        <v>900</v>
      </c>
      <c r="M74" s="15">
        <f>VLOOKUP(A:A,[1]TDSheet!$A:$X,24,0)</f>
        <v>400</v>
      </c>
      <c r="N74" s="15">
        <v>900</v>
      </c>
      <c r="O74" s="15"/>
      <c r="P74" s="15"/>
      <c r="Q74" s="15"/>
      <c r="R74" s="15"/>
      <c r="S74" s="15"/>
      <c r="T74" s="15"/>
      <c r="U74" s="15"/>
      <c r="V74" s="15"/>
      <c r="W74" s="15">
        <f t="shared" si="17"/>
        <v>620</v>
      </c>
      <c r="X74" s="17">
        <v>1000</v>
      </c>
      <c r="Y74" s="18">
        <f t="shared" si="18"/>
        <v>7.774193548387097</v>
      </c>
      <c r="Z74" s="15">
        <f t="shared" si="19"/>
        <v>2.6129032258064515</v>
      </c>
      <c r="AA74" s="15">
        <f>VLOOKUP(A:A,[1]TDSheet!$A:$AA,27,0)</f>
        <v>0</v>
      </c>
      <c r="AB74" s="15"/>
      <c r="AC74" s="15">
        <f>VLOOKUP(A:A,[1]TDSheet!$A:$AC,29,0)</f>
        <v>760</v>
      </c>
      <c r="AD74" s="15">
        <f>VLOOKUP(A:A,[3]TDSheet!$A:$D,4,0)</f>
        <v>2800</v>
      </c>
      <c r="AE74" s="15">
        <f>VLOOKUP(A:A,[1]TDSheet!$A:$AF,32,0)</f>
        <v>661.4</v>
      </c>
      <c r="AF74" s="15">
        <f>VLOOKUP(A:A,[1]TDSheet!$A:$AG,33,0)</f>
        <v>608.4</v>
      </c>
      <c r="AG74" s="15">
        <f>VLOOKUP(A:A,[1]TDSheet!$A:$W,23,0)</f>
        <v>648.79999999999995</v>
      </c>
      <c r="AH74" s="15">
        <v>684</v>
      </c>
      <c r="AI74" s="15">
        <f>VLOOKUP(A:A,[1]TDSheet!$A:$AI,35,0)</f>
        <v>0</v>
      </c>
      <c r="AJ74" s="15">
        <f t="shared" si="20"/>
        <v>450</v>
      </c>
      <c r="AK74" s="15"/>
      <c r="AL74" s="15"/>
      <c r="AM74" s="15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1348</v>
      </c>
      <c r="D75" s="8">
        <v>7930</v>
      </c>
      <c r="E75" s="8">
        <v>4703</v>
      </c>
      <c r="F75" s="8">
        <v>1530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5086</v>
      </c>
      <c r="K75" s="15">
        <f t="shared" si="16"/>
        <v>-383</v>
      </c>
      <c r="L75" s="15">
        <f>VLOOKUP(A:A,[1]TDSheet!$A:$V,22,0)</f>
        <v>800</v>
      </c>
      <c r="M75" s="15">
        <f>VLOOKUP(A:A,[1]TDSheet!$A:$X,24,0)</f>
        <v>400</v>
      </c>
      <c r="N75" s="15">
        <v>1000</v>
      </c>
      <c r="O75" s="15"/>
      <c r="P75" s="15"/>
      <c r="Q75" s="15"/>
      <c r="R75" s="15"/>
      <c r="S75" s="15"/>
      <c r="T75" s="15"/>
      <c r="U75" s="15"/>
      <c r="V75" s="15"/>
      <c r="W75" s="15">
        <f t="shared" si="17"/>
        <v>584.6</v>
      </c>
      <c r="X75" s="17">
        <v>900</v>
      </c>
      <c r="Y75" s="18">
        <f t="shared" si="18"/>
        <v>7.9199452617174133</v>
      </c>
      <c r="Z75" s="15">
        <f t="shared" si="19"/>
        <v>2.617174136161478</v>
      </c>
      <c r="AA75" s="15">
        <f>VLOOKUP(A:A,[1]TDSheet!$A:$AA,27,0)</f>
        <v>0</v>
      </c>
      <c r="AB75" s="15"/>
      <c r="AC75" s="15">
        <f>VLOOKUP(A:A,[1]TDSheet!$A:$AC,29,0)</f>
        <v>610</v>
      </c>
      <c r="AD75" s="15">
        <f>VLOOKUP(A:A,[3]TDSheet!$A:$D,4,0)</f>
        <v>1170</v>
      </c>
      <c r="AE75" s="15">
        <f>VLOOKUP(A:A,[1]TDSheet!$A:$AF,32,0)</f>
        <v>697.8</v>
      </c>
      <c r="AF75" s="15">
        <f>VLOOKUP(A:A,[1]TDSheet!$A:$AG,33,0)</f>
        <v>482</v>
      </c>
      <c r="AG75" s="15">
        <f>VLOOKUP(A:A,[1]TDSheet!$A:$W,23,0)</f>
        <v>624.6</v>
      </c>
      <c r="AH75" s="15">
        <v>996</v>
      </c>
      <c r="AI75" s="15">
        <f>VLOOKUP(A:A,[1]TDSheet!$A:$AI,35,0)</f>
        <v>0</v>
      </c>
      <c r="AJ75" s="15">
        <f t="shared" si="20"/>
        <v>405</v>
      </c>
      <c r="AK75" s="15"/>
      <c r="AL75" s="15"/>
      <c r="AM75" s="15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373</v>
      </c>
      <c r="D76" s="8">
        <v>2763</v>
      </c>
      <c r="E76" s="8">
        <v>1444</v>
      </c>
      <c r="F76" s="8">
        <v>865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1440</v>
      </c>
      <c r="K76" s="15">
        <f t="shared" si="16"/>
        <v>4</v>
      </c>
      <c r="L76" s="15">
        <f>VLOOKUP(A:A,[1]TDSheet!$A:$V,22,0)</f>
        <v>500</v>
      </c>
      <c r="M76" s="15">
        <f>VLOOKUP(A:A,[1]TDSheet!$A:$X,24,0)</f>
        <v>250</v>
      </c>
      <c r="N76" s="15">
        <v>100</v>
      </c>
      <c r="O76" s="15"/>
      <c r="P76" s="15"/>
      <c r="Q76" s="15"/>
      <c r="R76" s="15"/>
      <c r="S76" s="15"/>
      <c r="T76" s="15"/>
      <c r="U76" s="15"/>
      <c r="V76" s="15"/>
      <c r="W76" s="15">
        <f t="shared" si="17"/>
        <v>258.8</v>
      </c>
      <c r="X76" s="17">
        <v>350</v>
      </c>
      <c r="Y76" s="18">
        <f t="shared" si="18"/>
        <v>7.9791344667697057</v>
      </c>
      <c r="Z76" s="15">
        <f t="shared" si="19"/>
        <v>3.3423493044822257</v>
      </c>
      <c r="AA76" s="15">
        <f>VLOOKUP(A:A,[1]TDSheet!$A:$AA,27,0)</f>
        <v>24</v>
      </c>
      <c r="AB76" s="15"/>
      <c r="AC76" s="15">
        <f>VLOOKUP(A:A,[1]TDSheet!$A:$AC,29,0)</f>
        <v>126</v>
      </c>
      <c r="AD76" s="15">
        <v>0</v>
      </c>
      <c r="AE76" s="15">
        <f>VLOOKUP(A:A,[1]TDSheet!$A:$AF,32,0)</f>
        <v>277.2</v>
      </c>
      <c r="AF76" s="15">
        <f>VLOOKUP(A:A,[1]TDSheet!$A:$AG,33,0)</f>
        <v>238</v>
      </c>
      <c r="AG76" s="15">
        <f>VLOOKUP(A:A,[1]TDSheet!$A:$W,23,0)</f>
        <v>266.8</v>
      </c>
      <c r="AH76" s="15">
        <v>268</v>
      </c>
      <c r="AI76" s="15" t="str">
        <f>VLOOKUP(A:A,[1]TDSheet!$A:$AI,35,0)</f>
        <v>продянв</v>
      </c>
      <c r="AJ76" s="15">
        <f t="shared" si="20"/>
        <v>157.5</v>
      </c>
      <c r="AK76" s="15"/>
      <c r="AL76" s="15"/>
      <c r="AM76" s="15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166</v>
      </c>
      <c r="D77" s="8">
        <v>562</v>
      </c>
      <c r="E77" s="8">
        <v>454</v>
      </c>
      <c r="F77" s="8">
        <v>267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5">
        <f>VLOOKUP(A:A,[2]TDSheet!$A:$F,6,0)</f>
        <v>461</v>
      </c>
      <c r="K77" s="15">
        <f t="shared" si="16"/>
        <v>-7</v>
      </c>
      <c r="L77" s="15">
        <f>VLOOKUP(A:A,[1]TDSheet!$A:$V,22,0)</f>
        <v>80</v>
      </c>
      <c r="M77" s="15">
        <f>VLOOKUP(A:A,[1]TDSheet!$A:$X,24,0)</f>
        <v>80</v>
      </c>
      <c r="N77" s="15"/>
      <c r="O77" s="15"/>
      <c r="P77" s="15"/>
      <c r="Q77" s="15"/>
      <c r="R77" s="15"/>
      <c r="S77" s="15"/>
      <c r="T77" s="15"/>
      <c r="U77" s="15"/>
      <c r="V77" s="15"/>
      <c r="W77" s="15">
        <f t="shared" si="17"/>
        <v>63.2</v>
      </c>
      <c r="X77" s="17">
        <v>70</v>
      </c>
      <c r="Y77" s="18">
        <f t="shared" si="18"/>
        <v>7.8639240506329111</v>
      </c>
      <c r="Z77" s="15">
        <f t="shared" si="19"/>
        <v>4.2246835443037973</v>
      </c>
      <c r="AA77" s="15">
        <f>VLOOKUP(A:A,[1]TDSheet!$A:$AA,27,0)</f>
        <v>0</v>
      </c>
      <c r="AB77" s="15"/>
      <c r="AC77" s="15">
        <f>VLOOKUP(A:A,[1]TDSheet!$A:$AC,29,0)</f>
        <v>138</v>
      </c>
      <c r="AD77" s="15">
        <v>0</v>
      </c>
      <c r="AE77" s="15">
        <f>VLOOKUP(A:A,[1]TDSheet!$A:$AF,32,0)</f>
        <v>65.8</v>
      </c>
      <c r="AF77" s="15">
        <f>VLOOKUP(A:A,[1]TDSheet!$A:$AG,33,0)</f>
        <v>72.2</v>
      </c>
      <c r="AG77" s="15">
        <f>VLOOKUP(A:A,[1]TDSheet!$A:$W,23,0)</f>
        <v>75.8</v>
      </c>
      <c r="AH77" s="15">
        <v>59</v>
      </c>
      <c r="AI77" s="15" t="e">
        <f>VLOOKUP(A:A,[1]TDSheet!$A:$AI,35,0)</f>
        <v>#N/A</v>
      </c>
      <c r="AJ77" s="15">
        <f t="shared" si="20"/>
        <v>28</v>
      </c>
      <c r="AK77" s="15"/>
      <c r="AL77" s="15"/>
      <c r="AM77" s="15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51</v>
      </c>
      <c r="D78" s="8">
        <v>754</v>
      </c>
      <c r="E78" s="8">
        <v>422</v>
      </c>
      <c r="F78" s="8">
        <v>284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455</v>
      </c>
      <c r="K78" s="15">
        <f t="shared" si="16"/>
        <v>-33</v>
      </c>
      <c r="L78" s="15">
        <f>VLOOKUP(A:A,[1]TDSheet!$A:$V,22,0)</f>
        <v>20</v>
      </c>
      <c r="M78" s="15">
        <f>VLOOKUP(A:A,[1]TDSheet!$A:$X,24,0)</f>
        <v>60</v>
      </c>
      <c r="N78" s="15">
        <v>40</v>
      </c>
      <c r="O78" s="15"/>
      <c r="P78" s="15"/>
      <c r="Q78" s="15"/>
      <c r="R78" s="15"/>
      <c r="S78" s="15"/>
      <c r="T78" s="15"/>
      <c r="U78" s="15"/>
      <c r="V78" s="15"/>
      <c r="W78" s="15">
        <f t="shared" si="17"/>
        <v>60.4</v>
      </c>
      <c r="X78" s="17">
        <v>80</v>
      </c>
      <c r="Y78" s="18">
        <f t="shared" si="18"/>
        <v>8.0132450331125824</v>
      </c>
      <c r="Z78" s="15">
        <f t="shared" si="19"/>
        <v>4.7019867549668879</v>
      </c>
      <c r="AA78" s="15">
        <f>VLOOKUP(A:A,[1]TDSheet!$A:$AA,27,0)</f>
        <v>0</v>
      </c>
      <c r="AB78" s="15"/>
      <c r="AC78" s="15">
        <f>VLOOKUP(A:A,[1]TDSheet!$A:$AC,29,0)</f>
        <v>120</v>
      </c>
      <c r="AD78" s="15">
        <v>0</v>
      </c>
      <c r="AE78" s="15">
        <f>VLOOKUP(A:A,[1]TDSheet!$A:$AF,32,0)</f>
        <v>63.2</v>
      </c>
      <c r="AF78" s="15">
        <f>VLOOKUP(A:A,[1]TDSheet!$A:$AG,33,0)</f>
        <v>67.8</v>
      </c>
      <c r="AG78" s="15">
        <f>VLOOKUP(A:A,[1]TDSheet!$A:$W,23,0)</f>
        <v>67.2</v>
      </c>
      <c r="AH78" s="15">
        <v>91</v>
      </c>
      <c r="AI78" s="15" t="e">
        <f>VLOOKUP(A:A,[1]TDSheet!$A:$AI,35,0)</f>
        <v>#N/A</v>
      </c>
      <c r="AJ78" s="15">
        <f t="shared" si="20"/>
        <v>32</v>
      </c>
      <c r="AK78" s="15"/>
      <c r="AL78" s="15"/>
      <c r="AM78" s="15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249.2</v>
      </c>
      <c r="D79" s="8">
        <v>2834.1689999999999</v>
      </c>
      <c r="E79" s="8">
        <v>1479.037</v>
      </c>
      <c r="F79" s="8">
        <v>909.02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5">
        <f>VLOOKUP(A:A,[2]TDSheet!$A:$F,6,0)</f>
        <v>1459.662</v>
      </c>
      <c r="K79" s="15">
        <f t="shared" si="16"/>
        <v>19.375</v>
      </c>
      <c r="L79" s="15">
        <f>VLOOKUP(A:A,[1]TDSheet!$A:$V,22,0)</f>
        <v>70</v>
      </c>
      <c r="M79" s="15">
        <f>VLOOKUP(A:A,[1]TDSheet!$A:$X,24,0)</f>
        <v>250</v>
      </c>
      <c r="N79" s="15">
        <v>350</v>
      </c>
      <c r="O79" s="15"/>
      <c r="P79" s="15"/>
      <c r="Q79" s="15"/>
      <c r="R79" s="15"/>
      <c r="S79" s="15"/>
      <c r="T79" s="15"/>
      <c r="U79" s="15"/>
      <c r="V79" s="15"/>
      <c r="W79" s="15">
        <f t="shared" si="17"/>
        <v>237.48580000000001</v>
      </c>
      <c r="X79" s="17">
        <v>350</v>
      </c>
      <c r="Y79" s="18">
        <f t="shared" si="18"/>
        <v>8.1226751241547905</v>
      </c>
      <c r="Z79" s="15">
        <f t="shared" si="19"/>
        <v>3.827681486640464</v>
      </c>
      <c r="AA79" s="15">
        <f>VLOOKUP(A:A,[1]TDSheet!$A:$AA,27,0)</f>
        <v>0</v>
      </c>
      <c r="AB79" s="15"/>
      <c r="AC79" s="15">
        <f>VLOOKUP(A:A,[1]TDSheet!$A:$AC,29,0)</f>
        <v>291.608</v>
      </c>
      <c r="AD79" s="15">
        <v>0</v>
      </c>
      <c r="AE79" s="15">
        <f>VLOOKUP(A:A,[1]TDSheet!$A:$AF,32,0)</f>
        <v>190.05899999999997</v>
      </c>
      <c r="AF79" s="15">
        <f>VLOOKUP(A:A,[1]TDSheet!$A:$AG,33,0)</f>
        <v>164.56900000000002</v>
      </c>
      <c r="AG79" s="15">
        <f>VLOOKUP(A:A,[1]TDSheet!$A:$W,23,0)</f>
        <v>240.00260000000003</v>
      </c>
      <c r="AH79" s="15">
        <v>307.745</v>
      </c>
      <c r="AI79" s="15" t="str">
        <f>VLOOKUP(A:A,[1]TDSheet!$A:$AI,35,0)</f>
        <v>янвак</v>
      </c>
      <c r="AJ79" s="15">
        <f t="shared" si="20"/>
        <v>350</v>
      </c>
      <c r="AK79" s="15"/>
      <c r="AL79" s="15"/>
      <c r="AM79" s="15"/>
    </row>
    <row r="80" spans="1:39" s="1" customFormat="1" ht="11.1" customHeight="1" outlineLevel="1" x14ac:dyDescent="0.2">
      <c r="A80" s="7" t="s">
        <v>82</v>
      </c>
      <c r="B80" s="7" t="s">
        <v>14</v>
      </c>
      <c r="C80" s="8">
        <v>253</v>
      </c>
      <c r="D80" s="8">
        <v>526</v>
      </c>
      <c r="E80" s="8">
        <v>309</v>
      </c>
      <c r="F80" s="8">
        <v>456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5">
        <f>VLOOKUP(A:A,[2]TDSheet!$A:$F,6,0)</f>
        <v>323</v>
      </c>
      <c r="K80" s="15">
        <f t="shared" si="16"/>
        <v>-14</v>
      </c>
      <c r="L80" s="15">
        <f>VLOOKUP(A:A,[1]TDSheet!$A:$V,22,0)</f>
        <v>0</v>
      </c>
      <c r="M80" s="15">
        <f>VLOOKUP(A:A,[1]TDSheet!$A:$X,24,0)</f>
        <v>0</v>
      </c>
      <c r="N80" s="15"/>
      <c r="O80" s="15"/>
      <c r="P80" s="15"/>
      <c r="Q80" s="15"/>
      <c r="R80" s="15"/>
      <c r="S80" s="15"/>
      <c r="T80" s="15"/>
      <c r="U80" s="15"/>
      <c r="V80" s="15"/>
      <c r="W80" s="15">
        <f t="shared" si="17"/>
        <v>61.8</v>
      </c>
      <c r="X80" s="17">
        <v>500</v>
      </c>
      <c r="Y80" s="18">
        <f t="shared" si="18"/>
        <v>15.469255663430422</v>
      </c>
      <c r="Z80" s="15">
        <f t="shared" si="19"/>
        <v>7.3786407766990294</v>
      </c>
      <c r="AA80" s="15">
        <f>VLOOKUP(A:A,[1]TDSheet!$A:$AA,27,0)</f>
        <v>0</v>
      </c>
      <c r="AB80" s="15"/>
      <c r="AC80" s="15">
        <f>VLOOKUP(A:A,[1]TDSheet!$A:$AC,29,0)</f>
        <v>0</v>
      </c>
      <c r="AD80" s="15">
        <v>0</v>
      </c>
      <c r="AE80" s="15">
        <f>VLOOKUP(A:A,[1]TDSheet!$A:$AF,32,0)</f>
        <v>65</v>
      </c>
      <c r="AF80" s="15">
        <f>VLOOKUP(A:A,[1]TDSheet!$A:$AG,33,0)</f>
        <v>67.400000000000006</v>
      </c>
      <c r="AG80" s="15">
        <f>VLOOKUP(A:A,[1]TDSheet!$A:$W,23,0)</f>
        <v>70</v>
      </c>
      <c r="AH80" s="15">
        <v>65</v>
      </c>
      <c r="AI80" s="15" t="e">
        <f>VLOOKUP(A:A,[1]TDSheet!$A:$AI,35,0)</f>
        <v>#N/A</v>
      </c>
      <c r="AJ80" s="15">
        <f t="shared" si="20"/>
        <v>50</v>
      </c>
      <c r="AK80" s="15"/>
      <c r="AL80" s="15"/>
      <c r="AM80" s="15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41.597999999999999</v>
      </c>
      <c r="D81" s="8">
        <v>370.06099999999998</v>
      </c>
      <c r="E81" s="8">
        <v>276.95600000000002</v>
      </c>
      <c r="F81" s="8">
        <v>133.35300000000001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5">
        <f>VLOOKUP(A:A,[2]TDSheet!$A:$F,6,0)</f>
        <v>267.95400000000001</v>
      </c>
      <c r="K81" s="15">
        <f t="shared" si="16"/>
        <v>9.0020000000000095</v>
      </c>
      <c r="L81" s="15">
        <f>VLOOKUP(A:A,[1]TDSheet!$A:$V,22,0)</f>
        <v>50</v>
      </c>
      <c r="M81" s="15">
        <f>VLOOKUP(A:A,[1]TDSheet!$A:$X,24,0)</f>
        <v>30</v>
      </c>
      <c r="N81" s="15"/>
      <c r="O81" s="15"/>
      <c r="P81" s="15"/>
      <c r="Q81" s="15"/>
      <c r="R81" s="15"/>
      <c r="S81" s="15"/>
      <c r="T81" s="15"/>
      <c r="U81" s="15"/>
      <c r="V81" s="15"/>
      <c r="W81" s="15">
        <f t="shared" si="17"/>
        <v>32.250800000000005</v>
      </c>
      <c r="X81" s="17">
        <v>40</v>
      </c>
      <c r="Y81" s="18">
        <f t="shared" si="18"/>
        <v>7.8557121063663526</v>
      </c>
      <c r="Z81" s="15">
        <f t="shared" si="19"/>
        <v>4.134874173663909</v>
      </c>
      <c r="AA81" s="15">
        <f>VLOOKUP(A:A,[1]TDSheet!$A:$AA,27,0)</f>
        <v>0</v>
      </c>
      <c r="AB81" s="15"/>
      <c r="AC81" s="15">
        <f>VLOOKUP(A:A,[1]TDSheet!$A:$AC,29,0)</f>
        <v>115.702</v>
      </c>
      <c r="AD81" s="15">
        <v>0</v>
      </c>
      <c r="AE81" s="15">
        <f>VLOOKUP(A:A,[1]TDSheet!$A:$AF,32,0)</f>
        <v>28.969799999999999</v>
      </c>
      <c r="AF81" s="15">
        <f>VLOOKUP(A:A,[1]TDSheet!$A:$AG,33,0)</f>
        <v>26.183199999999999</v>
      </c>
      <c r="AG81" s="15">
        <f>VLOOKUP(A:A,[1]TDSheet!$A:$W,23,0)</f>
        <v>35.637800000000006</v>
      </c>
      <c r="AH81" s="15">
        <v>43.622</v>
      </c>
      <c r="AI81" s="15" t="e">
        <f>VLOOKUP(A:A,[1]TDSheet!$A:$AI,35,0)</f>
        <v>#N/A</v>
      </c>
      <c r="AJ81" s="15">
        <f t="shared" si="20"/>
        <v>40</v>
      </c>
      <c r="AK81" s="15"/>
      <c r="AL81" s="15"/>
      <c r="AM81" s="15"/>
    </row>
    <row r="82" spans="1:39" s="1" customFormat="1" ht="11.1" customHeight="1" outlineLevel="1" x14ac:dyDescent="0.2">
      <c r="A82" s="7" t="s">
        <v>84</v>
      </c>
      <c r="B82" s="7" t="s">
        <v>14</v>
      </c>
      <c r="C82" s="8">
        <v>1456</v>
      </c>
      <c r="D82" s="8">
        <v>4064</v>
      </c>
      <c r="E82" s="8">
        <v>3456</v>
      </c>
      <c r="F82" s="8">
        <v>1983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5">
        <f>VLOOKUP(A:A,[2]TDSheet!$A:$F,6,0)</f>
        <v>3470</v>
      </c>
      <c r="K82" s="15">
        <f t="shared" si="16"/>
        <v>-14</v>
      </c>
      <c r="L82" s="15">
        <f>VLOOKUP(A:A,[1]TDSheet!$A:$V,22,0)</f>
        <v>800</v>
      </c>
      <c r="M82" s="15">
        <f>VLOOKUP(A:A,[1]TDSheet!$A:$X,24,0)</f>
        <v>400</v>
      </c>
      <c r="N82" s="15">
        <v>400</v>
      </c>
      <c r="O82" s="15"/>
      <c r="P82" s="15"/>
      <c r="Q82" s="15"/>
      <c r="R82" s="15"/>
      <c r="S82" s="15"/>
      <c r="T82" s="15"/>
      <c r="U82" s="15"/>
      <c r="V82" s="15"/>
      <c r="W82" s="15">
        <f t="shared" si="17"/>
        <v>552</v>
      </c>
      <c r="X82" s="17">
        <v>800</v>
      </c>
      <c r="Y82" s="18">
        <f t="shared" si="18"/>
        <v>7.9402173913043477</v>
      </c>
      <c r="Z82" s="15">
        <f t="shared" si="19"/>
        <v>3.5923913043478262</v>
      </c>
      <c r="AA82" s="15">
        <f>VLOOKUP(A:A,[1]TDSheet!$A:$AA,27,0)</f>
        <v>0</v>
      </c>
      <c r="AB82" s="15"/>
      <c r="AC82" s="15">
        <f>VLOOKUP(A:A,[1]TDSheet!$A:$AC,29,0)</f>
        <v>624</v>
      </c>
      <c r="AD82" s="15">
        <f>VLOOKUP(A:A,[3]TDSheet!$A:$D,4,0)</f>
        <v>72</v>
      </c>
      <c r="AE82" s="15">
        <f>VLOOKUP(A:A,[1]TDSheet!$A:$AF,32,0)</f>
        <v>579.4</v>
      </c>
      <c r="AF82" s="15">
        <f>VLOOKUP(A:A,[1]TDSheet!$A:$AG,33,0)</f>
        <v>585.6</v>
      </c>
      <c r="AG82" s="15">
        <f>VLOOKUP(A:A,[1]TDSheet!$A:$W,23,0)</f>
        <v>643.79999999999995</v>
      </c>
      <c r="AH82" s="15">
        <v>651</v>
      </c>
      <c r="AI82" s="15" t="str">
        <f>VLOOKUP(A:A,[1]TDSheet!$A:$AI,35,0)</f>
        <v>склад</v>
      </c>
      <c r="AJ82" s="15">
        <f t="shared" si="20"/>
        <v>320</v>
      </c>
      <c r="AK82" s="15"/>
      <c r="AL82" s="15"/>
      <c r="AM82" s="15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1318</v>
      </c>
      <c r="D83" s="8">
        <v>2294</v>
      </c>
      <c r="E83" s="8">
        <v>2297</v>
      </c>
      <c r="F83" s="8">
        <v>1260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5">
        <f>VLOOKUP(A:A,[2]TDSheet!$A:$F,6,0)</f>
        <v>2305</v>
      </c>
      <c r="K83" s="15">
        <f t="shared" si="16"/>
        <v>-8</v>
      </c>
      <c r="L83" s="15">
        <f>VLOOKUP(A:A,[1]TDSheet!$A:$V,22,0)</f>
        <v>400</v>
      </c>
      <c r="M83" s="15">
        <f>VLOOKUP(A:A,[1]TDSheet!$A:$X,24,0)</f>
        <v>300</v>
      </c>
      <c r="N83" s="15">
        <v>400</v>
      </c>
      <c r="O83" s="15"/>
      <c r="P83" s="15"/>
      <c r="Q83" s="15"/>
      <c r="R83" s="15"/>
      <c r="S83" s="15"/>
      <c r="T83" s="15"/>
      <c r="U83" s="15"/>
      <c r="V83" s="15"/>
      <c r="W83" s="15">
        <f t="shared" si="17"/>
        <v>361</v>
      </c>
      <c r="X83" s="17">
        <v>500</v>
      </c>
      <c r="Y83" s="18">
        <f t="shared" si="18"/>
        <v>7.9224376731301938</v>
      </c>
      <c r="Z83" s="15">
        <f t="shared" si="19"/>
        <v>3.4903047091412742</v>
      </c>
      <c r="AA83" s="15">
        <f>VLOOKUP(A:A,[1]TDSheet!$A:$AA,27,0)</f>
        <v>0</v>
      </c>
      <c r="AB83" s="15"/>
      <c r="AC83" s="15">
        <f>VLOOKUP(A:A,[1]TDSheet!$A:$AC,29,0)</f>
        <v>492</v>
      </c>
      <c r="AD83" s="15">
        <v>0</v>
      </c>
      <c r="AE83" s="15">
        <f>VLOOKUP(A:A,[1]TDSheet!$A:$AF,32,0)</f>
        <v>425.4</v>
      </c>
      <c r="AF83" s="15">
        <f>VLOOKUP(A:A,[1]TDSheet!$A:$AG,33,0)</f>
        <v>429.2</v>
      </c>
      <c r="AG83" s="15">
        <f>VLOOKUP(A:A,[1]TDSheet!$A:$W,23,0)</f>
        <v>387.6</v>
      </c>
      <c r="AH83" s="15">
        <v>423</v>
      </c>
      <c r="AI83" s="15" t="str">
        <f>VLOOKUP(A:A,[1]TDSheet!$A:$AI,35,0)</f>
        <v>склад</v>
      </c>
      <c r="AJ83" s="15">
        <f t="shared" si="20"/>
        <v>200</v>
      </c>
      <c r="AK83" s="15"/>
      <c r="AL83" s="15"/>
      <c r="AM83" s="15"/>
    </row>
    <row r="84" spans="1:39" s="1" customFormat="1" ht="21.95" customHeight="1" outlineLevel="1" x14ac:dyDescent="0.2">
      <c r="A84" s="7" t="s">
        <v>86</v>
      </c>
      <c r="B84" s="7" t="s">
        <v>8</v>
      </c>
      <c r="C84" s="8">
        <v>321.54300000000001</v>
      </c>
      <c r="D84" s="8">
        <v>756.85</v>
      </c>
      <c r="E84" s="8">
        <v>765.58299999999997</v>
      </c>
      <c r="F84" s="8">
        <v>299.81200000000001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5">
        <f>VLOOKUP(A:A,[2]TDSheet!$A:$F,6,0)</f>
        <v>768.399</v>
      </c>
      <c r="K84" s="15">
        <f t="shared" si="16"/>
        <v>-2.8160000000000309</v>
      </c>
      <c r="L84" s="15">
        <f>VLOOKUP(A:A,[1]TDSheet!$A:$V,22,0)</f>
        <v>120</v>
      </c>
      <c r="M84" s="15">
        <f>VLOOKUP(A:A,[1]TDSheet!$A:$X,24,0)</f>
        <v>80</v>
      </c>
      <c r="N84" s="15">
        <v>50</v>
      </c>
      <c r="O84" s="15"/>
      <c r="P84" s="15"/>
      <c r="Q84" s="15"/>
      <c r="R84" s="15"/>
      <c r="S84" s="15"/>
      <c r="T84" s="15"/>
      <c r="U84" s="15"/>
      <c r="V84" s="15"/>
      <c r="W84" s="15">
        <f t="shared" si="17"/>
        <v>81.047599999999989</v>
      </c>
      <c r="X84" s="17">
        <v>100</v>
      </c>
      <c r="Y84" s="18">
        <f t="shared" si="18"/>
        <v>8.017658758556701</v>
      </c>
      <c r="Z84" s="15">
        <f t="shared" si="19"/>
        <v>3.6992088599785813</v>
      </c>
      <c r="AA84" s="15">
        <f>VLOOKUP(A:A,[1]TDSheet!$A:$AA,27,0)</f>
        <v>151.26</v>
      </c>
      <c r="AB84" s="15"/>
      <c r="AC84" s="15">
        <f>VLOOKUP(A:A,[1]TDSheet!$A:$AC,29,0)</f>
        <v>209.08500000000001</v>
      </c>
      <c r="AD84" s="15">
        <v>0</v>
      </c>
      <c r="AE84" s="15">
        <f>VLOOKUP(A:A,[1]TDSheet!$A:$AF,32,0)</f>
        <v>78.205199999999977</v>
      </c>
      <c r="AF84" s="15">
        <f>VLOOKUP(A:A,[1]TDSheet!$A:$AG,33,0)</f>
        <v>87.406599999999997</v>
      </c>
      <c r="AG84" s="15">
        <f>VLOOKUP(A:A,[1]TDSheet!$A:$W,23,0)</f>
        <v>90.448399999999992</v>
      </c>
      <c r="AH84" s="15">
        <v>95.698999999999998</v>
      </c>
      <c r="AI84" s="15" t="e">
        <f>VLOOKUP(A:A,[1]TDSheet!$A:$AI,35,0)</f>
        <v>#N/A</v>
      </c>
      <c r="AJ84" s="15">
        <f t="shared" si="20"/>
        <v>100</v>
      </c>
      <c r="AK84" s="15"/>
      <c r="AL84" s="15"/>
      <c r="AM84" s="15"/>
    </row>
    <row r="85" spans="1:39" s="1" customFormat="1" ht="11.1" customHeight="1" outlineLevel="1" x14ac:dyDescent="0.2">
      <c r="A85" s="7" t="s">
        <v>87</v>
      </c>
      <c r="B85" s="7" t="s">
        <v>8</v>
      </c>
      <c r="C85" s="8">
        <v>91.718000000000004</v>
      </c>
      <c r="D85" s="8">
        <v>969.10400000000004</v>
      </c>
      <c r="E85" s="8">
        <v>789.64200000000005</v>
      </c>
      <c r="F85" s="8">
        <v>263.90199999999999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5">
        <f>VLOOKUP(A:A,[2]TDSheet!$A:$F,6,0)</f>
        <v>791.80899999999997</v>
      </c>
      <c r="K85" s="15">
        <f t="shared" si="16"/>
        <v>-2.1669999999999163</v>
      </c>
      <c r="L85" s="15">
        <f>VLOOKUP(A:A,[1]TDSheet!$A:$V,22,0)</f>
        <v>100</v>
      </c>
      <c r="M85" s="15">
        <f>VLOOKUP(A:A,[1]TDSheet!$A:$X,24,0)</f>
        <v>70</v>
      </c>
      <c r="N85" s="15">
        <v>50</v>
      </c>
      <c r="O85" s="15"/>
      <c r="P85" s="15"/>
      <c r="Q85" s="15"/>
      <c r="R85" s="15"/>
      <c r="S85" s="15"/>
      <c r="T85" s="15"/>
      <c r="U85" s="15"/>
      <c r="V85" s="15"/>
      <c r="W85" s="15">
        <f t="shared" si="17"/>
        <v>68.226000000000013</v>
      </c>
      <c r="X85" s="17">
        <v>80</v>
      </c>
      <c r="Y85" s="18">
        <f t="shared" si="18"/>
        <v>8.2652068126520675</v>
      </c>
      <c r="Z85" s="15">
        <f t="shared" si="19"/>
        <v>3.8680561662709221</v>
      </c>
      <c r="AA85" s="15">
        <f>VLOOKUP(A:A,[1]TDSheet!$A:$AA,27,0)</f>
        <v>306.25900000000001</v>
      </c>
      <c r="AB85" s="15"/>
      <c r="AC85" s="15">
        <f>VLOOKUP(A:A,[1]TDSheet!$A:$AC,29,0)</f>
        <v>142.25299999999999</v>
      </c>
      <c r="AD85" s="15">
        <v>0</v>
      </c>
      <c r="AE85" s="15">
        <f>VLOOKUP(A:A,[1]TDSheet!$A:$AF,32,0)</f>
        <v>72.712999999999994</v>
      </c>
      <c r="AF85" s="15">
        <f>VLOOKUP(A:A,[1]TDSheet!$A:$AG,33,0)</f>
        <v>66.987799999999993</v>
      </c>
      <c r="AG85" s="15">
        <f>VLOOKUP(A:A,[1]TDSheet!$A:$W,23,0)</f>
        <v>76.28</v>
      </c>
      <c r="AH85" s="15">
        <v>76.192999999999998</v>
      </c>
      <c r="AI85" s="15" t="e">
        <f>VLOOKUP(A:A,[1]TDSheet!$A:$AI,35,0)</f>
        <v>#N/A</v>
      </c>
      <c r="AJ85" s="15">
        <f t="shared" si="20"/>
        <v>80</v>
      </c>
      <c r="AK85" s="15"/>
      <c r="AL85" s="15"/>
      <c r="AM85" s="15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338.00099999999998</v>
      </c>
      <c r="D86" s="8">
        <v>1342.5830000000001</v>
      </c>
      <c r="E86" s="8">
        <v>1247.028</v>
      </c>
      <c r="F86" s="8">
        <v>422.24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1238.8520000000001</v>
      </c>
      <c r="K86" s="15">
        <f t="shared" si="16"/>
        <v>8.1759999999999309</v>
      </c>
      <c r="L86" s="15">
        <f>VLOOKUP(A:A,[1]TDSheet!$A:$V,22,0)</f>
        <v>170</v>
      </c>
      <c r="M86" s="15">
        <f>VLOOKUP(A:A,[1]TDSheet!$A:$X,24,0)</f>
        <v>130</v>
      </c>
      <c r="N86" s="15">
        <v>100</v>
      </c>
      <c r="O86" s="15"/>
      <c r="P86" s="15"/>
      <c r="Q86" s="15"/>
      <c r="R86" s="15"/>
      <c r="S86" s="15"/>
      <c r="T86" s="15"/>
      <c r="U86" s="15"/>
      <c r="V86" s="15"/>
      <c r="W86" s="15">
        <f t="shared" si="17"/>
        <v>126.0498</v>
      </c>
      <c r="X86" s="17">
        <v>170</v>
      </c>
      <c r="Y86" s="18">
        <f t="shared" si="18"/>
        <v>7.8718093959688948</v>
      </c>
      <c r="Z86" s="15">
        <f t="shared" si="19"/>
        <v>3.3497871476194327</v>
      </c>
      <c r="AA86" s="15">
        <f>VLOOKUP(A:A,[1]TDSheet!$A:$AA,27,0)</f>
        <v>406.87599999999998</v>
      </c>
      <c r="AB86" s="15"/>
      <c r="AC86" s="15">
        <f>VLOOKUP(A:A,[1]TDSheet!$A:$AC,29,0)</f>
        <v>209.90299999999999</v>
      </c>
      <c r="AD86" s="15">
        <v>0</v>
      </c>
      <c r="AE86" s="15">
        <f>VLOOKUP(A:A,[1]TDSheet!$A:$AF,32,0)</f>
        <v>122.56219999999999</v>
      </c>
      <c r="AF86" s="15">
        <f>VLOOKUP(A:A,[1]TDSheet!$A:$AG,33,0)</f>
        <v>124.6378</v>
      </c>
      <c r="AG86" s="15">
        <f>VLOOKUP(A:A,[1]TDSheet!$A:$W,23,0)</f>
        <v>136.0292</v>
      </c>
      <c r="AH86" s="15">
        <v>144.596</v>
      </c>
      <c r="AI86" s="15" t="e">
        <f>VLOOKUP(A:A,[1]TDSheet!$A:$AI,35,0)</f>
        <v>#N/A</v>
      </c>
      <c r="AJ86" s="15">
        <f t="shared" si="20"/>
        <v>170</v>
      </c>
      <c r="AK86" s="15"/>
      <c r="AL86" s="15"/>
      <c r="AM86" s="15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173.852</v>
      </c>
      <c r="D87" s="8">
        <v>1315.605</v>
      </c>
      <c r="E87" s="8">
        <v>1069.96</v>
      </c>
      <c r="F87" s="8">
        <v>394.45800000000003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1098.0530000000001</v>
      </c>
      <c r="K87" s="15">
        <f t="shared" si="16"/>
        <v>-28.093000000000075</v>
      </c>
      <c r="L87" s="15">
        <f>VLOOKUP(A:A,[1]TDSheet!$A:$V,22,0)</f>
        <v>150</v>
      </c>
      <c r="M87" s="15">
        <f>VLOOKUP(A:A,[1]TDSheet!$A:$X,24,0)</f>
        <v>100</v>
      </c>
      <c r="N87" s="15">
        <v>50</v>
      </c>
      <c r="O87" s="15"/>
      <c r="P87" s="15"/>
      <c r="Q87" s="15"/>
      <c r="R87" s="15"/>
      <c r="S87" s="15"/>
      <c r="T87" s="15"/>
      <c r="U87" s="15"/>
      <c r="V87" s="15"/>
      <c r="W87" s="15">
        <f t="shared" si="17"/>
        <v>91.866799999999984</v>
      </c>
      <c r="X87" s="17">
        <v>100</v>
      </c>
      <c r="Y87" s="18">
        <f t="shared" si="18"/>
        <v>8.6479337475562463</v>
      </c>
      <c r="Z87" s="15">
        <f t="shared" si="19"/>
        <v>4.2938036374402948</v>
      </c>
      <c r="AA87" s="15">
        <f>VLOOKUP(A:A,[1]TDSheet!$A:$AA,27,0)</f>
        <v>505.45800000000003</v>
      </c>
      <c r="AB87" s="15"/>
      <c r="AC87" s="15">
        <f>VLOOKUP(A:A,[1]TDSheet!$A:$AC,29,0)</f>
        <v>105.16800000000001</v>
      </c>
      <c r="AD87" s="15">
        <v>0</v>
      </c>
      <c r="AE87" s="15">
        <f>VLOOKUP(A:A,[1]TDSheet!$A:$AF,32,0)</f>
        <v>95.809000000000012</v>
      </c>
      <c r="AF87" s="15">
        <f>VLOOKUP(A:A,[1]TDSheet!$A:$AG,33,0)</f>
        <v>92.33420000000001</v>
      </c>
      <c r="AG87" s="15">
        <f>VLOOKUP(A:A,[1]TDSheet!$A:$W,23,0)</f>
        <v>109.45539999999998</v>
      </c>
      <c r="AH87" s="15">
        <v>98.376000000000005</v>
      </c>
      <c r="AI87" s="15" t="e">
        <f>VLOOKUP(A:A,[1]TDSheet!$A:$AI,35,0)</f>
        <v>#N/A</v>
      </c>
      <c r="AJ87" s="15">
        <f t="shared" si="20"/>
        <v>100</v>
      </c>
      <c r="AK87" s="15"/>
      <c r="AL87" s="15"/>
      <c r="AM87" s="15"/>
    </row>
    <row r="88" spans="1:39" s="1" customFormat="1" ht="11.1" customHeight="1" outlineLevel="1" x14ac:dyDescent="0.2">
      <c r="A88" s="7" t="s">
        <v>90</v>
      </c>
      <c r="B88" s="7" t="s">
        <v>14</v>
      </c>
      <c r="C88" s="8"/>
      <c r="D88" s="8">
        <v>139</v>
      </c>
      <c r="E88" s="8">
        <v>67</v>
      </c>
      <c r="F88" s="8">
        <v>55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5">
        <f>VLOOKUP(A:A,[2]TDSheet!$A:$F,6,0)</f>
        <v>74</v>
      </c>
      <c r="K88" s="15">
        <f t="shared" si="16"/>
        <v>-7</v>
      </c>
      <c r="L88" s="15">
        <f>VLOOKUP(A:A,[1]TDSheet!$A:$V,22,0)</f>
        <v>0</v>
      </c>
      <c r="M88" s="15">
        <f>VLOOKUP(A:A,[1]TDSheet!$A:$X,24,0)</f>
        <v>0</v>
      </c>
      <c r="N88" s="15"/>
      <c r="O88" s="15"/>
      <c r="P88" s="15"/>
      <c r="Q88" s="15"/>
      <c r="R88" s="15"/>
      <c r="S88" s="15"/>
      <c r="T88" s="15"/>
      <c r="U88" s="15"/>
      <c r="V88" s="15"/>
      <c r="W88" s="15">
        <f t="shared" si="17"/>
        <v>5</v>
      </c>
      <c r="X88" s="17"/>
      <c r="Y88" s="18">
        <f t="shared" si="18"/>
        <v>11</v>
      </c>
      <c r="Z88" s="15">
        <f t="shared" si="19"/>
        <v>11</v>
      </c>
      <c r="AA88" s="15">
        <f>VLOOKUP(A:A,[1]TDSheet!$A:$AA,27,0)</f>
        <v>0</v>
      </c>
      <c r="AB88" s="15"/>
      <c r="AC88" s="15">
        <f>VLOOKUP(A:A,[1]TDSheet!$A:$AC,29,0)</f>
        <v>42</v>
      </c>
      <c r="AD88" s="15">
        <v>0</v>
      </c>
      <c r="AE88" s="15">
        <f>VLOOKUP(A:A,[1]TDSheet!$A:$AF,32,0)</f>
        <v>9.1999999999999993</v>
      </c>
      <c r="AF88" s="15">
        <f>VLOOKUP(A:A,[1]TDSheet!$A:$AG,33,0)</f>
        <v>7.4</v>
      </c>
      <c r="AG88" s="15">
        <f>VLOOKUP(A:A,[1]TDSheet!$A:$W,23,0)</f>
        <v>7</v>
      </c>
      <c r="AH88" s="15">
        <v>13</v>
      </c>
      <c r="AI88" s="15" t="str">
        <f>VLOOKUP(A:A,[1]TDSheet!$A:$AI,35,0)</f>
        <v>ф</v>
      </c>
      <c r="AJ88" s="15">
        <f t="shared" si="20"/>
        <v>0</v>
      </c>
      <c r="AK88" s="15"/>
      <c r="AL88" s="15"/>
      <c r="AM88" s="15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14</v>
      </c>
      <c r="D89" s="8">
        <v>90</v>
      </c>
      <c r="E89" s="8">
        <v>80</v>
      </c>
      <c r="F89" s="8">
        <v>24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5">
        <f>VLOOKUP(A:A,[2]TDSheet!$A:$F,6,0)</f>
        <v>90</v>
      </c>
      <c r="K89" s="15">
        <f t="shared" si="16"/>
        <v>-10</v>
      </c>
      <c r="L89" s="15">
        <f>VLOOKUP(A:A,[1]TDSheet!$A:$V,22,0)</f>
        <v>10</v>
      </c>
      <c r="M89" s="15">
        <f>VLOOKUP(A:A,[1]TDSheet!$A:$X,24,0)</f>
        <v>10</v>
      </c>
      <c r="N89" s="15">
        <v>10</v>
      </c>
      <c r="O89" s="15"/>
      <c r="P89" s="15"/>
      <c r="Q89" s="15"/>
      <c r="R89" s="15"/>
      <c r="S89" s="15"/>
      <c r="T89" s="15"/>
      <c r="U89" s="15"/>
      <c r="V89" s="15"/>
      <c r="W89" s="15">
        <f t="shared" si="17"/>
        <v>7.6</v>
      </c>
      <c r="X89" s="17">
        <v>10</v>
      </c>
      <c r="Y89" s="18">
        <f t="shared" si="18"/>
        <v>8.4210526315789469</v>
      </c>
      <c r="Z89" s="15">
        <f t="shared" si="19"/>
        <v>3.1578947368421053</v>
      </c>
      <c r="AA89" s="15">
        <f>VLOOKUP(A:A,[1]TDSheet!$A:$AA,27,0)</f>
        <v>0</v>
      </c>
      <c r="AB89" s="15"/>
      <c r="AC89" s="15">
        <f>VLOOKUP(A:A,[1]TDSheet!$A:$AC,29,0)</f>
        <v>42</v>
      </c>
      <c r="AD89" s="15">
        <v>0</v>
      </c>
      <c r="AE89" s="15">
        <f>VLOOKUP(A:A,[1]TDSheet!$A:$AF,32,0)</f>
        <v>6</v>
      </c>
      <c r="AF89" s="15">
        <f>VLOOKUP(A:A,[1]TDSheet!$A:$AG,33,0)</f>
        <v>6.4</v>
      </c>
      <c r="AG89" s="15">
        <f>VLOOKUP(A:A,[1]TDSheet!$A:$W,23,0)</f>
        <v>7.2</v>
      </c>
      <c r="AH89" s="15">
        <v>14</v>
      </c>
      <c r="AI89" s="15" t="str">
        <f>VLOOKUP(A:A,[1]TDSheet!$A:$AI,35,0)</f>
        <v>ф</v>
      </c>
      <c r="AJ89" s="15">
        <f t="shared" si="20"/>
        <v>6</v>
      </c>
      <c r="AK89" s="15"/>
      <c r="AL89" s="15"/>
      <c r="AM89" s="15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22</v>
      </c>
      <c r="D90" s="8">
        <v>132</v>
      </c>
      <c r="E90" s="8">
        <v>115</v>
      </c>
      <c r="F90" s="8">
        <v>39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132</v>
      </c>
      <c r="K90" s="15">
        <f t="shared" si="16"/>
        <v>-17</v>
      </c>
      <c r="L90" s="15">
        <f>VLOOKUP(A:A,[1]TDSheet!$A:$V,22,0)</f>
        <v>20</v>
      </c>
      <c r="M90" s="15">
        <f>VLOOKUP(A:A,[1]TDSheet!$A:$X,24,0)</f>
        <v>10</v>
      </c>
      <c r="N90" s="15">
        <v>30</v>
      </c>
      <c r="O90" s="15"/>
      <c r="P90" s="15"/>
      <c r="Q90" s="15"/>
      <c r="R90" s="15"/>
      <c r="S90" s="15"/>
      <c r="T90" s="15"/>
      <c r="U90" s="15"/>
      <c r="V90" s="15"/>
      <c r="W90" s="15">
        <f t="shared" si="17"/>
        <v>14.6</v>
      </c>
      <c r="X90" s="17">
        <v>20</v>
      </c>
      <c r="Y90" s="18">
        <f t="shared" si="18"/>
        <v>8.1506849315068504</v>
      </c>
      <c r="Z90" s="15">
        <f t="shared" si="19"/>
        <v>2.6712328767123288</v>
      </c>
      <c r="AA90" s="15">
        <f>VLOOKUP(A:A,[1]TDSheet!$A:$AA,27,0)</f>
        <v>0</v>
      </c>
      <c r="AB90" s="15"/>
      <c r="AC90" s="15">
        <f>VLOOKUP(A:A,[1]TDSheet!$A:$AC,29,0)</f>
        <v>42</v>
      </c>
      <c r="AD90" s="15">
        <v>0</v>
      </c>
      <c r="AE90" s="15">
        <f>VLOOKUP(A:A,[1]TDSheet!$A:$AF,32,0)</f>
        <v>10</v>
      </c>
      <c r="AF90" s="15">
        <f>VLOOKUP(A:A,[1]TDSheet!$A:$AG,33,0)</f>
        <v>9.4</v>
      </c>
      <c r="AG90" s="15">
        <f>VLOOKUP(A:A,[1]TDSheet!$A:$W,23,0)</f>
        <v>13</v>
      </c>
      <c r="AH90" s="15">
        <v>25</v>
      </c>
      <c r="AI90" s="15" t="str">
        <f>VLOOKUP(A:A,[1]TDSheet!$A:$AI,35,0)</f>
        <v>ф</v>
      </c>
      <c r="AJ90" s="15">
        <f t="shared" si="20"/>
        <v>12</v>
      </c>
      <c r="AK90" s="15"/>
      <c r="AL90" s="15"/>
      <c r="AM90" s="15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63.555999999999997</v>
      </c>
      <c r="D91" s="8">
        <v>744.327</v>
      </c>
      <c r="E91" s="8">
        <v>321.27800000000002</v>
      </c>
      <c r="F91" s="8">
        <v>165.57499999999999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5">
        <f>VLOOKUP(A:A,[2]TDSheet!$A:$F,6,0)</f>
        <v>318.988</v>
      </c>
      <c r="K91" s="15">
        <f t="shared" si="16"/>
        <v>2.2900000000000205</v>
      </c>
      <c r="L91" s="15">
        <f>VLOOKUP(A:A,[1]TDSheet!$A:$V,22,0)</f>
        <v>60</v>
      </c>
      <c r="M91" s="15">
        <f>VLOOKUP(A:A,[1]TDSheet!$A:$X,24,0)</f>
        <v>40</v>
      </c>
      <c r="N91" s="15">
        <v>40</v>
      </c>
      <c r="O91" s="15"/>
      <c r="P91" s="15"/>
      <c r="Q91" s="15"/>
      <c r="R91" s="15"/>
      <c r="S91" s="15"/>
      <c r="T91" s="15"/>
      <c r="U91" s="15"/>
      <c r="V91" s="15"/>
      <c r="W91" s="15">
        <f t="shared" si="17"/>
        <v>46.483600000000003</v>
      </c>
      <c r="X91" s="17">
        <v>30</v>
      </c>
      <c r="Y91" s="18">
        <f t="shared" si="18"/>
        <v>7.2192127976318519</v>
      </c>
      <c r="Z91" s="15">
        <f t="shared" si="19"/>
        <v>3.5620089666032748</v>
      </c>
      <c r="AA91" s="15">
        <f>VLOOKUP(A:A,[1]TDSheet!$A:$AA,27,0)</f>
        <v>0</v>
      </c>
      <c r="AB91" s="15"/>
      <c r="AC91" s="15">
        <f>VLOOKUP(A:A,[1]TDSheet!$A:$AC,29,0)</f>
        <v>88.86</v>
      </c>
      <c r="AD91" s="15">
        <v>0</v>
      </c>
      <c r="AE91" s="15">
        <f>VLOOKUP(A:A,[1]TDSheet!$A:$AF,32,0)</f>
        <v>49.967399999999998</v>
      </c>
      <c r="AF91" s="15">
        <f>VLOOKUP(A:A,[1]TDSheet!$A:$AG,33,0)</f>
        <v>47.6922</v>
      </c>
      <c r="AG91" s="15">
        <f>VLOOKUP(A:A,[1]TDSheet!$A:$W,23,0)</f>
        <v>48.338999999999999</v>
      </c>
      <c r="AH91" s="15">
        <v>51.264000000000003</v>
      </c>
      <c r="AI91" s="15" t="e">
        <f>VLOOKUP(A:A,[1]TDSheet!$A:$AI,35,0)</f>
        <v>#N/A</v>
      </c>
      <c r="AJ91" s="15">
        <f t="shared" si="20"/>
        <v>30</v>
      </c>
      <c r="AK91" s="15"/>
      <c r="AL91" s="15"/>
      <c r="AM91" s="15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56.411000000000001</v>
      </c>
      <c r="D92" s="8">
        <v>33.875999999999998</v>
      </c>
      <c r="E92" s="8">
        <v>57.801000000000002</v>
      </c>
      <c r="F92" s="8">
        <v>32.485999999999997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5">
        <f>VLOOKUP(A:A,[2]TDSheet!$A:$F,6,0)</f>
        <v>55.901000000000003</v>
      </c>
      <c r="K92" s="15">
        <f t="shared" si="16"/>
        <v>1.8999999999999986</v>
      </c>
      <c r="L92" s="15">
        <f>VLOOKUP(A:A,[1]TDSheet!$A:$V,22,0)</f>
        <v>30</v>
      </c>
      <c r="M92" s="15">
        <f>VLOOKUP(A:A,[1]TDSheet!$A:$X,24,0)</f>
        <v>10</v>
      </c>
      <c r="N92" s="15"/>
      <c r="O92" s="15"/>
      <c r="P92" s="15"/>
      <c r="Q92" s="15"/>
      <c r="R92" s="15"/>
      <c r="S92" s="15"/>
      <c r="T92" s="15"/>
      <c r="U92" s="15"/>
      <c r="V92" s="15"/>
      <c r="W92" s="15">
        <f t="shared" si="17"/>
        <v>11.5602</v>
      </c>
      <c r="X92" s="17">
        <v>30</v>
      </c>
      <c r="Y92" s="18">
        <f t="shared" si="18"/>
        <v>8.865417553329527</v>
      </c>
      <c r="Z92" s="15">
        <f t="shared" si="19"/>
        <v>2.8101589937890346</v>
      </c>
      <c r="AA92" s="15">
        <f>VLOOKUP(A:A,[1]TDSheet!$A:$AA,27,0)</f>
        <v>0</v>
      </c>
      <c r="AB92" s="15"/>
      <c r="AC92" s="15">
        <f>VLOOKUP(A:A,[1]TDSheet!$A:$AC,29,0)</f>
        <v>0</v>
      </c>
      <c r="AD92" s="15">
        <v>0</v>
      </c>
      <c r="AE92" s="15">
        <f>VLOOKUP(A:A,[1]TDSheet!$A:$AF,32,0)</f>
        <v>16.116599999999998</v>
      </c>
      <c r="AF92" s="15">
        <f>VLOOKUP(A:A,[1]TDSheet!$A:$AG,33,0)</f>
        <v>11.768600000000001</v>
      </c>
      <c r="AG92" s="15">
        <f>VLOOKUP(A:A,[1]TDSheet!$A:$W,23,0)</f>
        <v>13.124199999999998</v>
      </c>
      <c r="AH92" s="15">
        <v>20.291</v>
      </c>
      <c r="AI92" s="15" t="str">
        <f>VLOOKUP(A:A,[1]TDSheet!$A:$AI,35,0)</f>
        <v>увел</v>
      </c>
      <c r="AJ92" s="15">
        <f t="shared" si="20"/>
        <v>30</v>
      </c>
      <c r="AK92" s="15"/>
      <c r="AL92" s="15"/>
      <c r="AM92" s="15"/>
    </row>
    <row r="93" spans="1:39" s="1" customFormat="1" ht="11.1" customHeight="1" outlineLevel="1" x14ac:dyDescent="0.2">
      <c r="A93" s="7" t="s">
        <v>95</v>
      </c>
      <c r="B93" s="7" t="s">
        <v>14</v>
      </c>
      <c r="C93" s="8">
        <v>75</v>
      </c>
      <c r="D93" s="8">
        <v>310</v>
      </c>
      <c r="E93" s="8">
        <v>266</v>
      </c>
      <c r="F93" s="8">
        <v>114</v>
      </c>
      <c r="G93" s="21" t="s">
        <v>149</v>
      </c>
      <c r="H93" s="1">
        <f>VLOOKUP(A:A,[1]TDSheet!$A:$H,8,0)</f>
        <v>0.6</v>
      </c>
      <c r="I93" s="1">
        <f>VLOOKUP(A:A,[1]TDSheet!$A:$I,9,0)</f>
        <v>60</v>
      </c>
      <c r="J93" s="15">
        <f>VLOOKUP(A:A,[2]TDSheet!$A:$F,6,0)</f>
        <v>270</v>
      </c>
      <c r="K93" s="15">
        <f t="shared" si="16"/>
        <v>-4</v>
      </c>
      <c r="L93" s="15">
        <f>VLOOKUP(A:A,[1]TDSheet!$A:$V,22,0)</f>
        <v>60</v>
      </c>
      <c r="M93" s="15">
        <f>VLOOKUP(A:A,[1]TDSheet!$A:$X,24,0)</f>
        <v>40</v>
      </c>
      <c r="N93" s="15">
        <v>60</v>
      </c>
      <c r="O93" s="15"/>
      <c r="P93" s="15"/>
      <c r="Q93" s="15"/>
      <c r="R93" s="15"/>
      <c r="S93" s="15"/>
      <c r="T93" s="15"/>
      <c r="U93" s="15"/>
      <c r="V93" s="15"/>
      <c r="W93" s="15">
        <f t="shared" si="17"/>
        <v>41.2</v>
      </c>
      <c r="X93" s="17">
        <v>150</v>
      </c>
      <c r="Y93" s="18">
        <f t="shared" si="18"/>
        <v>10.291262135922329</v>
      </c>
      <c r="Z93" s="15">
        <f t="shared" si="19"/>
        <v>2.7669902912621356</v>
      </c>
      <c r="AA93" s="15">
        <f>VLOOKUP(A:A,[1]TDSheet!$A:$AA,27,0)</f>
        <v>0</v>
      </c>
      <c r="AB93" s="15"/>
      <c r="AC93" s="15">
        <f>VLOOKUP(A:A,[1]TDSheet!$A:$AC,29,0)</f>
        <v>60</v>
      </c>
      <c r="AD93" s="15">
        <v>0</v>
      </c>
      <c r="AE93" s="15">
        <f>VLOOKUP(A:A,[1]TDSheet!$A:$AF,32,0)</f>
        <v>50.2</v>
      </c>
      <c r="AF93" s="15">
        <f>VLOOKUP(A:A,[1]TDSheet!$A:$AG,33,0)</f>
        <v>39.6</v>
      </c>
      <c r="AG93" s="15">
        <f>VLOOKUP(A:A,[1]TDSheet!$A:$W,23,0)</f>
        <v>43</v>
      </c>
      <c r="AH93" s="15">
        <v>56</v>
      </c>
      <c r="AI93" s="15" t="str">
        <f>VLOOKUP(A:A,[1]TDSheet!$A:$AI,35,0)</f>
        <v>ф</v>
      </c>
      <c r="AJ93" s="15">
        <f t="shared" si="20"/>
        <v>90</v>
      </c>
      <c r="AK93" s="15"/>
      <c r="AL93" s="15"/>
      <c r="AM93" s="15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61</v>
      </c>
      <c r="D94" s="8">
        <v>359</v>
      </c>
      <c r="E94" s="8">
        <v>279</v>
      </c>
      <c r="F94" s="8">
        <v>134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5">
        <f>VLOOKUP(A:A,[2]TDSheet!$A:$F,6,0)</f>
        <v>285</v>
      </c>
      <c r="K94" s="15">
        <f t="shared" si="16"/>
        <v>-6</v>
      </c>
      <c r="L94" s="15">
        <f>VLOOKUP(A:A,[1]TDSheet!$A:$V,22,0)</f>
        <v>60</v>
      </c>
      <c r="M94" s="15">
        <f>VLOOKUP(A:A,[1]TDSheet!$A:$X,24,0)</f>
        <v>40</v>
      </c>
      <c r="N94" s="15">
        <v>60</v>
      </c>
      <c r="O94" s="15"/>
      <c r="P94" s="15"/>
      <c r="Q94" s="15"/>
      <c r="R94" s="15"/>
      <c r="S94" s="15"/>
      <c r="T94" s="15"/>
      <c r="U94" s="15"/>
      <c r="V94" s="15"/>
      <c r="W94" s="15">
        <f t="shared" si="17"/>
        <v>43.8</v>
      </c>
      <c r="X94" s="17">
        <v>70</v>
      </c>
      <c r="Y94" s="18">
        <f t="shared" si="18"/>
        <v>8.3105022831050235</v>
      </c>
      <c r="Z94" s="15">
        <f t="shared" si="19"/>
        <v>3.0593607305936077</v>
      </c>
      <c r="AA94" s="15">
        <f>VLOOKUP(A:A,[1]TDSheet!$A:$AA,27,0)</f>
        <v>0</v>
      </c>
      <c r="AB94" s="15"/>
      <c r="AC94" s="15">
        <f>VLOOKUP(A:A,[1]TDSheet!$A:$AC,29,0)</f>
        <v>60</v>
      </c>
      <c r="AD94" s="15">
        <v>0</v>
      </c>
      <c r="AE94" s="15">
        <f>VLOOKUP(A:A,[1]TDSheet!$A:$AF,32,0)</f>
        <v>54</v>
      </c>
      <c r="AF94" s="15">
        <f>VLOOKUP(A:A,[1]TDSheet!$A:$AG,33,0)</f>
        <v>47.6</v>
      </c>
      <c r="AG94" s="15">
        <f>VLOOKUP(A:A,[1]TDSheet!$A:$W,23,0)</f>
        <v>45</v>
      </c>
      <c r="AH94" s="15">
        <v>59</v>
      </c>
      <c r="AI94" s="15" t="str">
        <f>VLOOKUP(A:A,[1]TDSheet!$A:$AI,35,0)</f>
        <v>ф</v>
      </c>
      <c r="AJ94" s="15">
        <f t="shared" si="20"/>
        <v>42</v>
      </c>
      <c r="AK94" s="15"/>
      <c r="AL94" s="15"/>
      <c r="AM94" s="15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853</v>
      </c>
      <c r="D95" s="8">
        <v>2760</v>
      </c>
      <c r="E95" s="8">
        <v>2548</v>
      </c>
      <c r="F95" s="8">
        <v>998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5">
        <f>VLOOKUP(A:A,[2]TDSheet!$A:$F,6,0)</f>
        <v>2571</v>
      </c>
      <c r="K95" s="15">
        <f t="shared" si="16"/>
        <v>-23</v>
      </c>
      <c r="L95" s="15">
        <f>VLOOKUP(A:A,[1]TDSheet!$A:$V,22,0)</f>
        <v>600</v>
      </c>
      <c r="M95" s="15">
        <f>VLOOKUP(A:A,[1]TDSheet!$A:$X,24,0)</f>
        <v>300</v>
      </c>
      <c r="N95" s="15">
        <v>550</v>
      </c>
      <c r="O95" s="15"/>
      <c r="P95" s="15"/>
      <c r="Q95" s="15"/>
      <c r="R95" s="15"/>
      <c r="S95" s="15"/>
      <c r="T95" s="15"/>
      <c r="U95" s="15"/>
      <c r="V95" s="15"/>
      <c r="W95" s="15">
        <f t="shared" si="17"/>
        <v>390.8</v>
      </c>
      <c r="X95" s="17">
        <v>700</v>
      </c>
      <c r="Y95" s="18">
        <f t="shared" si="18"/>
        <v>8.0552712384851581</v>
      </c>
      <c r="Z95" s="15">
        <f t="shared" si="19"/>
        <v>2.5537359263050154</v>
      </c>
      <c r="AA95" s="15">
        <f>VLOOKUP(A:A,[1]TDSheet!$A:$AA,27,0)</f>
        <v>0</v>
      </c>
      <c r="AB95" s="15"/>
      <c r="AC95" s="15">
        <f>VLOOKUP(A:A,[1]TDSheet!$A:$AC,29,0)</f>
        <v>594</v>
      </c>
      <c r="AD95" s="15">
        <v>0</v>
      </c>
      <c r="AE95" s="15">
        <f>VLOOKUP(A:A,[1]TDSheet!$A:$AF,32,0)</f>
        <v>347.4</v>
      </c>
      <c r="AF95" s="15">
        <f>VLOOKUP(A:A,[1]TDSheet!$A:$AG,33,0)</f>
        <v>333.6</v>
      </c>
      <c r="AG95" s="15">
        <f>VLOOKUP(A:A,[1]TDSheet!$A:$W,23,0)</f>
        <v>389.8</v>
      </c>
      <c r="AH95" s="15">
        <v>520</v>
      </c>
      <c r="AI95" s="15" t="str">
        <f>VLOOKUP(A:A,[1]TDSheet!$A:$AI,35,0)</f>
        <v>янвак</v>
      </c>
      <c r="AJ95" s="15">
        <f t="shared" si="20"/>
        <v>196.00000000000003</v>
      </c>
      <c r="AK95" s="15"/>
      <c r="AL95" s="15"/>
      <c r="AM95" s="15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476</v>
      </c>
      <c r="D96" s="8">
        <v>664</v>
      </c>
      <c r="E96" s="8">
        <v>487</v>
      </c>
      <c r="F96" s="8">
        <v>542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5">
        <f>VLOOKUP(A:A,[2]TDSheet!$A:$F,6,0)</f>
        <v>491</v>
      </c>
      <c r="K96" s="15">
        <f t="shared" si="16"/>
        <v>-4</v>
      </c>
      <c r="L96" s="15">
        <f>VLOOKUP(A:A,[1]TDSheet!$A:$V,22,0)</f>
        <v>200</v>
      </c>
      <c r="M96" s="15">
        <f>VLOOKUP(A:A,[1]TDSheet!$A:$X,24,0)</f>
        <v>0</v>
      </c>
      <c r="N96" s="15"/>
      <c r="O96" s="15"/>
      <c r="P96" s="15"/>
      <c r="Q96" s="15"/>
      <c r="R96" s="15"/>
      <c r="S96" s="15"/>
      <c r="T96" s="15"/>
      <c r="U96" s="15"/>
      <c r="V96" s="15"/>
      <c r="W96" s="15">
        <f t="shared" si="17"/>
        <v>83</v>
      </c>
      <c r="X96" s="17">
        <v>50</v>
      </c>
      <c r="Y96" s="18">
        <f t="shared" si="18"/>
        <v>9.5421686746987948</v>
      </c>
      <c r="Z96" s="15">
        <f t="shared" si="19"/>
        <v>6.5301204819277112</v>
      </c>
      <c r="AA96" s="15">
        <f>VLOOKUP(A:A,[1]TDSheet!$A:$AA,27,0)</f>
        <v>0</v>
      </c>
      <c r="AB96" s="15"/>
      <c r="AC96" s="15">
        <f>VLOOKUP(A:A,[1]TDSheet!$A:$AC,29,0)</f>
        <v>72</v>
      </c>
      <c r="AD96" s="15">
        <v>0</v>
      </c>
      <c r="AE96" s="15">
        <f>VLOOKUP(A:A,[1]TDSheet!$A:$AF,32,0)</f>
        <v>0</v>
      </c>
      <c r="AF96" s="15">
        <f>VLOOKUP(A:A,[1]TDSheet!$A:$AG,33,0)</f>
        <v>63.6</v>
      </c>
      <c r="AG96" s="15">
        <f>VLOOKUP(A:A,[1]TDSheet!$A:$W,23,0)</f>
        <v>103.8</v>
      </c>
      <c r="AH96" s="15">
        <v>71</v>
      </c>
      <c r="AI96" s="15" t="e">
        <f>VLOOKUP(A:A,[1]TDSheet!$A:$AI,35,0)</f>
        <v>#N/A</v>
      </c>
      <c r="AJ96" s="15">
        <f t="shared" si="20"/>
        <v>20</v>
      </c>
      <c r="AK96" s="15"/>
      <c r="AL96" s="15"/>
      <c r="AM96" s="15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104</v>
      </c>
      <c r="D97" s="8">
        <v>859</v>
      </c>
      <c r="E97" s="8">
        <v>527</v>
      </c>
      <c r="F97" s="8">
        <v>408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5">
        <f>VLOOKUP(A:A,[2]TDSheet!$A:$F,6,0)</f>
        <v>555</v>
      </c>
      <c r="K97" s="15">
        <f t="shared" si="16"/>
        <v>-28</v>
      </c>
      <c r="L97" s="15">
        <f>VLOOKUP(A:A,[1]TDSheet!$A:$V,22,0)</f>
        <v>150</v>
      </c>
      <c r="M97" s="15">
        <f>VLOOKUP(A:A,[1]TDSheet!$A:$X,24,0)</f>
        <v>120</v>
      </c>
      <c r="N97" s="15"/>
      <c r="O97" s="15"/>
      <c r="P97" s="15"/>
      <c r="Q97" s="15"/>
      <c r="R97" s="15"/>
      <c r="S97" s="15"/>
      <c r="T97" s="15"/>
      <c r="U97" s="15"/>
      <c r="V97" s="15"/>
      <c r="W97" s="15">
        <f t="shared" si="17"/>
        <v>102.2</v>
      </c>
      <c r="X97" s="17">
        <v>70</v>
      </c>
      <c r="Y97" s="18">
        <f t="shared" si="18"/>
        <v>7.318982387475538</v>
      </c>
      <c r="Z97" s="15">
        <f t="shared" si="19"/>
        <v>3.9921722113502933</v>
      </c>
      <c r="AA97" s="15">
        <f>VLOOKUP(A:A,[1]TDSheet!$A:$AA,27,0)</f>
        <v>0</v>
      </c>
      <c r="AB97" s="15"/>
      <c r="AC97" s="15">
        <f>VLOOKUP(A:A,[1]TDSheet!$A:$AC,29,0)</f>
        <v>16</v>
      </c>
      <c r="AD97" s="15">
        <v>0</v>
      </c>
      <c r="AE97" s="15">
        <f>VLOOKUP(A:A,[1]TDSheet!$A:$AF,32,0)</f>
        <v>106.6</v>
      </c>
      <c r="AF97" s="15">
        <f>VLOOKUP(A:A,[1]TDSheet!$A:$AG,33,0)</f>
        <v>108.8</v>
      </c>
      <c r="AG97" s="15">
        <f>VLOOKUP(A:A,[1]TDSheet!$A:$W,23,0)</f>
        <v>119.6</v>
      </c>
      <c r="AH97" s="15">
        <v>134</v>
      </c>
      <c r="AI97" s="15">
        <f>VLOOKUP(A:A,[1]TDSheet!$A:$AI,35,0)</f>
        <v>0</v>
      </c>
      <c r="AJ97" s="15">
        <f t="shared" si="20"/>
        <v>23.1</v>
      </c>
      <c r="AK97" s="15"/>
      <c r="AL97" s="15"/>
      <c r="AM97" s="15"/>
    </row>
    <row r="98" spans="1:39" s="1" customFormat="1" ht="21.95" customHeight="1" outlineLevel="1" x14ac:dyDescent="0.2">
      <c r="A98" s="7" t="s">
        <v>100</v>
      </c>
      <c r="B98" s="7" t="s">
        <v>14</v>
      </c>
      <c r="C98" s="8">
        <v>138</v>
      </c>
      <c r="D98" s="8">
        <v>464</v>
      </c>
      <c r="E98" s="8">
        <v>262</v>
      </c>
      <c r="F98" s="8">
        <v>216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5">
        <f>VLOOKUP(A:A,[2]TDSheet!$A:$F,6,0)</f>
        <v>266</v>
      </c>
      <c r="K98" s="15">
        <f t="shared" si="16"/>
        <v>-4</v>
      </c>
      <c r="L98" s="15">
        <f>VLOOKUP(A:A,[1]TDSheet!$A:$V,22,0)</f>
        <v>80</v>
      </c>
      <c r="M98" s="15">
        <f>VLOOKUP(A:A,[1]TDSheet!$A:$X,24,0)</f>
        <v>50</v>
      </c>
      <c r="N98" s="15"/>
      <c r="O98" s="15"/>
      <c r="P98" s="15"/>
      <c r="Q98" s="15"/>
      <c r="R98" s="15"/>
      <c r="S98" s="15"/>
      <c r="T98" s="15"/>
      <c r="U98" s="15"/>
      <c r="V98" s="15"/>
      <c r="W98" s="15">
        <f t="shared" si="17"/>
        <v>52.4</v>
      </c>
      <c r="X98" s="17">
        <v>60</v>
      </c>
      <c r="Y98" s="18">
        <f t="shared" si="18"/>
        <v>7.7480916030534353</v>
      </c>
      <c r="Z98" s="15">
        <f t="shared" si="19"/>
        <v>4.1221374045801529</v>
      </c>
      <c r="AA98" s="15">
        <f>VLOOKUP(A:A,[1]TDSheet!$A:$AA,27,0)</f>
        <v>0</v>
      </c>
      <c r="AB98" s="15"/>
      <c r="AC98" s="15">
        <f>VLOOKUP(A:A,[1]TDSheet!$A:$AC,29,0)</f>
        <v>0</v>
      </c>
      <c r="AD98" s="15">
        <v>0</v>
      </c>
      <c r="AE98" s="15">
        <f>VLOOKUP(A:A,[1]TDSheet!$A:$AF,32,0)</f>
        <v>55.8</v>
      </c>
      <c r="AF98" s="15">
        <f>VLOOKUP(A:A,[1]TDSheet!$A:$AG,33,0)</f>
        <v>53.8</v>
      </c>
      <c r="AG98" s="15">
        <f>VLOOKUP(A:A,[1]TDSheet!$A:$W,23,0)</f>
        <v>58.8</v>
      </c>
      <c r="AH98" s="15">
        <v>59</v>
      </c>
      <c r="AI98" s="15" t="e">
        <f>VLOOKUP(A:A,[1]TDSheet!$A:$AI,35,0)</f>
        <v>#N/A</v>
      </c>
      <c r="AJ98" s="15">
        <f t="shared" si="20"/>
        <v>21</v>
      </c>
      <c r="AK98" s="15"/>
      <c r="AL98" s="15"/>
      <c r="AM98" s="15"/>
    </row>
    <row r="99" spans="1:39" s="1" customFormat="1" ht="11.1" customHeight="1" outlineLevel="1" x14ac:dyDescent="0.2">
      <c r="A99" s="7" t="s">
        <v>114</v>
      </c>
      <c r="B99" s="7" t="s">
        <v>14</v>
      </c>
      <c r="C99" s="8">
        <v>31</v>
      </c>
      <c r="D99" s="8">
        <v>19</v>
      </c>
      <c r="E99" s="8">
        <v>34</v>
      </c>
      <c r="F99" s="8">
        <v>6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5">
        <f>VLOOKUP(A:A,[2]TDSheet!$A:$F,6,0)</f>
        <v>35</v>
      </c>
      <c r="K99" s="15">
        <f t="shared" si="16"/>
        <v>-1</v>
      </c>
      <c r="L99" s="15">
        <f>VLOOKUP(A:A,[1]TDSheet!$A:$V,22,0)</f>
        <v>0</v>
      </c>
      <c r="M99" s="15">
        <f>VLOOKUP(A:A,[1]TDSheet!$A:$X,24,0)</f>
        <v>0</v>
      </c>
      <c r="N99" s="15">
        <v>20</v>
      </c>
      <c r="O99" s="15"/>
      <c r="P99" s="15"/>
      <c r="Q99" s="15"/>
      <c r="R99" s="15"/>
      <c r="S99" s="15"/>
      <c r="T99" s="15"/>
      <c r="U99" s="15"/>
      <c r="V99" s="15"/>
      <c r="W99" s="15">
        <f t="shared" si="17"/>
        <v>6.8</v>
      </c>
      <c r="X99" s="17">
        <v>30</v>
      </c>
      <c r="Y99" s="18">
        <f t="shared" si="18"/>
        <v>8.2352941176470598</v>
      </c>
      <c r="Z99" s="15">
        <f t="shared" si="19"/>
        <v>0.88235294117647056</v>
      </c>
      <c r="AA99" s="15">
        <f>VLOOKUP(A:A,[1]TDSheet!$A:$AA,27,0)</f>
        <v>0</v>
      </c>
      <c r="AB99" s="15"/>
      <c r="AC99" s="15">
        <f>VLOOKUP(A:A,[1]TDSheet!$A:$AC,29,0)</f>
        <v>0</v>
      </c>
      <c r="AD99" s="15">
        <v>0</v>
      </c>
      <c r="AE99" s="15">
        <f>VLOOKUP(A:A,[1]TDSheet!$A:$AF,32,0)</f>
        <v>1.4</v>
      </c>
      <c r="AF99" s="15">
        <f>VLOOKUP(A:A,[1]TDSheet!$A:$AG,33,0)</f>
        <v>1.2</v>
      </c>
      <c r="AG99" s="15">
        <f>VLOOKUP(A:A,[1]TDSheet!$A:$W,23,0)</f>
        <v>4.8</v>
      </c>
      <c r="AH99" s="15">
        <v>9</v>
      </c>
      <c r="AI99" s="15" t="e">
        <f>VLOOKUP(A:A,[1]TDSheet!$A:$AI,35,0)</f>
        <v>#N/A</v>
      </c>
      <c r="AJ99" s="15">
        <f t="shared" si="20"/>
        <v>9.9</v>
      </c>
      <c r="AK99" s="15"/>
      <c r="AL99" s="15"/>
      <c r="AM99" s="15"/>
    </row>
    <row r="100" spans="1:39" s="1" customFormat="1" ht="11.1" customHeight="1" outlineLevel="1" x14ac:dyDescent="0.2">
      <c r="A100" s="7" t="s">
        <v>101</v>
      </c>
      <c r="B100" s="7" t="s">
        <v>14</v>
      </c>
      <c r="C100" s="8">
        <v>1493</v>
      </c>
      <c r="D100" s="8">
        <v>6314</v>
      </c>
      <c r="E100" s="8">
        <v>5534</v>
      </c>
      <c r="F100" s="8">
        <v>2183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5">
        <f>VLOOKUP(A:A,[2]TDSheet!$A:$F,6,0)</f>
        <v>5567</v>
      </c>
      <c r="K100" s="15">
        <f t="shared" si="16"/>
        <v>-33</v>
      </c>
      <c r="L100" s="15">
        <f>VLOOKUP(A:A,[1]TDSheet!$A:$V,22,0)</f>
        <v>1000</v>
      </c>
      <c r="M100" s="15">
        <f>VLOOKUP(A:A,[1]TDSheet!$A:$X,24,0)</f>
        <v>400</v>
      </c>
      <c r="N100" s="15">
        <v>1000</v>
      </c>
      <c r="O100" s="15"/>
      <c r="P100" s="15"/>
      <c r="Q100" s="15"/>
      <c r="R100" s="15"/>
      <c r="S100" s="15"/>
      <c r="T100" s="15"/>
      <c r="U100" s="15"/>
      <c r="V100" s="15"/>
      <c r="W100" s="15">
        <f t="shared" si="17"/>
        <v>583.6</v>
      </c>
      <c r="X100" s="17">
        <v>300</v>
      </c>
      <c r="Y100" s="18">
        <f t="shared" si="18"/>
        <v>8.3670322138450999</v>
      </c>
      <c r="Z100" s="15">
        <f t="shared" si="19"/>
        <v>3.7405757368060315</v>
      </c>
      <c r="AA100" s="15">
        <f>VLOOKUP(A:A,[1]TDSheet!$A:$AA,27,0)</f>
        <v>102</v>
      </c>
      <c r="AB100" s="15"/>
      <c r="AC100" s="15">
        <f>VLOOKUP(A:A,[1]TDSheet!$A:$AC,29,0)</f>
        <v>1464</v>
      </c>
      <c r="AD100" s="15">
        <f>VLOOKUP(A:A,[3]TDSheet!$A:$D,4,0)</f>
        <v>1050</v>
      </c>
      <c r="AE100" s="15">
        <f>VLOOKUP(A:A,[1]TDSheet!$A:$AF,32,0)</f>
        <v>697.4</v>
      </c>
      <c r="AF100" s="15">
        <f>VLOOKUP(A:A,[1]TDSheet!$A:$AG,33,0)</f>
        <v>631.20000000000005</v>
      </c>
      <c r="AG100" s="15">
        <f>VLOOKUP(A:A,[1]TDSheet!$A:$W,23,0)</f>
        <v>667</v>
      </c>
      <c r="AH100" s="15">
        <v>641</v>
      </c>
      <c r="AI100" s="15" t="e">
        <f>VLOOKUP(A:A,[1]TDSheet!$A:$AI,35,0)</f>
        <v>#N/A</v>
      </c>
      <c r="AJ100" s="15">
        <f t="shared" si="20"/>
        <v>105</v>
      </c>
      <c r="AK100" s="15"/>
      <c r="AL100" s="15"/>
      <c r="AM100" s="15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2984</v>
      </c>
      <c r="D101" s="8">
        <v>12536</v>
      </c>
      <c r="E101" s="8">
        <v>11497</v>
      </c>
      <c r="F101" s="8">
        <v>3832</v>
      </c>
      <c r="G101" s="21" t="s">
        <v>144</v>
      </c>
      <c r="H101" s="1">
        <f>VLOOKUP(A:A,[1]TDSheet!$A:$H,8,0)</f>
        <v>0.35</v>
      </c>
      <c r="I101" s="1">
        <f>VLOOKUP(A:A,[1]TDSheet!$A:$I,9,0)</f>
        <v>45</v>
      </c>
      <c r="J101" s="15">
        <f>VLOOKUP(A:A,[2]TDSheet!$A:$F,6,0)</f>
        <v>11527</v>
      </c>
      <c r="K101" s="15">
        <f t="shared" si="16"/>
        <v>-30</v>
      </c>
      <c r="L101" s="15">
        <f>VLOOKUP(A:A,[1]TDSheet!$A:$V,22,0)</f>
        <v>2500</v>
      </c>
      <c r="M101" s="15">
        <f>VLOOKUP(A:A,[1]TDSheet!$A:$X,24,0)</f>
        <v>600</v>
      </c>
      <c r="N101" s="15">
        <v>4100</v>
      </c>
      <c r="O101" s="15"/>
      <c r="P101" s="15"/>
      <c r="Q101" s="15"/>
      <c r="R101" s="15"/>
      <c r="S101" s="15"/>
      <c r="T101" s="15"/>
      <c r="U101" s="15"/>
      <c r="V101" s="15"/>
      <c r="W101" s="15">
        <f t="shared" si="17"/>
        <v>1475</v>
      </c>
      <c r="X101" s="17">
        <v>2500</v>
      </c>
      <c r="Y101" s="18">
        <f t="shared" si="18"/>
        <v>9.1742372881355934</v>
      </c>
      <c r="Z101" s="15">
        <f t="shared" si="19"/>
        <v>2.5979661016949152</v>
      </c>
      <c r="AA101" s="15">
        <f>VLOOKUP(A:A,[1]TDSheet!$A:$AA,27,0)</f>
        <v>204</v>
      </c>
      <c r="AB101" s="15"/>
      <c r="AC101" s="15">
        <f>VLOOKUP(A:A,[1]TDSheet!$A:$AC,29,0)</f>
        <v>2592</v>
      </c>
      <c r="AD101" s="15">
        <f>VLOOKUP(A:A,[3]TDSheet!$A:$D,4,0)</f>
        <v>1326</v>
      </c>
      <c r="AE101" s="15">
        <f>VLOOKUP(A:A,[1]TDSheet!$A:$AF,32,0)</f>
        <v>1190.4000000000001</v>
      </c>
      <c r="AF101" s="15">
        <f>VLOOKUP(A:A,[1]TDSheet!$A:$AG,33,0)</f>
        <v>1196</v>
      </c>
      <c r="AG101" s="15">
        <f>VLOOKUP(A:A,[1]TDSheet!$A:$W,23,0)</f>
        <v>1467.2</v>
      </c>
      <c r="AH101" s="15">
        <v>1838</v>
      </c>
      <c r="AI101" s="20" t="str">
        <f>VLOOKUP(A:A,[1]TDSheet!$A:$AI,35,0)</f>
        <v>янвак</v>
      </c>
      <c r="AJ101" s="15">
        <f t="shared" si="20"/>
        <v>875</v>
      </c>
      <c r="AK101" s="15"/>
      <c r="AL101" s="15"/>
      <c r="AM101" s="15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112</v>
      </c>
      <c r="D102" s="8">
        <v>154</v>
      </c>
      <c r="E102" s="8">
        <v>161</v>
      </c>
      <c r="F102" s="8">
        <v>97</v>
      </c>
      <c r="G102" s="21" t="s">
        <v>148</v>
      </c>
      <c r="H102" s="1">
        <f>VLOOKUP(A:A,[1]TDSheet!$A:$H,8,0)</f>
        <v>0.11</v>
      </c>
      <c r="I102" s="1">
        <v>120</v>
      </c>
      <c r="J102" s="15">
        <f>VLOOKUP(A:A,[2]TDSheet!$A:$F,6,0)</f>
        <v>218</v>
      </c>
      <c r="K102" s="15">
        <f t="shared" si="16"/>
        <v>-57</v>
      </c>
      <c r="L102" s="15">
        <f>VLOOKUP(A:A,[1]TDSheet!$A:$V,22,0)</f>
        <v>0</v>
      </c>
      <c r="M102" s="15">
        <f>VLOOKUP(A:A,[1]TDSheet!$A:$X,24,0)</f>
        <v>0</v>
      </c>
      <c r="N102" s="15">
        <v>100</v>
      </c>
      <c r="O102" s="15"/>
      <c r="P102" s="15"/>
      <c r="Q102" s="15"/>
      <c r="R102" s="15"/>
      <c r="S102" s="15"/>
      <c r="T102" s="15"/>
      <c r="U102" s="15"/>
      <c r="V102" s="15"/>
      <c r="W102" s="15">
        <f t="shared" si="17"/>
        <v>32.200000000000003</v>
      </c>
      <c r="X102" s="17">
        <v>300</v>
      </c>
      <c r="Y102" s="18">
        <f t="shared" si="18"/>
        <v>15.434782608695651</v>
      </c>
      <c r="Z102" s="15">
        <f t="shared" si="19"/>
        <v>3.012422360248447</v>
      </c>
      <c r="AA102" s="15">
        <f>VLOOKUP(A:A,[1]TDSheet!$A:$AA,27,0)</f>
        <v>0</v>
      </c>
      <c r="AB102" s="15"/>
      <c r="AC102" s="15">
        <f>VLOOKUP(A:A,[1]TDSheet!$A:$AC,29,0)</f>
        <v>0</v>
      </c>
      <c r="AD102" s="15">
        <v>0</v>
      </c>
      <c r="AE102" s="15">
        <f>VLOOKUP(A:A,[1]TDSheet!$A:$AF,32,0)</f>
        <v>1</v>
      </c>
      <c r="AF102" s="15">
        <f>VLOOKUP(A:A,[1]TDSheet!$A:$AG,33,0)</f>
        <v>0.4</v>
      </c>
      <c r="AG102" s="15">
        <f>VLOOKUP(A:A,[1]TDSheet!$A:$W,23,0)</f>
        <v>23.4</v>
      </c>
      <c r="AH102" s="15">
        <v>41</v>
      </c>
      <c r="AI102" s="15" t="e">
        <f>VLOOKUP(A:A,[1]TDSheet!$A:$AI,35,0)</f>
        <v>#N/A</v>
      </c>
      <c r="AJ102" s="15">
        <f t="shared" si="20"/>
        <v>33</v>
      </c>
      <c r="AK102" s="15"/>
      <c r="AL102" s="15"/>
      <c r="AM102" s="15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83</v>
      </c>
      <c r="D103" s="8">
        <v>172</v>
      </c>
      <c r="E103" s="8">
        <v>136</v>
      </c>
      <c r="F103" s="8">
        <v>116</v>
      </c>
      <c r="G103" s="21" t="s">
        <v>148</v>
      </c>
      <c r="H103" s="1">
        <f>VLOOKUP(A:A,[1]TDSheet!$A:$H,8,0)</f>
        <v>0.11</v>
      </c>
      <c r="I103" s="1">
        <v>120</v>
      </c>
      <c r="J103" s="15">
        <f>VLOOKUP(A:A,[2]TDSheet!$A:$F,6,0)</f>
        <v>246</v>
      </c>
      <c r="K103" s="15">
        <f t="shared" si="16"/>
        <v>-110</v>
      </c>
      <c r="L103" s="15">
        <f>VLOOKUP(A:A,[1]TDSheet!$A:$V,22,0)</f>
        <v>50</v>
      </c>
      <c r="M103" s="15">
        <f>VLOOKUP(A:A,[1]TDSheet!$A:$X,24,0)</f>
        <v>0</v>
      </c>
      <c r="N103" s="15">
        <v>80</v>
      </c>
      <c r="O103" s="15"/>
      <c r="P103" s="15"/>
      <c r="Q103" s="15"/>
      <c r="R103" s="15"/>
      <c r="S103" s="15"/>
      <c r="T103" s="15"/>
      <c r="U103" s="15"/>
      <c r="V103" s="15"/>
      <c r="W103" s="15">
        <f t="shared" si="17"/>
        <v>27.2</v>
      </c>
      <c r="X103" s="17">
        <v>300</v>
      </c>
      <c r="Y103" s="18">
        <f t="shared" si="18"/>
        <v>20.073529411764707</v>
      </c>
      <c r="Z103" s="15">
        <f t="shared" si="19"/>
        <v>4.2647058823529411</v>
      </c>
      <c r="AA103" s="15">
        <f>VLOOKUP(A:A,[1]TDSheet!$A:$AA,27,0)</f>
        <v>0</v>
      </c>
      <c r="AB103" s="15"/>
      <c r="AC103" s="15">
        <f>VLOOKUP(A:A,[1]TDSheet!$A:$AC,29,0)</f>
        <v>0</v>
      </c>
      <c r="AD103" s="15">
        <v>0</v>
      </c>
      <c r="AE103" s="15">
        <f>VLOOKUP(A:A,[1]TDSheet!$A:$AF,32,0)</f>
        <v>2.2000000000000002</v>
      </c>
      <c r="AF103" s="15">
        <f>VLOOKUP(A:A,[1]TDSheet!$A:$AG,33,0)</f>
        <v>0</v>
      </c>
      <c r="AG103" s="15">
        <f>VLOOKUP(A:A,[1]TDSheet!$A:$W,23,0)</f>
        <v>28.4</v>
      </c>
      <c r="AH103" s="15">
        <v>41</v>
      </c>
      <c r="AI103" s="15" t="e">
        <f>VLOOKUP(A:A,[1]TDSheet!$A:$AI,35,0)</f>
        <v>#N/A</v>
      </c>
      <c r="AJ103" s="15">
        <f t="shared" si="20"/>
        <v>33</v>
      </c>
      <c r="AK103" s="15"/>
      <c r="AL103" s="15"/>
      <c r="AM103" s="15"/>
    </row>
    <row r="104" spans="1:39" s="1" customFormat="1" ht="21.95" customHeight="1" outlineLevel="1" x14ac:dyDescent="0.2">
      <c r="A104" s="7" t="s">
        <v>105</v>
      </c>
      <c r="B104" s="7" t="s">
        <v>14</v>
      </c>
      <c r="C104" s="8">
        <v>78</v>
      </c>
      <c r="D104" s="8">
        <v>243</v>
      </c>
      <c r="E104" s="8">
        <v>210</v>
      </c>
      <c r="F104" s="8"/>
      <c r="G104" s="21" t="s">
        <v>148</v>
      </c>
      <c r="H104" s="1">
        <f>VLOOKUP(A:A,[1]TDSheet!$A:$H,8,0)</f>
        <v>0.06</v>
      </c>
      <c r="I104" s="1">
        <v>60</v>
      </c>
      <c r="J104" s="15">
        <f>VLOOKUP(A:A,[2]TDSheet!$A:$F,6,0)</f>
        <v>388</v>
      </c>
      <c r="K104" s="15">
        <f t="shared" si="16"/>
        <v>-178</v>
      </c>
      <c r="L104" s="15">
        <f>VLOOKUP(A:A,[1]TDSheet!$A:$V,22,0)</f>
        <v>150</v>
      </c>
      <c r="M104" s="15">
        <f>VLOOKUP(A:A,[1]TDSheet!$A:$X,24,0)</f>
        <v>100</v>
      </c>
      <c r="N104" s="15">
        <v>150</v>
      </c>
      <c r="O104" s="15"/>
      <c r="P104" s="15"/>
      <c r="Q104" s="15"/>
      <c r="R104" s="15"/>
      <c r="S104" s="15"/>
      <c r="T104" s="15"/>
      <c r="U104" s="15"/>
      <c r="V104" s="15"/>
      <c r="W104" s="15">
        <f t="shared" si="17"/>
        <v>42</v>
      </c>
      <c r="X104" s="17">
        <v>400</v>
      </c>
      <c r="Y104" s="18">
        <f t="shared" si="18"/>
        <v>19.047619047619047</v>
      </c>
      <c r="Z104" s="15">
        <f t="shared" si="19"/>
        <v>0</v>
      </c>
      <c r="AA104" s="15">
        <f>VLOOKUP(A:A,[1]TDSheet!$A:$AA,27,0)</f>
        <v>0</v>
      </c>
      <c r="AB104" s="15"/>
      <c r="AC104" s="15">
        <f>VLOOKUP(A:A,[1]TDSheet!$A:$AC,29,0)</f>
        <v>0</v>
      </c>
      <c r="AD104" s="15">
        <v>0</v>
      </c>
      <c r="AE104" s="15">
        <f>VLOOKUP(A:A,[1]TDSheet!$A:$AF,32,0)</f>
        <v>69</v>
      </c>
      <c r="AF104" s="15">
        <f>VLOOKUP(A:A,[1]TDSheet!$A:$AG,33,0)</f>
        <v>63</v>
      </c>
      <c r="AG104" s="15">
        <f>VLOOKUP(A:A,[1]TDSheet!$A:$W,23,0)</f>
        <v>97.2</v>
      </c>
      <c r="AH104" s="15">
        <v>12</v>
      </c>
      <c r="AI104" s="15" t="e">
        <f>VLOOKUP(A:A,[1]TDSheet!$A:$AI,35,0)</f>
        <v>#N/A</v>
      </c>
      <c r="AJ104" s="15">
        <f t="shared" si="20"/>
        <v>24</v>
      </c>
      <c r="AK104" s="15"/>
      <c r="AL104" s="15"/>
      <c r="AM104" s="15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>
        <v>204</v>
      </c>
      <c r="D105" s="8">
        <v>350</v>
      </c>
      <c r="E105" s="8">
        <v>382</v>
      </c>
      <c r="F105" s="8">
        <v>162</v>
      </c>
      <c r="G105" s="21" t="s">
        <v>148</v>
      </c>
      <c r="H105" s="1">
        <f>VLOOKUP(A:A,[1]TDSheet!$A:$H,8,0)</f>
        <v>0.06</v>
      </c>
      <c r="I105" s="1">
        <v>60</v>
      </c>
      <c r="J105" s="15">
        <f>VLOOKUP(A:A,[2]TDSheet!$A:$F,6,0)</f>
        <v>479</v>
      </c>
      <c r="K105" s="15">
        <f t="shared" si="16"/>
        <v>-97</v>
      </c>
      <c r="L105" s="15">
        <f>VLOOKUP(A:A,[1]TDSheet!$A:$V,22,0)</f>
        <v>100</v>
      </c>
      <c r="M105" s="15">
        <f>VLOOKUP(A:A,[1]TDSheet!$A:$X,24,0)</f>
        <v>0</v>
      </c>
      <c r="N105" s="15">
        <v>200</v>
      </c>
      <c r="O105" s="15"/>
      <c r="P105" s="15"/>
      <c r="Q105" s="15"/>
      <c r="R105" s="15"/>
      <c r="S105" s="15"/>
      <c r="T105" s="15"/>
      <c r="U105" s="15"/>
      <c r="V105" s="15"/>
      <c r="W105" s="15">
        <f t="shared" si="17"/>
        <v>76.400000000000006</v>
      </c>
      <c r="X105" s="17">
        <v>400</v>
      </c>
      <c r="Y105" s="18">
        <f t="shared" si="18"/>
        <v>11.282722513089004</v>
      </c>
      <c r="Z105" s="15">
        <f t="shared" si="19"/>
        <v>2.1204188481675392</v>
      </c>
      <c r="AA105" s="15">
        <f>VLOOKUP(A:A,[1]TDSheet!$A:$AA,27,0)</f>
        <v>0</v>
      </c>
      <c r="AB105" s="15"/>
      <c r="AC105" s="15">
        <f>VLOOKUP(A:A,[1]TDSheet!$A:$AC,29,0)</f>
        <v>0</v>
      </c>
      <c r="AD105" s="15">
        <v>0</v>
      </c>
      <c r="AE105" s="15">
        <f>VLOOKUP(A:A,[1]TDSheet!$A:$AF,32,0)</f>
        <v>57.6</v>
      </c>
      <c r="AF105" s="15">
        <f>VLOOKUP(A:A,[1]TDSheet!$A:$AG,33,0)</f>
        <v>59</v>
      </c>
      <c r="AG105" s="15">
        <f>VLOOKUP(A:A,[1]TDSheet!$A:$W,23,0)</f>
        <v>79.599999999999994</v>
      </c>
      <c r="AH105" s="15">
        <v>103</v>
      </c>
      <c r="AI105" s="15" t="e">
        <f>VLOOKUP(A:A,[1]TDSheet!$A:$AI,35,0)</f>
        <v>#N/A</v>
      </c>
      <c r="AJ105" s="15">
        <f t="shared" si="20"/>
        <v>24</v>
      </c>
      <c r="AK105" s="15"/>
      <c r="AL105" s="15"/>
      <c r="AM105" s="15"/>
    </row>
    <row r="106" spans="1:39" s="1" customFormat="1" ht="11.1" customHeight="1" outlineLevel="1" x14ac:dyDescent="0.2">
      <c r="A106" s="7" t="s">
        <v>107</v>
      </c>
      <c r="B106" s="7" t="s">
        <v>14</v>
      </c>
      <c r="C106" s="8">
        <v>210</v>
      </c>
      <c r="D106" s="8">
        <v>385</v>
      </c>
      <c r="E106" s="8">
        <v>425</v>
      </c>
      <c r="F106" s="8">
        <v>150</v>
      </c>
      <c r="G106" s="21" t="s">
        <v>148</v>
      </c>
      <c r="H106" s="1">
        <f>VLOOKUP(A:A,[1]TDSheet!$A:$H,8,0)</f>
        <v>0.06</v>
      </c>
      <c r="I106" s="1">
        <v>60</v>
      </c>
      <c r="J106" s="15">
        <f>VLOOKUP(A:A,[2]TDSheet!$A:$F,6,0)</f>
        <v>555</v>
      </c>
      <c r="K106" s="15">
        <f t="shared" si="16"/>
        <v>-130</v>
      </c>
      <c r="L106" s="15">
        <f>VLOOKUP(A:A,[1]TDSheet!$A:$V,22,0)</f>
        <v>150</v>
      </c>
      <c r="M106" s="15">
        <f>VLOOKUP(A:A,[1]TDSheet!$A:$X,24,0)</f>
        <v>50</v>
      </c>
      <c r="N106" s="15">
        <v>200</v>
      </c>
      <c r="O106" s="15"/>
      <c r="P106" s="15"/>
      <c r="Q106" s="15"/>
      <c r="R106" s="15"/>
      <c r="S106" s="15"/>
      <c r="T106" s="15"/>
      <c r="U106" s="15"/>
      <c r="V106" s="15"/>
      <c r="W106" s="15">
        <f t="shared" si="17"/>
        <v>85</v>
      </c>
      <c r="X106" s="17">
        <v>400</v>
      </c>
      <c r="Y106" s="18">
        <f t="shared" si="18"/>
        <v>11.176470588235293</v>
      </c>
      <c r="Z106" s="15">
        <f t="shared" si="19"/>
        <v>1.7647058823529411</v>
      </c>
      <c r="AA106" s="15">
        <f>VLOOKUP(A:A,[1]TDSheet!$A:$AA,27,0)</f>
        <v>0</v>
      </c>
      <c r="AB106" s="15"/>
      <c r="AC106" s="15">
        <f>VLOOKUP(A:A,[1]TDSheet!$A:$AC,29,0)</f>
        <v>0</v>
      </c>
      <c r="AD106" s="15">
        <v>0</v>
      </c>
      <c r="AE106" s="15">
        <f>VLOOKUP(A:A,[1]TDSheet!$A:$AF,32,0)</f>
        <v>77.2</v>
      </c>
      <c r="AF106" s="15">
        <f>VLOOKUP(A:A,[1]TDSheet!$A:$AG,33,0)</f>
        <v>89.4</v>
      </c>
      <c r="AG106" s="15">
        <f>VLOOKUP(A:A,[1]TDSheet!$A:$W,23,0)</f>
        <v>102.4</v>
      </c>
      <c r="AH106" s="15">
        <v>86</v>
      </c>
      <c r="AI106" s="15" t="e">
        <f>VLOOKUP(A:A,[1]TDSheet!$A:$AI,35,0)</f>
        <v>#N/A</v>
      </c>
      <c r="AJ106" s="15">
        <f t="shared" si="20"/>
        <v>24</v>
      </c>
      <c r="AK106" s="15"/>
      <c r="AL106" s="15"/>
      <c r="AM106" s="15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43</v>
      </c>
      <c r="D107" s="8">
        <v>32</v>
      </c>
      <c r="E107" s="8">
        <v>44</v>
      </c>
      <c r="F107" s="8">
        <v>29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5">
        <f>VLOOKUP(A:A,[2]TDSheet!$A:$F,6,0)</f>
        <v>73</v>
      </c>
      <c r="K107" s="15">
        <f t="shared" si="16"/>
        <v>-29</v>
      </c>
      <c r="L107" s="15">
        <f>VLOOKUP(A:A,[1]TDSheet!$A:$V,22,0)</f>
        <v>20</v>
      </c>
      <c r="M107" s="15">
        <f>VLOOKUP(A:A,[1]TDSheet!$A:$X,24,0)</f>
        <v>0</v>
      </c>
      <c r="N107" s="15">
        <v>20</v>
      </c>
      <c r="O107" s="15"/>
      <c r="P107" s="15"/>
      <c r="Q107" s="15"/>
      <c r="R107" s="15"/>
      <c r="S107" s="15"/>
      <c r="T107" s="15"/>
      <c r="U107" s="15"/>
      <c r="V107" s="15"/>
      <c r="W107" s="15">
        <f t="shared" si="17"/>
        <v>8.8000000000000007</v>
      </c>
      <c r="X107" s="17"/>
      <c r="Y107" s="18">
        <f t="shared" si="18"/>
        <v>7.8409090909090899</v>
      </c>
      <c r="Z107" s="15">
        <f t="shared" si="19"/>
        <v>3.295454545454545</v>
      </c>
      <c r="AA107" s="15">
        <f>VLOOKUP(A:A,[1]TDSheet!$A:$AA,27,0)</f>
        <v>0</v>
      </c>
      <c r="AB107" s="15"/>
      <c r="AC107" s="15">
        <f>VLOOKUP(A:A,[1]TDSheet!$A:$AC,29,0)</f>
        <v>0</v>
      </c>
      <c r="AD107" s="15">
        <v>0</v>
      </c>
      <c r="AE107" s="15">
        <f>VLOOKUP(A:A,[1]TDSheet!$A:$AF,32,0)</f>
        <v>7.6</v>
      </c>
      <c r="AF107" s="15">
        <f>VLOOKUP(A:A,[1]TDSheet!$A:$AG,33,0)</f>
        <v>5.8</v>
      </c>
      <c r="AG107" s="15">
        <f>VLOOKUP(A:A,[1]TDSheet!$A:$W,23,0)</f>
        <v>7.2</v>
      </c>
      <c r="AH107" s="15">
        <v>8</v>
      </c>
      <c r="AI107" s="15" t="e">
        <f>VLOOKUP(A:A,[1]TDSheet!$A:$AI,35,0)</f>
        <v>#N/A</v>
      </c>
      <c r="AJ107" s="15">
        <f t="shared" si="20"/>
        <v>0</v>
      </c>
      <c r="AK107" s="15"/>
      <c r="AL107" s="15"/>
      <c r="AM107" s="15"/>
    </row>
    <row r="108" spans="1:39" s="1" customFormat="1" ht="11.1" customHeight="1" outlineLevel="1" x14ac:dyDescent="0.2">
      <c r="A108" s="7" t="s">
        <v>115</v>
      </c>
      <c r="B108" s="7" t="s">
        <v>14</v>
      </c>
      <c r="C108" s="8">
        <v>72</v>
      </c>
      <c r="D108" s="8">
        <v>189</v>
      </c>
      <c r="E108" s="8">
        <v>152</v>
      </c>
      <c r="F108" s="8">
        <v>107</v>
      </c>
      <c r="G108" s="21" t="s">
        <v>148</v>
      </c>
      <c r="H108" s="1">
        <f>VLOOKUP(A:A,[1]TDSheet!$A:$H,8,0)</f>
        <v>0.33</v>
      </c>
      <c r="I108" s="1">
        <v>40</v>
      </c>
      <c r="J108" s="15">
        <f>VLOOKUP(A:A,[2]TDSheet!$A:$F,6,0)</f>
        <v>201</v>
      </c>
      <c r="K108" s="15">
        <f t="shared" si="16"/>
        <v>-49</v>
      </c>
      <c r="L108" s="15">
        <f>VLOOKUP(A:A,[1]TDSheet!$A:$V,22,0)</f>
        <v>50</v>
      </c>
      <c r="M108" s="15">
        <f>VLOOKUP(A:A,[1]TDSheet!$A:$X,24,0)</f>
        <v>50</v>
      </c>
      <c r="N108" s="15">
        <v>30</v>
      </c>
      <c r="O108" s="15"/>
      <c r="P108" s="15"/>
      <c r="Q108" s="15"/>
      <c r="R108" s="15"/>
      <c r="S108" s="15"/>
      <c r="T108" s="15"/>
      <c r="U108" s="15"/>
      <c r="V108" s="15"/>
      <c r="W108" s="15">
        <f t="shared" si="17"/>
        <v>30.4</v>
      </c>
      <c r="X108" s="17">
        <v>150</v>
      </c>
      <c r="Y108" s="18">
        <f t="shared" si="18"/>
        <v>12.730263157894738</v>
      </c>
      <c r="Z108" s="15">
        <f t="shared" si="19"/>
        <v>3.5197368421052633</v>
      </c>
      <c r="AA108" s="15">
        <f>VLOOKUP(A:A,[1]TDSheet!$A:$AA,27,0)</f>
        <v>0</v>
      </c>
      <c r="AB108" s="15"/>
      <c r="AC108" s="15">
        <f>VLOOKUP(A:A,[1]TDSheet!$A:$AC,29,0)</f>
        <v>0</v>
      </c>
      <c r="AD108" s="15">
        <v>0</v>
      </c>
      <c r="AE108" s="15">
        <f>VLOOKUP(A:A,[1]TDSheet!$A:$AF,32,0)</f>
        <v>0</v>
      </c>
      <c r="AF108" s="15">
        <f>VLOOKUP(A:A,[1]TDSheet!$A:$AG,33,0)</f>
        <v>26.8</v>
      </c>
      <c r="AG108" s="15">
        <f>VLOOKUP(A:A,[1]TDSheet!$A:$W,23,0)</f>
        <v>34.4</v>
      </c>
      <c r="AH108" s="15">
        <v>59</v>
      </c>
      <c r="AI108" s="15" t="e">
        <f>VLOOKUP(A:A,[1]TDSheet!$A:$AI,35,0)</f>
        <v>#N/A</v>
      </c>
      <c r="AJ108" s="15">
        <f t="shared" si="20"/>
        <v>49.5</v>
      </c>
      <c r="AK108" s="15"/>
      <c r="AL108" s="15"/>
      <c r="AM108" s="15"/>
    </row>
    <row r="109" spans="1:39" s="1" customFormat="1" ht="11.1" customHeight="1" outlineLevel="1" x14ac:dyDescent="0.2">
      <c r="A109" s="7" t="s">
        <v>116</v>
      </c>
      <c r="B109" s="7" t="s">
        <v>14</v>
      </c>
      <c r="C109" s="8"/>
      <c r="D109" s="8">
        <v>80</v>
      </c>
      <c r="E109" s="8">
        <v>0</v>
      </c>
      <c r="F109" s="8">
        <v>80</v>
      </c>
      <c r="G109" s="12" t="s">
        <v>136</v>
      </c>
      <c r="H109" s="1">
        <v>0.15</v>
      </c>
      <c r="I109" s="1" t="e">
        <f>VLOOKUP(A:A,[1]TDSheet!$A:$I,9,0)</f>
        <v>#N/A</v>
      </c>
      <c r="J109" s="15">
        <v>0</v>
      </c>
      <c r="K109" s="15">
        <f t="shared" si="16"/>
        <v>0</v>
      </c>
      <c r="L109" s="15">
        <v>0</v>
      </c>
      <c r="M109" s="15">
        <v>0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>
        <f t="shared" si="17"/>
        <v>0</v>
      </c>
      <c r="X109" s="17"/>
      <c r="Y109" s="18" t="e">
        <f t="shared" si="18"/>
        <v>#DIV/0!</v>
      </c>
      <c r="Z109" s="15" t="e">
        <f t="shared" si="19"/>
        <v>#DIV/0!</v>
      </c>
      <c r="AA109" s="15">
        <v>0</v>
      </c>
      <c r="AB109" s="15"/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 t="e">
        <f>VLOOKUP(A:A,[1]TDSheet!$A:$AI,35,0)</f>
        <v>#N/A</v>
      </c>
      <c r="AJ109" s="15">
        <f t="shared" si="20"/>
        <v>0</v>
      </c>
      <c r="AK109" s="15"/>
      <c r="AL109" s="15"/>
      <c r="AM109" s="15"/>
    </row>
    <row r="110" spans="1:39" s="1" customFormat="1" ht="21.95" customHeight="1" outlineLevel="1" x14ac:dyDescent="0.2">
      <c r="A110" s="7" t="s">
        <v>117</v>
      </c>
      <c r="B110" s="7" t="s">
        <v>14</v>
      </c>
      <c r="C110" s="8">
        <v>63</v>
      </c>
      <c r="D110" s="8"/>
      <c r="E110" s="8">
        <v>40</v>
      </c>
      <c r="F110" s="8">
        <v>23</v>
      </c>
      <c r="G110" s="21" t="s">
        <v>148</v>
      </c>
      <c r="H110" s="1">
        <f>VLOOKUP(A:A,[1]TDSheet!$A:$H,8,0)</f>
        <v>0.28000000000000003</v>
      </c>
      <c r="I110" s="1">
        <v>40</v>
      </c>
      <c r="J110" s="15">
        <f>VLOOKUP(A:A,[2]TDSheet!$A:$F,6,0)</f>
        <v>57</v>
      </c>
      <c r="K110" s="15">
        <f t="shared" si="16"/>
        <v>-17</v>
      </c>
      <c r="L110" s="15">
        <f>VLOOKUP(A:A,[1]TDSheet!$A:$V,22,0)</f>
        <v>0</v>
      </c>
      <c r="M110" s="15">
        <f>VLOOKUP(A:A,[1]TDSheet!$A:$X,24,0)</f>
        <v>0</v>
      </c>
      <c r="N110" s="15">
        <v>20</v>
      </c>
      <c r="O110" s="15"/>
      <c r="P110" s="15"/>
      <c r="Q110" s="15"/>
      <c r="R110" s="15"/>
      <c r="S110" s="15"/>
      <c r="T110" s="15"/>
      <c r="U110" s="15"/>
      <c r="V110" s="15"/>
      <c r="W110" s="15">
        <f t="shared" si="17"/>
        <v>8</v>
      </c>
      <c r="X110" s="17">
        <v>100</v>
      </c>
      <c r="Y110" s="18">
        <f t="shared" si="18"/>
        <v>17.875</v>
      </c>
      <c r="Z110" s="15">
        <f t="shared" si="19"/>
        <v>2.875</v>
      </c>
      <c r="AA110" s="15">
        <f>VLOOKUP(A:A,[1]TDSheet!$A:$AA,27,0)</f>
        <v>0</v>
      </c>
      <c r="AB110" s="15"/>
      <c r="AC110" s="15">
        <f>VLOOKUP(A:A,[1]TDSheet!$A:$AC,29,0)</f>
        <v>0</v>
      </c>
      <c r="AD110" s="15">
        <v>0</v>
      </c>
      <c r="AE110" s="15">
        <f>VLOOKUP(A:A,[1]TDSheet!$A:$AF,32,0)</f>
        <v>0</v>
      </c>
      <c r="AF110" s="15">
        <f>VLOOKUP(A:A,[1]TDSheet!$A:$AG,33,0)</f>
        <v>0</v>
      </c>
      <c r="AG110" s="15">
        <f>VLOOKUP(A:A,[1]TDSheet!$A:$W,23,0)</f>
        <v>3.4</v>
      </c>
      <c r="AH110" s="15">
        <v>9</v>
      </c>
      <c r="AI110" s="15" t="e">
        <f>VLOOKUP(A:A,[1]TDSheet!$A:$AI,35,0)</f>
        <v>#N/A</v>
      </c>
      <c r="AJ110" s="15">
        <f t="shared" si="20"/>
        <v>28.000000000000004</v>
      </c>
      <c r="AK110" s="15"/>
      <c r="AL110" s="15"/>
      <c r="AM110" s="15"/>
    </row>
    <row r="111" spans="1:39" s="1" customFormat="1" ht="11.1" customHeight="1" outlineLevel="1" x14ac:dyDescent="0.2">
      <c r="A111" s="7" t="s">
        <v>118</v>
      </c>
      <c r="B111" s="7" t="s">
        <v>14</v>
      </c>
      <c r="C111" s="8">
        <v>8</v>
      </c>
      <c r="D111" s="8">
        <v>95</v>
      </c>
      <c r="E111" s="8">
        <v>66</v>
      </c>
      <c r="F111" s="8">
        <v>35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5">
        <f>VLOOKUP(A:A,[2]TDSheet!$A:$F,6,0)</f>
        <v>103</v>
      </c>
      <c r="K111" s="15">
        <f t="shared" si="16"/>
        <v>-37</v>
      </c>
      <c r="L111" s="15">
        <f>VLOOKUP(A:A,[1]TDSheet!$A:$V,22,0)</f>
        <v>30</v>
      </c>
      <c r="M111" s="15">
        <f>VLOOKUP(A:A,[1]TDSheet!$A:$X,24,0)</f>
        <v>0</v>
      </c>
      <c r="N111" s="15">
        <v>50</v>
      </c>
      <c r="O111" s="15"/>
      <c r="P111" s="15"/>
      <c r="Q111" s="15"/>
      <c r="R111" s="15"/>
      <c r="S111" s="15"/>
      <c r="T111" s="15"/>
      <c r="U111" s="15"/>
      <c r="V111" s="15"/>
      <c r="W111" s="15">
        <f t="shared" si="17"/>
        <v>13.2</v>
      </c>
      <c r="X111" s="17">
        <v>30</v>
      </c>
      <c r="Y111" s="18">
        <f t="shared" si="18"/>
        <v>10.984848484848486</v>
      </c>
      <c r="Z111" s="15">
        <f t="shared" si="19"/>
        <v>2.6515151515151518</v>
      </c>
      <c r="AA111" s="15">
        <f>VLOOKUP(A:A,[1]TDSheet!$A:$AA,27,0)</f>
        <v>0</v>
      </c>
      <c r="AB111" s="15"/>
      <c r="AC111" s="15">
        <f>VLOOKUP(A:A,[1]TDSheet!$A:$AC,29,0)</f>
        <v>0</v>
      </c>
      <c r="AD111" s="15">
        <v>0</v>
      </c>
      <c r="AE111" s="15">
        <f>VLOOKUP(A:A,[1]TDSheet!$A:$AF,32,0)</f>
        <v>0</v>
      </c>
      <c r="AF111" s="15">
        <f>VLOOKUP(A:A,[1]TDSheet!$A:$AG,33,0)</f>
        <v>0</v>
      </c>
      <c r="AG111" s="15">
        <f>VLOOKUP(A:A,[1]TDSheet!$A:$W,23,0)</f>
        <v>13.8</v>
      </c>
      <c r="AH111" s="15">
        <v>55</v>
      </c>
      <c r="AI111" s="15" t="e">
        <f>VLOOKUP(A:A,[1]TDSheet!$A:$AI,35,0)</f>
        <v>#N/A</v>
      </c>
      <c r="AJ111" s="15">
        <f t="shared" si="20"/>
        <v>9.9</v>
      </c>
      <c r="AK111" s="15"/>
      <c r="AL111" s="15"/>
      <c r="AM111" s="15"/>
    </row>
    <row r="112" spans="1:39" s="1" customFormat="1" ht="11.1" customHeight="1" outlineLevel="1" x14ac:dyDescent="0.2">
      <c r="A112" s="7" t="s">
        <v>109</v>
      </c>
      <c r="B112" s="7" t="s">
        <v>14</v>
      </c>
      <c r="C112" s="8">
        <v>-574</v>
      </c>
      <c r="D112" s="8">
        <v>1163</v>
      </c>
      <c r="E112" s="14">
        <v>1131</v>
      </c>
      <c r="F112" s="19">
        <v>-566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1155</v>
      </c>
      <c r="K112" s="15">
        <f t="shared" si="16"/>
        <v>-24</v>
      </c>
      <c r="L112" s="15">
        <f>VLOOKUP(A:A,[1]TDSheet!$A:$V,22,0)</f>
        <v>0</v>
      </c>
      <c r="M112" s="15">
        <f>VLOOKUP(A:A,[1]TDSheet!$A:$X,24,0)</f>
        <v>0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>
        <f t="shared" si="17"/>
        <v>226.2</v>
      </c>
      <c r="X112" s="17"/>
      <c r="Y112" s="18">
        <f t="shared" si="18"/>
        <v>-2.5022104332449162</v>
      </c>
      <c r="Z112" s="15">
        <f t="shared" si="19"/>
        <v>-2.5022104332449162</v>
      </c>
      <c r="AA112" s="15">
        <f>VLOOKUP(A:A,[1]TDSheet!$A:$AA,27,0)</f>
        <v>0</v>
      </c>
      <c r="AB112" s="15"/>
      <c r="AC112" s="15">
        <f>VLOOKUP(A:A,[1]TDSheet!$A:$AC,29,0)</f>
        <v>0</v>
      </c>
      <c r="AD112" s="15">
        <v>0</v>
      </c>
      <c r="AE112" s="15">
        <f>VLOOKUP(A:A,[1]TDSheet!$A:$AF,32,0)</f>
        <v>217.6</v>
      </c>
      <c r="AF112" s="15">
        <f>VLOOKUP(A:A,[1]TDSheet!$A:$AG,33,0)</f>
        <v>242.6</v>
      </c>
      <c r="AG112" s="15">
        <f>VLOOKUP(A:A,[1]TDSheet!$A:$W,23,0)</f>
        <v>225</v>
      </c>
      <c r="AH112" s="15">
        <v>334</v>
      </c>
      <c r="AI112" s="15" t="e">
        <f>VLOOKUP(A:A,[1]TDSheet!$A:$AI,35,0)</f>
        <v>#N/A</v>
      </c>
      <c r="AJ112" s="15">
        <f t="shared" si="20"/>
        <v>0</v>
      </c>
      <c r="AK112" s="15"/>
      <c r="AL112" s="15"/>
      <c r="AM112" s="15"/>
    </row>
    <row r="113" spans="1:39" s="1" customFormat="1" ht="11.1" customHeight="1" outlineLevel="1" x14ac:dyDescent="0.2">
      <c r="A113" s="7" t="s">
        <v>110</v>
      </c>
      <c r="B113" s="7" t="s">
        <v>8</v>
      </c>
      <c r="C113" s="8">
        <v>-323.48899999999998</v>
      </c>
      <c r="D113" s="8">
        <v>559.13099999999997</v>
      </c>
      <c r="E113" s="14">
        <v>419.553</v>
      </c>
      <c r="F113" s="19">
        <v>-186.822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5">
        <f>VLOOKUP(A:A,[2]TDSheet!$A:$F,6,0)</f>
        <v>390.63200000000001</v>
      </c>
      <c r="K113" s="15">
        <f t="shared" si="16"/>
        <v>28.920999999999992</v>
      </c>
      <c r="L113" s="15">
        <f>VLOOKUP(A:A,[1]TDSheet!$A:$V,22,0)</f>
        <v>0</v>
      </c>
      <c r="M113" s="15">
        <f>VLOOKUP(A:A,[1]TDSheet!$A:$X,24,0)</f>
        <v>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>
        <f t="shared" si="17"/>
        <v>83.910600000000002</v>
      </c>
      <c r="X113" s="17"/>
      <c r="Y113" s="18">
        <f t="shared" si="18"/>
        <v>-2.2264409979192141</v>
      </c>
      <c r="Z113" s="15">
        <f t="shared" si="19"/>
        <v>-2.2264409979192141</v>
      </c>
      <c r="AA113" s="15">
        <f>VLOOKUP(A:A,[1]TDSheet!$A:$AA,27,0)</f>
        <v>0</v>
      </c>
      <c r="AB113" s="15"/>
      <c r="AC113" s="15">
        <f>VLOOKUP(A:A,[1]TDSheet!$A:$AC,29,0)</f>
        <v>0</v>
      </c>
      <c r="AD113" s="15">
        <v>0</v>
      </c>
      <c r="AE113" s="15">
        <f>VLOOKUP(A:A,[1]TDSheet!$A:$AF,32,0)</f>
        <v>85.286599999999993</v>
      </c>
      <c r="AF113" s="15">
        <f>VLOOKUP(A:A,[1]TDSheet!$A:$AG,33,0)</f>
        <v>90.142799999999994</v>
      </c>
      <c r="AG113" s="15">
        <f>VLOOKUP(A:A,[1]TDSheet!$A:$W,23,0)</f>
        <v>98.855999999999995</v>
      </c>
      <c r="AH113" s="15">
        <v>112.00700000000001</v>
      </c>
      <c r="AI113" s="15" t="e">
        <f>VLOOKUP(A:A,[1]TDSheet!$A:$AI,35,0)</f>
        <v>#N/A</v>
      </c>
      <c r="AJ113" s="15">
        <f t="shared" si="20"/>
        <v>0</v>
      </c>
      <c r="AK113" s="15"/>
      <c r="AL113" s="15"/>
      <c r="AM113" s="15"/>
    </row>
    <row r="114" spans="1:39" s="1" customFormat="1" ht="21.95" customHeight="1" outlineLevel="1" x14ac:dyDescent="0.2">
      <c r="A114" s="7" t="s">
        <v>111</v>
      </c>
      <c r="B114" s="7" t="s">
        <v>8</v>
      </c>
      <c r="C114" s="8">
        <v>-138.85300000000001</v>
      </c>
      <c r="D114" s="8">
        <v>278.00700000000001</v>
      </c>
      <c r="E114" s="14">
        <v>264.27300000000002</v>
      </c>
      <c r="F114" s="19">
        <v>-128.72300000000001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5">
        <f>VLOOKUP(A:A,[2]TDSheet!$A:$F,6,0)</f>
        <v>265.13</v>
      </c>
      <c r="K114" s="15">
        <f t="shared" si="16"/>
        <v>-0.8569999999999709</v>
      </c>
      <c r="L114" s="15">
        <f>VLOOKUP(A:A,[1]TDSheet!$A:$V,22,0)</f>
        <v>0</v>
      </c>
      <c r="M114" s="15">
        <f>VLOOKUP(A:A,[1]TDSheet!$A:$X,24,0)</f>
        <v>0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>
        <f t="shared" si="17"/>
        <v>52.854600000000005</v>
      </c>
      <c r="X114" s="17"/>
      <c r="Y114" s="18">
        <f t="shared" si="18"/>
        <v>-2.4354171633121808</v>
      </c>
      <c r="Z114" s="15">
        <f t="shared" si="19"/>
        <v>-2.4354171633121808</v>
      </c>
      <c r="AA114" s="15">
        <f>VLOOKUP(A:A,[1]TDSheet!$A:$AA,27,0)</f>
        <v>0</v>
      </c>
      <c r="AB114" s="15"/>
      <c r="AC114" s="15">
        <f>VLOOKUP(A:A,[1]TDSheet!$A:$AC,29,0)</f>
        <v>0</v>
      </c>
      <c r="AD114" s="15">
        <v>0</v>
      </c>
      <c r="AE114" s="15">
        <f>VLOOKUP(A:A,[1]TDSheet!$A:$AF,32,0)</f>
        <v>40.188600000000001</v>
      </c>
      <c r="AF114" s="15">
        <f>VLOOKUP(A:A,[1]TDSheet!$A:$AG,33,0)</f>
        <v>47.156599999999997</v>
      </c>
      <c r="AG114" s="15">
        <f>VLOOKUP(A:A,[1]TDSheet!$A:$W,23,0)</f>
        <v>58.606200000000001</v>
      </c>
      <c r="AH114" s="15">
        <v>85.040999999999997</v>
      </c>
      <c r="AI114" s="15" t="e">
        <f>VLOOKUP(A:A,[1]TDSheet!$A:$AI,35,0)</f>
        <v>#N/A</v>
      </c>
      <c r="AJ114" s="15">
        <f t="shared" si="20"/>
        <v>0</v>
      </c>
      <c r="AK114" s="15"/>
      <c r="AL114" s="15"/>
      <c r="AM114" s="15"/>
    </row>
    <row r="115" spans="1:39" s="1" customFormat="1" ht="11.1" customHeight="1" outlineLevel="1" x14ac:dyDescent="0.2">
      <c r="A115" s="7" t="s">
        <v>119</v>
      </c>
      <c r="B115" s="7" t="s">
        <v>14</v>
      </c>
      <c r="C115" s="8">
        <v>-216</v>
      </c>
      <c r="D115" s="8">
        <v>442</v>
      </c>
      <c r="E115" s="14">
        <v>417</v>
      </c>
      <c r="F115" s="19">
        <v>-202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5">
        <f>VLOOKUP(A:A,[2]TDSheet!$A:$F,6,0)</f>
        <v>428</v>
      </c>
      <c r="K115" s="15">
        <f t="shared" si="16"/>
        <v>-11</v>
      </c>
      <c r="L115" s="15">
        <f>VLOOKUP(A:A,[1]TDSheet!$A:$V,22,0)</f>
        <v>0</v>
      </c>
      <c r="M115" s="15">
        <f>VLOOKUP(A:A,[1]TDSheet!$A:$X,24,0)</f>
        <v>0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>
        <f t="shared" si="17"/>
        <v>83.4</v>
      </c>
      <c r="X115" s="17"/>
      <c r="Y115" s="18">
        <f t="shared" si="18"/>
        <v>-2.4220623501199041</v>
      </c>
      <c r="Z115" s="15">
        <f t="shared" si="19"/>
        <v>-2.4220623501199041</v>
      </c>
      <c r="AA115" s="15">
        <f>VLOOKUP(A:A,[1]TDSheet!$A:$AA,27,0)</f>
        <v>0</v>
      </c>
      <c r="AB115" s="15"/>
      <c r="AC115" s="15">
        <f>VLOOKUP(A:A,[1]TDSheet!$A:$AC,29,0)</f>
        <v>0</v>
      </c>
      <c r="AD115" s="15">
        <v>0</v>
      </c>
      <c r="AE115" s="15">
        <f>VLOOKUP(A:A,[1]TDSheet!$A:$AF,32,0)</f>
        <v>85.6</v>
      </c>
      <c r="AF115" s="15">
        <f>VLOOKUP(A:A,[1]TDSheet!$A:$AG,33,0)</f>
        <v>80.400000000000006</v>
      </c>
      <c r="AG115" s="15">
        <f>VLOOKUP(A:A,[1]TDSheet!$A:$W,23,0)</f>
        <v>91</v>
      </c>
      <c r="AH115" s="15">
        <v>105</v>
      </c>
      <c r="AI115" s="15" t="e">
        <f>VLOOKUP(A:A,[1]TDSheet!$A:$AI,35,0)</f>
        <v>#N/A</v>
      </c>
      <c r="AJ115" s="15">
        <f t="shared" si="20"/>
        <v>0</v>
      </c>
      <c r="AK115" s="15"/>
      <c r="AL115" s="15"/>
      <c r="AM115" s="15"/>
    </row>
    <row r="116" spans="1:39" s="1" customFormat="1" ht="11.1" customHeight="1" outlineLevel="1" x14ac:dyDescent="0.2">
      <c r="A116" s="7" t="s">
        <v>112</v>
      </c>
      <c r="B116" s="7" t="s">
        <v>14</v>
      </c>
      <c r="C116" s="8">
        <v>-254</v>
      </c>
      <c r="D116" s="8">
        <v>512</v>
      </c>
      <c r="E116" s="14">
        <v>470</v>
      </c>
      <c r="F116" s="19">
        <v>-220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5">
        <f>VLOOKUP(A:A,[2]TDSheet!$A:$F,6,0)</f>
        <v>478</v>
      </c>
      <c r="K116" s="15">
        <f t="shared" si="16"/>
        <v>-8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>
        <f t="shared" si="17"/>
        <v>94</v>
      </c>
      <c r="X116" s="17"/>
      <c r="Y116" s="18">
        <f t="shared" si="18"/>
        <v>-2.3404255319148937</v>
      </c>
      <c r="Z116" s="15">
        <f t="shared" si="19"/>
        <v>-2.3404255319148937</v>
      </c>
      <c r="AA116" s="15">
        <f>VLOOKUP(A:A,[1]TDSheet!$A:$AA,27,0)</f>
        <v>0</v>
      </c>
      <c r="AB116" s="15"/>
      <c r="AC116" s="15">
        <f>VLOOKUP(A:A,[1]TDSheet!$A:$AC,29,0)</f>
        <v>0</v>
      </c>
      <c r="AD116" s="15">
        <v>0</v>
      </c>
      <c r="AE116" s="15">
        <f>VLOOKUP(A:A,[1]TDSheet!$A:$AF,32,0)</f>
        <v>84</v>
      </c>
      <c r="AF116" s="15">
        <f>VLOOKUP(A:A,[1]TDSheet!$A:$AG,33,0)</f>
        <v>63.4</v>
      </c>
      <c r="AG116" s="15">
        <f>VLOOKUP(A:A,[1]TDSheet!$A:$W,23,0)</f>
        <v>99.8</v>
      </c>
      <c r="AH116" s="15">
        <v>140</v>
      </c>
      <c r="AI116" s="15" t="e">
        <f>VLOOKUP(A:A,[1]TDSheet!$A:$AI,35,0)</f>
        <v>#N/A</v>
      </c>
      <c r="AJ116" s="15">
        <f t="shared" si="20"/>
        <v>0</v>
      </c>
      <c r="AK116" s="15"/>
      <c r="AL116" s="15"/>
      <c r="AM11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2024-02-15T10:51:51Z</dcterms:modified>
</cp:coreProperties>
</file>