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D63AEC-BF17-475F-9961-297158E9F3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2" l="1"/>
  <c r="V499" i="2"/>
  <c r="V497" i="2"/>
  <c r="V496" i="2"/>
  <c r="W495" i="2"/>
  <c r="X495" i="2" s="1"/>
  <c r="W494" i="2"/>
  <c r="X494" i="2" s="1"/>
  <c r="W493" i="2"/>
  <c r="X493" i="2" s="1"/>
  <c r="X492" i="2"/>
  <c r="W492" i="2"/>
  <c r="W491" i="2"/>
  <c r="X491" i="2" s="1"/>
  <c r="X496" i="2" s="1"/>
  <c r="N491" i="2"/>
  <c r="V489" i="2"/>
  <c r="V488" i="2"/>
  <c r="W487" i="2"/>
  <c r="X487" i="2" s="1"/>
  <c r="W486" i="2"/>
  <c r="X486" i="2" s="1"/>
  <c r="W485" i="2"/>
  <c r="X485" i="2" s="1"/>
  <c r="W484" i="2"/>
  <c r="V482" i="2"/>
  <c r="V481" i="2"/>
  <c r="W480" i="2"/>
  <c r="W479" i="2"/>
  <c r="W482" i="2" s="1"/>
  <c r="V477" i="2"/>
  <c r="V476" i="2"/>
  <c r="W475" i="2"/>
  <c r="X475" i="2" s="1"/>
  <c r="W474" i="2"/>
  <c r="X474" i="2" s="1"/>
  <c r="W473" i="2"/>
  <c r="X473" i="2" s="1"/>
  <c r="W472" i="2"/>
  <c r="X472" i="2" s="1"/>
  <c r="W471" i="2"/>
  <c r="X471" i="2" s="1"/>
  <c r="V467" i="2"/>
  <c r="V466" i="2"/>
  <c r="W465" i="2"/>
  <c r="X465" i="2" s="1"/>
  <c r="N465" i="2"/>
  <c r="W464" i="2"/>
  <c r="N464" i="2"/>
  <c r="W463" i="2"/>
  <c r="X463" i="2" s="1"/>
  <c r="N463" i="2"/>
  <c r="V461" i="2"/>
  <c r="V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V452" i="2"/>
  <c r="V451" i="2"/>
  <c r="W450" i="2"/>
  <c r="X450" i="2" s="1"/>
  <c r="N450" i="2"/>
  <c r="W449" i="2"/>
  <c r="X449" i="2" s="1"/>
  <c r="X451" i="2" s="1"/>
  <c r="N449" i="2"/>
  <c r="V447" i="2"/>
  <c r="V446" i="2"/>
  <c r="W445" i="2"/>
  <c r="X445" i="2" s="1"/>
  <c r="W444" i="2"/>
  <c r="X444" i="2" s="1"/>
  <c r="N444" i="2"/>
  <c r="W443" i="2"/>
  <c r="X443" i="2" s="1"/>
  <c r="N443" i="2"/>
  <c r="W442" i="2"/>
  <c r="X442" i="2" s="1"/>
  <c r="N442" i="2"/>
  <c r="W441" i="2"/>
  <c r="X441" i="2" s="1"/>
  <c r="W440" i="2"/>
  <c r="X440" i="2" s="1"/>
  <c r="N440" i="2"/>
  <c r="W439" i="2"/>
  <c r="X439" i="2" s="1"/>
  <c r="N439" i="2"/>
  <c r="W438" i="2"/>
  <c r="X438" i="2" s="1"/>
  <c r="N438" i="2"/>
  <c r="X437" i="2"/>
  <c r="W437" i="2"/>
  <c r="W436" i="2"/>
  <c r="X436" i="2" s="1"/>
  <c r="W435" i="2"/>
  <c r="X435" i="2" s="1"/>
  <c r="N435" i="2"/>
  <c r="W434" i="2"/>
  <c r="X434" i="2" s="1"/>
  <c r="N434" i="2"/>
  <c r="W433" i="2"/>
  <c r="X433" i="2" s="1"/>
  <c r="N433" i="2"/>
  <c r="V429" i="2"/>
  <c r="W428" i="2"/>
  <c r="V428" i="2"/>
  <c r="X427" i="2"/>
  <c r="X428" i="2" s="1"/>
  <c r="W427" i="2"/>
  <c r="W429" i="2" s="1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V411" i="2"/>
  <c r="V410" i="2"/>
  <c r="W409" i="2"/>
  <c r="X409" i="2" s="1"/>
  <c r="N409" i="2"/>
  <c r="W408" i="2"/>
  <c r="X408" i="2" s="1"/>
  <c r="N408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W398" i="2" s="1"/>
  <c r="N396" i="2"/>
  <c r="V394" i="2"/>
  <c r="V393" i="2"/>
  <c r="W392" i="2"/>
  <c r="X392" i="2" s="1"/>
  <c r="N392" i="2"/>
  <c r="W391" i="2"/>
  <c r="X391" i="2" s="1"/>
  <c r="N391" i="2"/>
  <c r="X390" i="2"/>
  <c r="W390" i="2"/>
  <c r="N390" i="2"/>
  <c r="W389" i="2"/>
  <c r="N389" i="2"/>
  <c r="V387" i="2"/>
  <c r="V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X369" i="2"/>
  <c r="W369" i="2"/>
  <c r="N369" i="2"/>
  <c r="W368" i="2"/>
  <c r="N368" i="2"/>
  <c r="V364" i="2"/>
  <c r="V363" i="2"/>
  <c r="W362" i="2"/>
  <c r="W363" i="2" s="1"/>
  <c r="N362" i="2"/>
  <c r="V360" i="2"/>
  <c r="V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V353" i="2"/>
  <c r="V352" i="2"/>
  <c r="W351" i="2"/>
  <c r="N351" i="2"/>
  <c r="W350" i="2"/>
  <c r="X350" i="2" s="1"/>
  <c r="N350" i="2"/>
  <c r="V348" i="2"/>
  <c r="V347" i="2"/>
  <c r="W346" i="2"/>
  <c r="X346" i="2" s="1"/>
  <c r="N346" i="2"/>
  <c r="W345" i="2"/>
  <c r="X345" i="2" s="1"/>
  <c r="N345" i="2"/>
  <c r="W344" i="2"/>
  <c r="X344" i="2" s="1"/>
  <c r="N344" i="2"/>
  <c r="W343" i="2"/>
  <c r="X343" i="2" s="1"/>
  <c r="N343" i="2"/>
  <c r="W342" i="2"/>
  <c r="N342" i="2"/>
  <c r="V339" i="2"/>
  <c r="V338" i="2"/>
  <c r="W337" i="2"/>
  <c r="N337" i="2"/>
  <c r="W335" i="2"/>
  <c r="V335" i="2"/>
  <c r="W334" i="2"/>
  <c r="V334" i="2"/>
  <c r="X333" i="2"/>
  <c r="W333" i="2"/>
  <c r="N333" i="2"/>
  <c r="W332" i="2"/>
  <c r="X332" i="2" s="1"/>
  <c r="V330" i="2"/>
  <c r="V329" i="2"/>
  <c r="W328" i="2"/>
  <c r="X328" i="2" s="1"/>
  <c r="N328" i="2"/>
  <c r="W327" i="2"/>
  <c r="W329" i="2" s="1"/>
  <c r="N327" i="2"/>
  <c r="X326" i="2"/>
  <c r="W326" i="2"/>
  <c r="N326" i="2"/>
  <c r="V324" i="2"/>
  <c r="V323" i="2"/>
  <c r="W322" i="2"/>
  <c r="X322" i="2" s="1"/>
  <c r="N322" i="2"/>
  <c r="W321" i="2"/>
  <c r="X321" i="2" s="1"/>
  <c r="N321" i="2"/>
  <c r="W320" i="2"/>
  <c r="X320" i="2" s="1"/>
  <c r="N320" i="2"/>
  <c r="W319" i="2"/>
  <c r="X319" i="2" s="1"/>
  <c r="N319" i="2"/>
  <c r="W318" i="2"/>
  <c r="X318" i="2" s="1"/>
  <c r="N318" i="2"/>
  <c r="W317" i="2"/>
  <c r="X317" i="2" s="1"/>
  <c r="N317" i="2"/>
  <c r="W316" i="2"/>
  <c r="X316" i="2" s="1"/>
  <c r="N316" i="2"/>
  <c r="W315" i="2"/>
  <c r="X315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N301" i="2"/>
  <c r="V299" i="2"/>
  <c r="V298" i="2"/>
  <c r="W297" i="2"/>
  <c r="O508" i="2" s="1"/>
  <c r="N297" i="2"/>
  <c r="V294" i="2"/>
  <c r="V293" i="2"/>
  <c r="W292" i="2"/>
  <c r="N292" i="2"/>
  <c r="W291" i="2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N284" i="2"/>
  <c r="W283" i="2"/>
  <c r="X283" i="2" s="1"/>
  <c r="N283" i="2"/>
  <c r="W282" i="2"/>
  <c r="X282" i="2" s="1"/>
  <c r="N282" i="2"/>
  <c r="W281" i="2"/>
  <c r="X281" i="2" s="1"/>
  <c r="N281" i="2"/>
  <c r="W280" i="2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N273" i="2"/>
  <c r="V271" i="2"/>
  <c r="V270" i="2"/>
  <c r="W269" i="2"/>
  <c r="X269" i="2" s="1"/>
  <c r="N269" i="2"/>
  <c r="W268" i="2"/>
  <c r="X268" i="2" s="1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N220" i="2"/>
  <c r="W219" i="2"/>
  <c r="N219" i="2"/>
  <c r="V216" i="2"/>
  <c r="V215" i="2"/>
  <c r="W214" i="2"/>
  <c r="X214" i="2" s="1"/>
  <c r="W213" i="2"/>
  <c r="X213" i="2" s="1"/>
  <c r="W212" i="2"/>
  <c r="X212" i="2" s="1"/>
  <c r="W211" i="2"/>
  <c r="X211" i="2" s="1"/>
  <c r="W210" i="2"/>
  <c r="X210" i="2" s="1"/>
  <c r="W209" i="2"/>
  <c r="V206" i="2"/>
  <c r="V205" i="2"/>
  <c r="W204" i="2"/>
  <c r="N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X164" i="2"/>
  <c r="X166" i="2" s="1"/>
  <c r="W164" i="2"/>
  <c r="N164" i="2"/>
  <c r="V162" i="2"/>
  <c r="V161" i="2"/>
  <c r="W160" i="2"/>
  <c r="X160" i="2" s="1"/>
  <c r="N160" i="2"/>
  <c r="W159" i="2"/>
  <c r="X159" i="2" s="1"/>
  <c r="X161" i="2" s="1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X139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08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W122" i="2"/>
  <c r="X122" i="2" s="1"/>
  <c r="N122" i="2"/>
  <c r="W121" i="2"/>
  <c r="X121" i="2" s="1"/>
  <c r="W120" i="2"/>
  <c r="X120" i="2" s="1"/>
  <c r="N120" i="2"/>
  <c r="W119" i="2"/>
  <c r="W126" i="2" s="1"/>
  <c r="N119" i="2"/>
  <c r="V117" i="2"/>
  <c r="V116" i="2"/>
  <c r="W115" i="2"/>
  <c r="X115" i="2" s="1"/>
  <c r="N115" i="2"/>
  <c r="X114" i="2"/>
  <c r="W114" i="2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D508" i="2" s="1"/>
  <c r="N57" i="2"/>
  <c r="V54" i="2"/>
  <c r="V53" i="2"/>
  <c r="W52" i="2"/>
  <c r="N52" i="2"/>
  <c r="W51" i="2"/>
  <c r="W53" i="2" s="1"/>
  <c r="N51" i="2"/>
  <c r="V47" i="2"/>
  <c r="V46" i="2"/>
  <c r="W45" i="2"/>
  <c r="W46" i="2" s="1"/>
  <c r="N45" i="2"/>
  <c r="V43" i="2"/>
  <c r="V42" i="2"/>
  <c r="W41" i="2"/>
  <c r="W42" i="2" s="1"/>
  <c r="N41" i="2"/>
  <c r="W39" i="2"/>
  <c r="V39" i="2"/>
  <c r="W38" i="2"/>
  <c r="V38" i="2"/>
  <c r="X37" i="2"/>
  <c r="X38" i="2" s="1"/>
  <c r="W37" i="2"/>
  <c r="N37" i="2"/>
  <c r="V35" i="2"/>
  <c r="V34" i="2"/>
  <c r="W33" i="2"/>
  <c r="X33" i="2" s="1"/>
  <c r="N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W35" i="2" s="1"/>
  <c r="N26" i="2"/>
  <c r="V24" i="2"/>
  <c r="V23" i="2"/>
  <c r="W22" i="2"/>
  <c r="W500" i="2" s="1"/>
  <c r="N22" i="2"/>
  <c r="H10" i="2"/>
  <c r="A9" i="2"/>
  <c r="F10" i="2" s="1"/>
  <c r="D7" i="2"/>
  <c r="O6" i="2"/>
  <c r="N2" i="2"/>
  <c r="W116" i="2" l="1"/>
  <c r="X479" i="2"/>
  <c r="X410" i="2"/>
  <c r="V502" i="2"/>
  <c r="W193" i="2"/>
  <c r="W245" i="2"/>
  <c r="W352" i="2"/>
  <c r="X396" i="2"/>
  <c r="X397" i="2" s="1"/>
  <c r="W397" i="2"/>
  <c r="W466" i="2"/>
  <c r="V501" i="2"/>
  <c r="V498" i="2"/>
  <c r="X22" i="2"/>
  <c r="X23" i="2" s="1"/>
  <c r="W23" i="2"/>
  <c r="W24" i="2"/>
  <c r="W47" i="2"/>
  <c r="W61" i="2"/>
  <c r="W174" i="2"/>
  <c r="J508" i="2"/>
  <c r="W206" i="2"/>
  <c r="W205" i="2"/>
  <c r="X204" i="2"/>
  <c r="X205" i="2" s="1"/>
  <c r="R508" i="2"/>
  <c r="X368" i="2"/>
  <c r="X370" i="2" s="1"/>
  <c r="W489" i="2"/>
  <c r="W488" i="2"/>
  <c r="X484" i="2"/>
  <c r="X488" i="2" s="1"/>
  <c r="X45" i="2"/>
  <c r="X46" i="2" s="1"/>
  <c r="X51" i="2"/>
  <c r="W54" i="2"/>
  <c r="W62" i="2"/>
  <c r="E508" i="2"/>
  <c r="X93" i="2"/>
  <c r="X119" i="2"/>
  <c r="X126" i="2" s="1"/>
  <c r="X130" i="2"/>
  <c r="H508" i="2"/>
  <c r="X146" i="2"/>
  <c r="W200" i="2"/>
  <c r="X196" i="2"/>
  <c r="X200" i="2" s="1"/>
  <c r="W216" i="2"/>
  <c r="X209" i="2"/>
  <c r="W215" i="2"/>
  <c r="W270" i="2"/>
  <c r="X267" i="2"/>
  <c r="X270" i="2" s="1"/>
  <c r="W288" i="2"/>
  <c r="X280" i="2"/>
  <c r="X288" i="2" s="1"/>
  <c r="W293" i="2"/>
  <c r="X291" i="2"/>
  <c r="W298" i="2"/>
  <c r="W299" i="2"/>
  <c r="W303" i="2"/>
  <c r="W302" i="2"/>
  <c r="X301" i="2"/>
  <c r="X302" i="2" s="1"/>
  <c r="W306" i="2"/>
  <c r="X323" i="2"/>
  <c r="W339" i="2"/>
  <c r="W338" i="2"/>
  <c r="X337" i="2"/>
  <c r="X338" i="2" s="1"/>
  <c r="W353" i="2"/>
  <c r="X351" i="2"/>
  <c r="X352" i="2" s="1"/>
  <c r="X359" i="2"/>
  <c r="W370" i="2"/>
  <c r="W167" i="2"/>
  <c r="W194" i="2"/>
  <c r="M508" i="2"/>
  <c r="W238" i="2"/>
  <c r="W259" i="2"/>
  <c r="W277" i="2"/>
  <c r="W294" i="2"/>
  <c r="W310" i="2"/>
  <c r="W311" i="2"/>
  <c r="W323" i="2"/>
  <c r="W330" i="2"/>
  <c r="X334" i="2"/>
  <c r="W347" i="2"/>
  <c r="W371" i="2"/>
  <c r="W387" i="2"/>
  <c r="W393" i="2"/>
  <c r="W394" i="2"/>
  <c r="W404" i="2"/>
  <c r="W410" i="2"/>
  <c r="W421" i="2"/>
  <c r="W452" i="2"/>
  <c r="X460" i="2"/>
  <c r="W467" i="2"/>
  <c r="U508" i="2"/>
  <c r="W481" i="2"/>
  <c r="W497" i="2"/>
  <c r="F9" i="2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X393" i="2" s="1"/>
  <c r="W425" i="2"/>
  <c r="W447" i="2"/>
  <c r="W476" i="2"/>
  <c r="I508" i="2"/>
  <c r="W94" i="2"/>
  <c r="W166" i="2"/>
  <c r="W235" i="2"/>
  <c r="W420" i="2"/>
  <c r="W201" i="2"/>
  <c r="W289" i="2"/>
  <c r="W324" i="2"/>
  <c r="W43" i="2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41" i="2"/>
  <c r="X42" i="2" s="1"/>
  <c r="X107" i="2"/>
  <c r="X116" i="2" s="1"/>
  <c r="X342" i="2"/>
  <c r="X347" i="2" s="1"/>
  <c r="X362" i="2"/>
  <c r="X363" i="2" s="1"/>
  <c r="W446" i="2"/>
  <c r="W499" i="2"/>
  <c r="W501" i="2" s="1"/>
  <c r="S508" i="2"/>
  <c r="G508" i="2"/>
  <c r="T508" i="2"/>
  <c r="X503" i="2" l="1"/>
  <c r="W502" i="2"/>
  <c r="W498" i="2"/>
</calcChain>
</file>

<file path=xl/sharedStrings.xml><?xml version="1.0" encoding="utf-8"?>
<sst xmlns="http://schemas.openxmlformats.org/spreadsheetml/2006/main" count="3300" uniqueCount="715">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</sst>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315" sqref="Z3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 t="s">
        <v>714</v>
      </c>
      <c r="I5" s="351"/>
      <c r="J5" s="351"/>
      <c r="K5" s="351"/>
      <c r="L5" s="351"/>
      <c r="N5" s="27" t="s">
        <v>4</v>
      </c>
      <c r="O5" s="353">
        <v>45339</v>
      </c>
      <c r="P5" s="353"/>
      <c r="R5" s="354" t="s">
        <v>3</v>
      </c>
      <c r="S5" s="355"/>
      <c r="T5" s="356" t="s">
        <v>682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683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Суббота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0.5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hidden="1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hidden="1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hidden="1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92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93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94</v>
      </c>
      <c r="B33" s="64" t="s">
        <v>96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06" t="s">
        <v>97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hidden="1" customHeight="1" x14ac:dyDescent="0.25">
      <c r="A37" s="64" t="s">
        <v>98</v>
      </c>
      <c r="B37" s="64" t="s">
        <v>99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hidden="1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06" t="s">
        <v>102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hidden="1" customHeight="1" x14ac:dyDescent="0.25">
      <c r="A41" s="64" t="s">
        <v>103</v>
      </c>
      <c r="B41" s="64" t="s">
        <v>104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hidden="1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06" t="s">
        <v>106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hidden="1" customHeight="1" x14ac:dyDescent="0.25">
      <c r="A45" s="64" t="s">
        <v>107</v>
      </c>
      <c r="B45" s="64" t="s">
        <v>108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hidden="1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04" t="s">
        <v>109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hidden="1" customHeight="1" x14ac:dyDescent="0.25">
      <c r="A49" s="405" t="s">
        <v>110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hidden="1" customHeight="1" x14ac:dyDescent="0.25">
      <c r="A50" s="406" t="s">
        <v>111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hidden="1" customHeight="1" x14ac:dyDescent="0.25">
      <c r="A51" s="64" t="s">
        <v>112</v>
      </c>
      <c r="B51" s="64" t="s">
        <v>113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116</v>
      </c>
      <c r="B52" s="64" t="s">
        <v>117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05" t="s">
        <v>118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hidden="1" customHeight="1" x14ac:dyDescent="0.25">
      <c r="A56" s="406" t="s">
        <v>119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hidden="1" customHeight="1" x14ac:dyDescent="0.25">
      <c r="A57" s="64" t="s">
        <v>120</v>
      </c>
      <c r="B57" s="64" t="s">
        <v>121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120</v>
      </c>
      <c r="B58" s="64" t="s">
        <v>122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124</v>
      </c>
      <c r="B59" s="64" t="s">
        <v>125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126</v>
      </c>
      <c r="B60" s="64" t="s">
        <v>127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2" t="s">
        <v>128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05" t="s">
        <v>109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hidden="1" customHeight="1" x14ac:dyDescent="0.25">
      <c r="A64" s="406" t="s">
        <v>119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hidden="1" customHeight="1" x14ac:dyDescent="0.25">
      <c r="A65" s="64" t="s">
        <v>129</v>
      </c>
      <c r="B65" s="64" t="s">
        <v>130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131</v>
      </c>
      <c r="B66" s="64" t="s">
        <v>132</v>
      </c>
      <c r="C66" s="37">
        <v>4301011380</v>
      </c>
      <c r="D66" s="407">
        <v>4607091385670</v>
      </c>
      <c r="E66" s="40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131</v>
      </c>
      <c r="B67" s="64" t="s">
        <v>133</v>
      </c>
      <c r="C67" s="37">
        <v>4301011540</v>
      </c>
      <c r="D67" s="407">
        <v>4607091385670</v>
      </c>
      <c r="E67" s="40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135</v>
      </c>
      <c r="B68" s="64" t="s">
        <v>136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137</v>
      </c>
      <c r="B69" s="64" t="s">
        <v>138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140</v>
      </c>
      <c r="B70" s="64" t="s">
        <v>141</v>
      </c>
      <c r="C70" s="37">
        <v>4301011703</v>
      </c>
      <c r="D70" s="407">
        <v>4680115882133</v>
      </c>
      <c r="E70" s="407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4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140</v>
      </c>
      <c r="B71" s="64" t="s">
        <v>142</v>
      </c>
      <c r="C71" s="37">
        <v>4301011514</v>
      </c>
      <c r="D71" s="407">
        <v>4680115882133</v>
      </c>
      <c r="E71" s="407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143</v>
      </c>
      <c r="B72" s="64" t="s">
        <v>144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145</v>
      </c>
      <c r="B73" s="64" t="s">
        <v>146</v>
      </c>
      <c r="C73" s="37">
        <v>4301011382</v>
      </c>
      <c r="D73" s="407">
        <v>4607091385687</v>
      </c>
      <c r="E73" s="40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147</v>
      </c>
      <c r="B74" s="64" t="s">
        <v>148</v>
      </c>
      <c r="C74" s="37">
        <v>4301011565</v>
      </c>
      <c r="D74" s="407">
        <v>4680115882539</v>
      </c>
      <c r="E74" s="407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149</v>
      </c>
      <c r="B75" s="64" t="s">
        <v>150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151</v>
      </c>
      <c r="B76" s="64" t="s">
        <v>152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153</v>
      </c>
      <c r="B77" s="64" t="s">
        <v>154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155</v>
      </c>
      <c r="B78" s="64" t="s">
        <v>156</v>
      </c>
      <c r="C78" s="37">
        <v>4301011443</v>
      </c>
      <c r="D78" s="407">
        <v>4680115881303</v>
      </c>
      <c r="E78" s="407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157</v>
      </c>
      <c r="B79" s="64" t="s">
        <v>158</v>
      </c>
      <c r="C79" s="37">
        <v>4301011564</v>
      </c>
      <c r="D79" s="407">
        <v>4680115882577</v>
      </c>
      <c r="E79" s="407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4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157</v>
      </c>
      <c r="B80" s="64" t="s">
        <v>159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160</v>
      </c>
      <c r="B81" s="64" t="s">
        <v>161</v>
      </c>
      <c r="C81" s="37">
        <v>4301011432</v>
      </c>
      <c r="D81" s="407">
        <v>4680115882720</v>
      </c>
      <c r="E81" s="407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162</v>
      </c>
      <c r="B82" s="64" t="s">
        <v>163</v>
      </c>
      <c r="C82" s="37">
        <v>4301011417</v>
      </c>
      <c r="D82" s="407">
        <v>4680115880269</v>
      </c>
      <c r="E82" s="407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164</v>
      </c>
      <c r="B83" s="64" t="s">
        <v>165</v>
      </c>
      <c r="C83" s="37">
        <v>4301011415</v>
      </c>
      <c r="D83" s="407">
        <v>4680115880429</v>
      </c>
      <c r="E83" s="407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166</v>
      </c>
      <c r="B84" s="64" t="s">
        <v>167</v>
      </c>
      <c r="C84" s="37">
        <v>4301011462</v>
      </c>
      <c r="D84" s="407">
        <v>4680115881457</v>
      </c>
      <c r="E84" s="407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5"/>
      <c r="N85" s="411" t="s">
        <v>43</v>
      </c>
      <c r="O85" s="412"/>
      <c r="P85" s="412"/>
      <c r="Q85" s="412"/>
      <c r="R85" s="412"/>
      <c r="S85" s="412"/>
      <c r="T85" s="41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5"/>
      <c r="N86" s="411" t="s">
        <v>43</v>
      </c>
      <c r="O86" s="412"/>
      <c r="P86" s="412"/>
      <c r="Q86" s="412"/>
      <c r="R86" s="412"/>
      <c r="S86" s="412"/>
      <c r="T86" s="41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hidden="1" customHeight="1" x14ac:dyDescent="0.25">
      <c r="A87" s="406" t="s">
        <v>111</v>
      </c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67"/>
      <c r="Z87" s="67"/>
    </row>
    <row r="88" spans="1:53" ht="16.5" hidden="1" customHeight="1" x14ac:dyDescent="0.25">
      <c r="A88" s="64" t="s">
        <v>168</v>
      </c>
      <c r="B88" s="64" t="s">
        <v>169</v>
      </c>
      <c r="C88" s="37">
        <v>4301020235</v>
      </c>
      <c r="D88" s="407">
        <v>4680115881488</v>
      </c>
      <c r="E88" s="407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9"/>
      <c r="P88" s="409"/>
      <c r="Q88" s="409"/>
      <c r="R88" s="41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170</v>
      </c>
      <c r="B89" s="64" t="s">
        <v>171</v>
      </c>
      <c r="C89" s="37">
        <v>4301020183</v>
      </c>
      <c r="D89" s="407">
        <v>4607091384765</v>
      </c>
      <c r="E89" s="407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454" t="s">
        <v>172</v>
      </c>
      <c r="O89" s="409"/>
      <c r="P89" s="409"/>
      <c r="Q89" s="409"/>
      <c r="R89" s="41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4301020228</v>
      </c>
      <c r="D90" s="407">
        <v>4680115882751</v>
      </c>
      <c r="E90" s="407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45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175</v>
      </c>
      <c r="B91" s="64" t="s">
        <v>176</v>
      </c>
      <c r="C91" s="37">
        <v>4301020258</v>
      </c>
      <c r="D91" s="407">
        <v>4680115882775</v>
      </c>
      <c r="E91" s="407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178</v>
      </c>
      <c r="B92" s="64" t="s">
        <v>179</v>
      </c>
      <c r="C92" s="37">
        <v>4301020217</v>
      </c>
      <c r="D92" s="407">
        <v>4680115880658</v>
      </c>
      <c r="E92" s="407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4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14"/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5"/>
      <c r="N93" s="411" t="s">
        <v>43</v>
      </c>
      <c r="O93" s="412"/>
      <c r="P93" s="412"/>
      <c r="Q93" s="412"/>
      <c r="R93" s="412"/>
      <c r="S93" s="412"/>
      <c r="T93" s="41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14"/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5"/>
      <c r="N94" s="411" t="s">
        <v>43</v>
      </c>
      <c r="O94" s="412"/>
      <c r="P94" s="412"/>
      <c r="Q94" s="412"/>
      <c r="R94" s="412"/>
      <c r="S94" s="412"/>
      <c r="T94" s="41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406" t="s">
        <v>76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67"/>
      <c r="Z95" s="67"/>
    </row>
    <row r="96" spans="1:53" ht="16.5" hidden="1" customHeight="1" x14ac:dyDescent="0.25">
      <c r="A96" s="64" t="s">
        <v>180</v>
      </c>
      <c r="B96" s="64" t="s">
        <v>181</v>
      </c>
      <c r="C96" s="37">
        <v>4301030895</v>
      </c>
      <c r="D96" s="407">
        <v>4607091387667</v>
      </c>
      <c r="E96" s="40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4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9"/>
      <c r="P96" s="409"/>
      <c r="Q96" s="409"/>
      <c r="R96" s="41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182</v>
      </c>
      <c r="B97" s="64" t="s">
        <v>183</v>
      </c>
      <c r="C97" s="37">
        <v>4301030961</v>
      </c>
      <c r="D97" s="407">
        <v>4607091387636</v>
      </c>
      <c r="E97" s="407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9"/>
      <c r="P97" s="409"/>
      <c r="Q97" s="409"/>
      <c r="R97" s="41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184</v>
      </c>
      <c r="B98" s="64" t="s">
        <v>185</v>
      </c>
      <c r="C98" s="37">
        <v>4301030963</v>
      </c>
      <c r="D98" s="407">
        <v>4607091382426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4301030962</v>
      </c>
      <c r="D99" s="407">
        <v>4607091386547</v>
      </c>
      <c r="E99" s="40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4301031079</v>
      </c>
      <c r="D100" s="407">
        <v>4607091384734</v>
      </c>
      <c r="E100" s="40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46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4301030964</v>
      </c>
      <c r="D101" s="407">
        <v>4607091382464</v>
      </c>
      <c r="E101" s="40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192</v>
      </c>
      <c r="B102" s="64" t="s">
        <v>193</v>
      </c>
      <c r="C102" s="37">
        <v>4301031235</v>
      </c>
      <c r="D102" s="407">
        <v>4680115883444</v>
      </c>
      <c r="E102" s="40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192</v>
      </c>
      <c r="B103" s="64" t="s">
        <v>194</v>
      </c>
      <c r="C103" s="37">
        <v>4301031234</v>
      </c>
      <c r="D103" s="407">
        <v>4680115883444</v>
      </c>
      <c r="E103" s="40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14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5"/>
      <c r="N104" s="411" t="s">
        <v>43</v>
      </c>
      <c r="O104" s="412"/>
      <c r="P104" s="412"/>
      <c r="Q104" s="412"/>
      <c r="R104" s="412"/>
      <c r="S104" s="412"/>
      <c r="T104" s="41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5"/>
      <c r="N105" s="411" t="s">
        <v>43</v>
      </c>
      <c r="O105" s="412"/>
      <c r="P105" s="412"/>
      <c r="Q105" s="412"/>
      <c r="R105" s="412"/>
      <c r="S105" s="412"/>
      <c r="T105" s="41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06" t="s">
        <v>81</v>
      </c>
      <c r="B106" s="406"/>
      <c r="C106" s="406"/>
      <c r="D106" s="406"/>
      <c r="E106" s="406"/>
      <c r="F106" s="406"/>
      <c r="G106" s="406"/>
      <c r="H106" s="406"/>
      <c r="I106" s="406"/>
      <c r="J106" s="406"/>
      <c r="K106" s="406"/>
      <c r="L106" s="406"/>
      <c r="M106" s="406"/>
      <c r="N106" s="406"/>
      <c r="O106" s="406"/>
      <c r="P106" s="406"/>
      <c r="Q106" s="406"/>
      <c r="R106" s="406"/>
      <c r="S106" s="406"/>
      <c r="T106" s="406"/>
      <c r="U106" s="406"/>
      <c r="V106" s="406"/>
      <c r="W106" s="406"/>
      <c r="X106" s="406"/>
      <c r="Y106" s="67"/>
      <c r="Z106" s="67"/>
    </row>
    <row r="107" spans="1:53" ht="27" hidden="1" customHeight="1" x14ac:dyDescent="0.25">
      <c r="A107" s="64" t="s">
        <v>195</v>
      </c>
      <c r="B107" s="64" t="s">
        <v>196</v>
      </c>
      <c r="C107" s="37">
        <v>4301051543</v>
      </c>
      <c r="D107" s="407">
        <v>4607091386967</v>
      </c>
      <c r="E107" s="407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4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09"/>
      <c r="P107" s="409"/>
      <c r="Q107" s="409"/>
      <c r="R107" s="41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195</v>
      </c>
      <c r="B108" s="64" t="s">
        <v>197</v>
      </c>
      <c r="C108" s="37">
        <v>4301051437</v>
      </c>
      <c r="D108" s="407">
        <v>4607091386967</v>
      </c>
      <c r="E108" s="407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09"/>
      <c r="P108" s="409"/>
      <c r="Q108" s="409"/>
      <c r="R108" s="41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198</v>
      </c>
      <c r="B109" s="64" t="s">
        <v>199</v>
      </c>
      <c r="C109" s="37">
        <v>4301051611</v>
      </c>
      <c r="D109" s="407">
        <v>4607091385304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4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200</v>
      </c>
      <c r="B110" s="64" t="s">
        <v>201</v>
      </c>
      <c r="C110" s="37">
        <v>4301051306</v>
      </c>
      <c r="D110" s="407">
        <v>4607091386264</v>
      </c>
      <c r="E110" s="40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202</v>
      </c>
      <c r="B111" s="64" t="s">
        <v>203</v>
      </c>
      <c r="C111" s="37">
        <v>4301051436</v>
      </c>
      <c r="D111" s="407">
        <v>4607091385731</v>
      </c>
      <c r="E111" s="40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4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204</v>
      </c>
      <c r="B112" s="64" t="s">
        <v>205</v>
      </c>
      <c r="C112" s="37">
        <v>4301051439</v>
      </c>
      <c r="D112" s="407">
        <v>4680115880214</v>
      </c>
      <c r="E112" s="40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4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4301051438</v>
      </c>
      <c r="D113" s="407">
        <v>4680115880894</v>
      </c>
      <c r="E113" s="40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208</v>
      </c>
      <c r="B114" s="64" t="s">
        <v>209</v>
      </c>
      <c r="C114" s="37">
        <v>4301051313</v>
      </c>
      <c r="D114" s="407">
        <v>4607091385427</v>
      </c>
      <c r="E114" s="40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210</v>
      </c>
      <c r="B115" s="64" t="s">
        <v>211</v>
      </c>
      <c r="C115" s="37">
        <v>4301051480</v>
      </c>
      <c r="D115" s="407">
        <v>4680115882645</v>
      </c>
      <c r="E115" s="40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idden="1" x14ac:dyDescent="0.2">
      <c r="A116" s="414"/>
      <c r="B116" s="414"/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5"/>
      <c r="N116" s="411" t="s">
        <v>43</v>
      </c>
      <c r="O116" s="412"/>
      <c r="P116" s="412"/>
      <c r="Q116" s="412"/>
      <c r="R116" s="412"/>
      <c r="S116" s="412"/>
      <c r="T116" s="413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hidden="1" x14ac:dyDescent="0.2">
      <c r="A117" s="414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5"/>
      <c r="N117" s="411" t="s">
        <v>43</v>
      </c>
      <c r="O117" s="412"/>
      <c r="P117" s="412"/>
      <c r="Q117" s="412"/>
      <c r="R117" s="412"/>
      <c r="S117" s="412"/>
      <c r="T117" s="413"/>
      <c r="U117" s="43" t="s">
        <v>0</v>
      </c>
      <c r="V117" s="44">
        <f>IFERROR(SUM(V107:V115),"0")</f>
        <v>0</v>
      </c>
      <c r="W117" s="44">
        <f>IFERROR(SUM(W107:W115),"0")</f>
        <v>0</v>
      </c>
      <c r="X117" s="43"/>
      <c r="Y117" s="68"/>
      <c r="Z117" s="68"/>
    </row>
    <row r="118" spans="1:53" ht="14.25" hidden="1" customHeight="1" x14ac:dyDescent="0.25">
      <c r="A118" s="406" t="s">
        <v>212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  <c r="U118" s="406"/>
      <c r="V118" s="406"/>
      <c r="W118" s="406"/>
      <c r="X118" s="406"/>
      <c r="Y118" s="67"/>
      <c r="Z118" s="67"/>
    </row>
    <row r="119" spans="1:53" ht="27" hidden="1" customHeight="1" x14ac:dyDescent="0.25">
      <c r="A119" s="64" t="s">
        <v>213</v>
      </c>
      <c r="B119" s="64" t="s">
        <v>214</v>
      </c>
      <c r="C119" s="37">
        <v>4301060296</v>
      </c>
      <c r="D119" s="407">
        <v>4607091383065</v>
      </c>
      <c r="E119" s="407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7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215</v>
      </c>
      <c r="B120" s="64" t="s">
        <v>216</v>
      </c>
      <c r="C120" s="37">
        <v>4301060366</v>
      </c>
      <c r="D120" s="407">
        <v>4680115881532</v>
      </c>
      <c r="E120" s="407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4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409"/>
      <c r="P120" s="409"/>
      <c r="Q120" s="409"/>
      <c r="R120" s="41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215</v>
      </c>
      <c r="B121" s="64" t="s">
        <v>217</v>
      </c>
      <c r="C121" s="37">
        <v>4301060371</v>
      </c>
      <c r="D121" s="407">
        <v>4680115881532</v>
      </c>
      <c r="E121" s="407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477" t="s">
        <v>218</v>
      </c>
      <c r="O121" s="409"/>
      <c r="P121" s="409"/>
      <c r="Q121" s="409"/>
      <c r="R121" s="41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215</v>
      </c>
      <c r="B122" s="64" t="s">
        <v>219</v>
      </c>
      <c r="C122" s="37">
        <v>4301060350</v>
      </c>
      <c r="D122" s="407">
        <v>4680115881532</v>
      </c>
      <c r="E122" s="407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4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9"/>
      <c r="P122" s="409"/>
      <c r="Q122" s="409"/>
      <c r="R122" s="41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220</v>
      </c>
      <c r="B123" s="64" t="s">
        <v>221</v>
      </c>
      <c r="C123" s="37">
        <v>4301060356</v>
      </c>
      <c r="D123" s="407">
        <v>4680115882652</v>
      </c>
      <c r="E123" s="40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222</v>
      </c>
      <c r="B124" s="64" t="s">
        <v>223</v>
      </c>
      <c r="C124" s="37">
        <v>4301060309</v>
      </c>
      <c r="D124" s="407">
        <v>4680115880238</v>
      </c>
      <c r="E124" s="40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4301060351</v>
      </c>
      <c r="D125" s="407">
        <v>4680115881464</v>
      </c>
      <c r="E125" s="40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4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414"/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5"/>
      <c r="N126" s="411" t="s">
        <v>43</v>
      </c>
      <c r="O126" s="412"/>
      <c r="P126" s="412"/>
      <c r="Q126" s="412"/>
      <c r="R126" s="412"/>
      <c r="S126" s="412"/>
      <c r="T126" s="41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414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5"/>
      <c r="N127" s="411" t="s">
        <v>43</v>
      </c>
      <c r="O127" s="412"/>
      <c r="P127" s="412"/>
      <c r="Q127" s="412"/>
      <c r="R127" s="412"/>
      <c r="S127" s="412"/>
      <c r="T127" s="41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hidden="1" customHeight="1" x14ac:dyDescent="0.25">
      <c r="A128" s="405" t="s">
        <v>226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66"/>
      <c r="Z128" s="66"/>
    </row>
    <row r="129" spans="1:53" ht="14.25" hidden="1" customHeight="1" x14ac:dyDescent="0.25">
      <c r="A129" s="406" t="s">
        <v>81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67"/>
      <c r="Z129" s="67"/>
    </row>
    <row r="130" spans="1:53" ht="27" hidden="1" customHeight="1" x14ac:dyDescent="0.25">
      <c r="A130" s="64" t="s">
        <v>227</v>
      </c>
      <c r="B130" s="64" t="s">
        <v>228</v>
      </c>
      <c r="C130" s="37">
        <v>4301051612</v>
      </c>
      <c r="D130" s="407">
        <v>4607091385168</v>
      </c>
      <c r="E130" s="407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409"/>
      <c r="P130" s="409"/>
      <c r="Q130" s="409"/>
      <c r="R130" s="41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hidden="1" customHeight="1" x14ac:dyDescent="0.25">
      <c r="A131" s="64" t="s">
        <v>227</v>
      </c>
      <c r="B131" s="64" t="s">
        <v>229</v>
      </c>
      <c r="C131" s="37">
        <v>4301051360</v>
      </c>
      <c r="D131" s="407">
        <v>4607091385168</v>
      </c>
      <c r="E131" s="407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09"/>
      <c r="P131" s="409"/>
      <c r="Q131" s="409"/>
      <c r="R131" s="41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230</v>
      </c>
      <c r="B132" s="64" t="s">
        <v>231</v>
      </c>
      <c r="C132" s="37">
        <v>4301051362</v>
      </c>
      <c r="D132" s="407">
        <v>4607091383256</v>
      </c>
      <c r="E132" s="40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09"/>
      <c r="P132" s="409"/>
      <c r="Q132" s="409"/>
      <c r="R132" s="41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232</v>
      </c>
      <c r="B133" s="64" t="s">
        <v>233</v>
      </c>
      <c r="C133" s="37">
        <v>4301051358</v>
      </c>
      <c r="D133" s="407">
        <v>4607091385748</v>
      </c>
      <c r="E133" s="40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4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09"/>
      <c r="P133" s="409"/>
      <c r="Q133" s="409"/>
      <c r="R133" s="41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idden="1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5"/>
      <c r="N134" s="411" t="s">
        <v>43</v>
      </c>
      <c r="O134" s="412"/>
      <c r="P134" s="412"/>
      <c r="Q134" s="412"/>
      <c r="R134" s="412"/>
      <c r="S134" s="412"/>
      <c r="T134" s="41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hidden="1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5"/>
      <c r="N135" s="411" t="s">
        <v>43</v>
      </c>
      <c r="O135" s="412"/>
      <c r="P135" s="412"/>
      <c r="Q135" s="412"/>
      <c r="R135" s="412"/>
      <c r="S135" s="412"/>
      <c r="T135" s="41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hidden="1" customHeight="1" x14ac:dyDescent="0.2">
      <c r="A136" s="404" t="s">
        <v>234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55"/>
      <c r="Z136" s="55"/>
    </row>
    <row r="137" spans="1:53" ht="16.5" hidden="1" customHeight="1" x14ac:dyDescent="0.25">
      <c r="A137" s="405" t="s">
        <v>235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66"/>
      <c r="Z137" s="66"/>
    </row>
    <row r="138" spans="1:53" ht="14.25" hidden="1" customHeight="1" x14ac:dyDescent="0.25">
      <c r="A138" s="406" t="s">
        <v>119</v>
      </c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  <c r="U138" s="406"/>
      <c r="V138" s="406"/>
      <c r="W138" s="406"/>
      <c r="X138" s="406"/>
      <c r="Y138" s="67"/>
      <c r="Z138" s="67"/>
    </row>
    <row r="139" spans="1:53" ht="27" hidden="1" customHeight="1" x14ac:dyDescent="0.25">
      <c r="A139" s="64" t="s">
        <v>236</v>
      </c>
      <c r="B139" s="64" t="s">
        <v>237</v>
      </c>
      <c r="C139" s="37">
        <v>4301011223</v>
      </c>
      <c r="D139" s="407">
        <v>4607091383423</v>
      </c>
      <c r="E139" s="40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4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09"/>
      <c r="P139" s="409"/>
      <c r="Q139" s="409"/>
      <c r="R139" s="41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238</v>
      </c>
      <c r="B140" s="64" t="s">
        <v>239</v>
      </c>
      <c r="C140" s="37">
        <v>4301011338</v>
      </c>
      <c r="D140" s="407">
        <v>4607091381405</v>
      </c>
      <c r="E140" s="40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4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09"/>
      <c r="P140" s="409"/>
      <c r="Q140" s="409"/>
      <c r="R140" s="41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hidden="1" customHeight="1" x14ac:dyDescent="0.25">
      <c r="A141" s="64" t="s">
        <v>240</v>
      </c>
      <c r="B141" s="64" t="s">
        <v>241</v>
      </c>
      <c r="C141" s="37">
        <v>4301011333</v>
      </c>
      <c r="D141" s="407">
        <v>4607091386516</v>
      </c>
      <c r="E141" s="40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48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09"/>
      <c r="P141" s="409"/>
      <c r="Q141" s="409"/>
      <c r="R141" s="41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idden="1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5"/>
      <c r="N142" s="411" t="s">
        <v>43</v>
      </c>
      <c r="O142" s="412"/>
      <c r="P142" s="412"/>
      <c r="Q142" s="412"/>
      <c r="R142" s="412"/>
      <c r="S142" s="412"/>
      <c r="T142" s="41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idden="1" x14ac:dyDescent="0.2">
      <c r="A143" s="414"/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5"/>
      <c r="N143" s="411" t="s">
        <v>43</v>
      </c>
      <c r="O143" s="412"/>
      <c r="P143" s="412"/>
      <c r="Q143" s="412"/>
      <c r="R143" s="412"/>
      <c r="S143" s="412"/>
      <c r="T143" s="41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hidden="1" customHeight="1" x14ac:dyDescent="0.25">
      <c r="A144" s="405" t="s">
        <v>242</v>
      </c>
      <c r="B144" s="405"/>
      <c r="C144" s="405"/>
      <c r="D144" s="405"/>
      <c r="E144" s="405"/>
      <c r="F144" s="405"/>
      <c r="G144" s="405"/>
      <c r="H144" s="405"/>
      <c r="I144" s="405"/>
      <c r="J144" s="405"/>
      <c r="K144" s="405"/>
      <c r="L144" s="405"/>
      <c r="M144" s="405"/>
      <c r="N144" s="405"/>
      <c r="O144" s="405"/>
      <c r="P144" s="405"/>
      <c r="Q144" s="405"/>
      <c r="R144" s="405"/>
      <c r="S144" s="405"/>
      <c r="T144" s="405"/>
      <c r="U144" s="405"/>
      <c r="V144" s="405"/>
      <c r="W144" s="405"/>
      <c r="X144" s="405"/>
      <c r="Y144" s="66"/>
      <c r="Z144" s="66"/>
    </row>
    <row r="145" spans="1:53" ht="14.25" hidden="1" customHeight="1" x14ac:dyDescent="0.25">
      <c r="A145" s="406" t="s">
        <v>76</v>
      </c>
      <c r="B145" s="406"/>
      <c r="C145" s="406"/>
      <c r="D145" s="406"/>
      <c r="E145" s="406"/>
      <c r="F145" s="406"/>
      <c r="G145" s="406"/>
      <c r="H145" s="406"/>
      <c r="I145" s="406"/>
      <c r="J145" s="406"/>
      <c r="K145" s="406"/>
      <c r="L145" s="406"/>
      <c r="M145" s="406"/>
      <c r="N145" s="406"/>
      <c r="O145" s="406"/>
      <c r="P145" s="406"/>
      <c r="Q145" s="406"/>
      <c r="R145" s="406"/>
      <c r="S145" s="406"/>
      <c r="T145" s="406"/>
      <c r="U145" s="406"/>
      <c r="V145" s="406"/>
      <c r="W145" s="406"/>
      <c r="X145" s="406"/>
      <c r="Y145" s="67"/>
      <c r="Z145" s="67"/>
    </row>
    <row r="146" spans="1:53" ht="27" hidden="1" customHeight="1" x14ac:dyDescent="0.25">
      <c r="A146" s="64" t="s">
        <v>243</v>
      </c>
      <c r="B146" s="64" t="s">
        <v>244</v>
      </c>
      <c r="C146" s="37">
        <v>4301031191</v>
      </c>
      <c r="D146" s="407">
        <v>4680115880993</v>
      </c>
      <c r="E146" s="40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09"/>
      <c r="P146" s="409"/>
      <c r="Q146" s="409"/>
      <c r="R146" s="41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245</v>
      </c>
      <c r="B147" s="64" t="s">
        <v>246</v>
      </c>
      <c r="C147" s="37">
        <v>4301031204</v>
      </c>
      <c r="D147" s="407">
        <v>4680115881761</v>
      </c>
      <c r="E147" s="40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09"/>
      <c r="P147" s="409"/>
      <c r="Q147" s="409"/>
      <c r="R147" s="41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247</v>
      </c>
      <c r="B148" s="64" t="s">
        <v>248</v>
      </c>
      <c r="C148" s="37">
        <v>4301031201</v>
      </c>
      <c r="D148" s="407">
        <v>4680115881563</v>
      </c>
      <c r="E148" s="40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09"/>
      <c r="P148" s="409"/>
      <c r="Q148" s="409"/>
      <c r="R148" s="41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4301031199</v>
      </c>
      <c r="D149" s="407">
        <v>4680115880986</v>
      </c>
      <c r="E149" s="40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09"/>
      <c r="P149" s="409"/>
      <c r="Q149" s="409"/>
      <c r="R149" s="41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4301031190</v>
      </c>
      <c r="D150" s="407">
        <v>4680115880207</v>
      </c>
      <c r="E150" s="40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4301031205</v>
      </c>
      <c r="D151" s="407">
        <v>4680115881785</v>
      </c>
      <c r="E151" s="40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4301031202</v>
      </c>
      <c r="D152" s="407">
        <v>4680115881679</v>
      </c>
      <c r="E152" s="40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4301031158</v>
      </c>
      <c r="D153" s="407">
        <v>4680115880191</v>
      </c>
      <c r="E153" s="40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hidden="1" customHeight="1" x14ac:dyDescent="0.25">
      <c r="A154" s="64" t="s">
        <v>259</v>
      </c>
      <c r="B154" s="64" t="s">
        <v>260</v>
      </c>
      <c r="C154" s="37">
        <v>4301031245</v>
      </c>
      <c r="D154" s="407">
        <v>4680115883963</v>
      </c>
      <c r="E154" s="40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idden="1" x14ac:dyDescent="0.2">
      <c r="A155" s="414"/>
      <c r="B155" s="414"/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5"/>
      <c r="N155" s="411" t="s">
        <v>43</v>
      </c>
      <c r="O155" s="412"/>
      <c r="P155" s="412"/>
      <c r="Q155" s="412"/>
      <c r="R155" s="412"/>
      <c r="S155" s="412"/>
      <c r="T155" s="41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idden="1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5"/>
      <c r="N156" s="411" t="s">
        <v>43</v>
      </c>
      <c r="O156" s="412"/>
      <c r="P156" s="412"/>
      <c r="Q156" s="412"/>
      <c r="R156" s="412"/>
      <c r="S156" s="412"/>
      <c r="T156" s="41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hidden="1" customHeight="1" x14ac:dyDescent="0.25">
      <c r="A157" s="405" t="s">
        <v>261</v>
      </c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405"/>
      <c r="T157" s="405"/>
      <c r="U157" s="405"/>
      <c r="V157" s="405"/>
      <c r="W157" s="405"/>
      <c r="X157" s="405"/>
      <c r="Y157" s="66"/>
      <c r="Z157" s="66"/>
    </row>
    <row r="158" spans="1:53" ht="14.25" hidden="1" customHeight="1" x14ac:dyDescent="0.25">
      <c r="A158" s="406" t="s">
        <v>119</v>
      </c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6"/>
      <c r="P158" s="406"/>
      <c r="Q158" s="406"/>
      <c r="R158" s="406"/>
      <c r="S158" s="406"/>
      <c r="T158" s="406"/>
      <c r="U158" s="406"/>
      <c r="V158" s="406"/>
      <c r="W158" s="406"/>
      <c r="X158" s="406"/>
      <c r="Y158" s="67"/>
      <c r="Z158" s="67"/>
    </row>
    <row r="159" spans="1:53" ht="16.5" hidden="1" customHeight="1" x14ac:dyDescent="0.25">
      <c r="A159" s="64" t="s">
        <v>262</v>
      </c>
      <c r="B159" s="64" t="s">
        <v>263</v>
      </c>
      <c r="C159" s="37">
        <v>4301011450</v>
      </c>
      <c r="D159" s="407">
        <v>4680115881402</v>
      </c>
      <c r="E159" s="40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09"/>
      <c r="P159" s="409"/>
      <c r="Q159" s="409"/>
      <c r="R159" s="41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hidden="1" customHeight="1" x14ac:dyDescent="0.25">
      <c r="A160" s="64" t="s">
        <v>264</v>
      </c>
      <c r="B160" s="64" t="s">
        <v>265</v>
      </c>
      <c r="C160" s="37">
        <v>4301011454</v>
      </c>
      <c r="D160" s="407">
        <v>4680115881396</v>
      </c>
      <c r="E160" s="40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09"/>
      <c r="P160" s="409"/>
      <c r="Q160" s="409"/>
      <c r="R160" s="41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idden="1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5"/>
      <c r="N161" s="411" t="s">
        <v>43</v>
      </c>
      <c r="O161" s="412"/>
      <c r="P161" s="412"/>
      <c r="Q161" s="412"/>
      <c r="R161" s="412"/>
      <c r="S161" s="412"/>
      <c r="T161" s="41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idden="1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5"/>
      <c r="N162" s="411" t="s">
        <v>43</v>
      </c>
      <c r="O162" s="412"/>
      <c r="P162" s="412"/>
      <c r="Q162" s="412"/>
      <c r="R162" s="412"/>
      <c r="S162" s="412"/>
      <c r="T162" s="41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hidden="1" customHeight="1" x14ac:dyDescent="0.25">
      <c r="A163" s="406" t="s">
        <v>111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67"/>
      <c r="Z163" s="67"/>
    </row>
    <row r="164" spans="1:53" ht="16.5" hidden="1" customHeight="1" x14ac:dyDescent="0.25">
      <c r="A164" s="64" t="s">
        <v>266</v>
      </c>
      <c r="B164" s="64" t="s">
        <v>267</v>
      </c>
      <c r="C164" s="37">
        <v>4301020262</v>
      </c>
      <c r="D164" s="407">
        <v>4680115882935</v>
      </c>
      <c r="E164" s="40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hidden="1" customHeight="1" x14ac:dyDescent="0.25">
      <c r="A165" s="64" t="s">
        <v>268</v>
      </c>
      <c r="B165" s="64" t="s">
        <v>269</v>
      </c>
      <c r="C165" s="37">
        <v>4301020220</v>
      </c>
      <c r="D165" s="407">
        <v>4680115880764</v>
      </c>
      <c r="E165" s="40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09"/>
      <c r="P165" s="409"/>
      <c r="Q165" s="409"/>
      <c r="R165" s="41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idden="1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idden="1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5"/>
      <c r="N167" s="411" t="s">
        <v>43</v>
      </c>
      <c r="O167" s="412"/>
      <c r="P167" s="412"/>
      <c r="Q167" s="412"/>
      <c r="R167" s="412"/>
      <c r="S167" s="412"/>
      <c r="T167" s="41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hidden="1" customHeight="1" x14ac:dyDescent="0.25">
      <c r="A168" s="406" t="s">
        <v>76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67"/>
      <c r="Z168" s="67"/>
    </row>
    <row r="169" spans="1:53" ht="27" hidden="1" customHeight="1" x14ac:dyDescent="0.25">
      <c r="A169" s="64" t="s">
        <v>270</v>
      </c>
      <c r="B169" s="64" t="s">
        <v>271</v>
      </c>
      <c r="C169" s="37">
        <v>4301031224</v>
      </c>
      <c r="D169" s="407">
        <v>4680115882683</v>
      </c>
      <c r="E169" s="40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272</v>
      </c>
      <c r="B170" s="64" t="s">
        <v>273</v>
      </c>
      <c r="C170" s="37">
        <v>4301031230</v>
      </c>
      <c r="D170" s="407">
        <v>4680115882690</v>
      </c>
      <c r="E170" s="40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09"/>
      <c r="P170" s="409"/>
      <c r="Q170" s="409"/>
      <c r="R170" s="41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274</v>
      </c>
      <c r="B171" s="64" t="s">
        <v>275</v>
      </c>
      <c r="C171" s="37">
        <v>4301031220</v>
      </c>
      <c r="D171" s="407">
        <v>4680115882669</v>
      </c>
      <c r="E171" s="40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09"/>
      <c r="P171" s="409"/>
      <c r="Q171" s="409"/>
      <c r="R171" s="41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4301031221</v>
      </c>
      <c r="D172" s="407">
        <v>4680115882676</v>
      </c>
      <c r="E172" s="40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09"/>
      <c r="P172" s="409"/>
      <c r="Q172" s="409"/>
      <c r="R172" s="41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idden="1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5"/>
      <c r="N173" s="411" t="s">
        <v>43</v>
      </c>
      <c r="O173" s="412"/>
      <c r="P173" s="412"/>
      <c r="Q173" s="412"/>
      <c r="R173" s="412"/>
      <c r="S173" s="412"/>
      <c r="T173" s="41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idden="1" x14ac:dyDescent="0.2">
      <c r="A174" s="414"/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5"/>
      <c r="N174" s="411" t="s">
        <v>43</v>
      </c>
      <c r="O174" s="412"/>
      <c r="P174" s="412"/>
      <c r="Q174" s="412"/>
      <c r="R174" s="412"/>
      <c r="S174" s="412"/>
      <c r="T174" s="41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hidden="1" customHeight="1" x14ac:dyDescent="0.25">
      <c r="A175" s="406" t="s">
        <v>81</v>
      </c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  <c r="U175" s="406"/>
      <c r="V175" s="406"/>
      <c r="W175" s="406"/>
      <c r="X175" s="406"/>
      <c r="Y175" s="67"/>
      <c r="Z175" s="67"/>
    </row>
    <row r="176" spans="1:53" ht="27" hidden="1" customHeight="1" x14ac:dyDescent="0.25">
      <c r="A176" s="64" t="s">
        <v>278</v>
      </c>
      <c r="B176" s="64" t="s">
        <v>279</v>
      </c>
      <c r="C176" s="37">
        <v>4301051409</v>
      </c>
      <c r="D176" s="407">
        <v>4680115881556</v>
      </c>
      <c r="E176" s="40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280</v>
      </c>
      <c r="B177" s="64" t="s">
        <v>281</v>
      </c>
      <c r="C177" s="37">
        <v>4301051538</v>
      </c>
      <c r="D177" s="407">
        <v>4680115880573</v>
      </c>
      <c r="E177" s="40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09"/>
      <c r="P177" s="409"/>
      <c r="Q177" s="409"/>
      <c r="R177" s="41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282</v>
      </c>
      <c r="B178" s="64" t="s">
        <v>283</v>
      </c>
      <c r="C178" s="37">
        <v>4301051408</v>
      </c>
      <c r="D178" s="407">
        <v>4680115881594</v>
      </c>
      <c r="E178" s="40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09"/>
      <c r="P178" s="409"/>
      <c r="Q178" s="409"/>
      <c r="R178" s="41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284</v>
      </c>
      <c r="B179" s="64" t="s">
        <v>285</v>
      </c>
      <c r="C179" s="37">
        <v>4301051505</v>
      </c>
      <c r="D179" s="407">
        <v>4680115881587</v>
      </c>
      <c r="E179" s="40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09"/>
      <c r="P179" s="409"/>
      <c r="Q179" s="409"/>
      <c r="R179" s="41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4301051380</v>
      </c>
      <c r="D180" s="407">
        <v>4680115880962</v>
      </c>
      <c r="E180" s="40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4301051411</v>
      </c>
      <c r="D181" s="407">
        <v>4680115881617</v>
      </c>
      <c r="E181" s="40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4301051487</v>
      </c>
      <c r="D182" s="407">
        <v>4680115881228</v>
      </c>
      <c r="E182" s="40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4301051506</v>
      </c>
      <c r="D183" s="407">
        <v>4680115881037</v>
      </c>
      <c r="E183" s="40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4301051384</v>
      </c>
      <c r="D184" s="407">
        <v>4680115881211</v>
      </c>
      <c r="E184" s="40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4301051378</v>
      </c>
      <c r="D185" s="407">
        <v>4680115881020</v>
      </c>
      <c r="E185" s="40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4301051407</v>
      </c>
      <c r="D186" s="407">
        <v>4680115882195</v>
      </c>
      <c r="E186" s="40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4301051479</v>
      </c>
      <c r="D187" s="407">
        <v>4680115882607</v>
      </c>
      <c r="E187" s="40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4301051468</v>
      </c>
      <c r="D188" s="407">
        <v>4680115880092</v>
      </c>
      <c r="E188" s="40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4301051469</v>
      </c>
      <c r="D189" s="407">
        <v>4680115880221</v>
      </c>
      <c r="E189" s="40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306</v>
      </c>
      <c r="B190" s="64" t="s">
        <v>307</v>
      </c>
      <c r="C190" s="37">
        <v>4301051523</v>
      </c>
      <c r="D190" s="407">
        <v>4680115882942</v>
      </c>
      <c r="E190" s="40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hidden="1" customHeight="1" x14ac:dyDescent="0.25">
      <c r="A191" s="64" t="s">
        <v>308</v>
      </c>
      <c r="B191" s="64" t="s">
        <v>309</v>
      </c>
      <c r="C191" s="37">
        <v>4301051326</v>
      </c>
      <c r="D191" s="407">
        <v>4680115880504</v>
      </c>
      <c r="E191" s="40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4301051410</v>
      </c>
      <c r="D192" s="407">
        <v>4680115882164</v>
      </c>
      <c r="E192" s="40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idden="1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5"/>
      <c r="N193" s="411" t="s">
        <v>43</v>
      </c>
      <c r="O193" s="412"/>
      <c r="P193" s="412"/>
      <c r="Q193" s="412"/>
      <c r="R193" s="412"/>
      <c r="S193" s="412"/>
      <c r="T193" s="41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hidden="1" x14ac:dyDescent="0.2">
      <c r="A194" s="414"/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5"/>
      <c r="N194" s="411" t="s">
        <v>43</v>
      </c>
      <c r="O194" s="412"/>
      <c r="P194" s="412"/>
      <c r="Q194" s="412"/>
      <c r="R194" s="412"/>
      <c r="S194" s="412"/>
      <c r="T194" s="413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hidden="1" customHeight="1" x14ac:dyDescent="0.25">
      <c r="A195" s="406" t="s">
        <v>212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6"/>
      <c r="L195" s="406"/>
      <c r="M195" s="406"/>
      <c r="N195" s="406"/>
      <c r="O195" s="406"/>
      <c r="P195" s="406"/>
      <c r="Q195" s="406"/>
      <c r="R195" s="406"/>
      <c r="S195" s="406"/>
      <c r="T195" s="406"/>
      <c r="U195" s="406"/>
      <c r="V195" s="406"/>
      <c r="W195" s="406"/>
      <c r="X195" s="406"/>
      <c r="Y195" s="67"/>
      <c r="Z195" s="67"/>
    </row>
    <row r="196" spans="1:53" ht="16.5" hidden="1" customHeight="1" x14ac:dyDescent="0.25">
      <c r="A196" s="64" t="s">
        <v>312</v>
      </c>
      <c r="B196" s="64" t="s">
        <v>313</v>
      </c>
      <c r="C196" s="37">
        <v>4301060360</v>
      </c>
      <c r="D196" s="407">
        <v>4680115882874</v>
      </c>
      <c r="E196" s="40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314</v>
      </c>
      <c r="B197" s="64" t="s">
        <v>315</v>
      </c>
      <c r="C197" s="37">
        <v>4301060359</v>
      </c>
      <c r="D197" s="407">
        <v>4680115884434</v>
      </c>
      <c r="E197" s="40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09"/>
      <c r="P197" s="409"/>
      <c r="Q197" s="409"/>
      <c r="R197" s="41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hidden="1" customHeight="1" x14ac:dyDescent="0.25">
      <c r="A198" s="64" t="s">
        <v>316</v>
      </c>
      <c r="B198" s="64" t="s">
        <v>317</v>
      </c>
      <c r="C198" s="37">
        <v>4301060338</v>
      </c>
      <c r="D198" s="407">
        <v>4680115880801</v>
      </c>
      <c r="E198" s="40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09"/>
      <c r="P198" s="409"/>
      <c r="Q198" s="409"/>
      <c r="R198" s="41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hidden="1" customHeight="1" x14ac:dyDescent="0.25">
      <c r="A199" s="64" t="s">
        <v>318</v>
      </c>
      <c r="B199" s="64" t="s">
        <v>319</v>
      </c>
      <c r="C199" s="37">
        <v>4301060339</v>
      </c>
      <c r="D199" s="407">
        <v>4680115880818</v>
      </c>
      <c r="E199" s="40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09"/>
      <c r="P199" s="409"/>
      <c r="Q199" s="409"/>
      <c r="R199" s="41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idden="1" x14ac:dyDescent="0.2">
      <c r="A200" s="414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5"/>
      <c r="N200" s="411" t="s">
        <v>43</v>
      </c>
      <c r="O200" s="412"/>
      <c r="P200" s="412"/>
      <c r="Q200" s="412"/>
      <c r="R200" s="412"/>
      <c r="S200" s="412"/>
      <c r="T200" s="413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hidden="1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5"/>
      <c r="N201" s="411" t="s">
        <v>43</v>
      </c>
      <c r="O201" s="412"/>
      <c r="P201" s="412"/>
      <c r="Q201" s="412"/>
      <c r="R201" s="412"/>
      <c r="S201" s="412"/>
      <c r="T201" s="413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hidden="1" customHeight="1" x14ac:dyDescent="0.25">
      <c r="A202" s="405" t="s">
        <v>320</v>
      </c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5"/>
      <c r="P202" s="405"/>
      <c r="Q202" s="405"/>
      <c r="R202" s="405"/>
      <c r="S202" s="405"/>
      <c r="T202" s="405"/>
      <c r="U202" s="405"/>
      <c r="V202" s="405"/>
      <c r="W202" s="405"/>
      <c r="X202" s="405"/>
      <c r="Y202" s="66"/>
      <c r="Z202" s="66"/>
    </row>
    <row r="203" spans="1:53" ht="14.25" hidden="1" customHeight="1" x14ac:dyDescent="0.25">
      <c r="A203" s="406" t="s">
        <v>76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67"/>
      <c r="Z203" s="67"/>
    </row>
    <row r="204" spans="1:53" ht="27" hidden="1" customHeight="1" x14ac:dyDescent="0.25">
      <c r="A204" s="64" t="s">
        <v>321</v>
      </c>
      <c r="B204" s="64" t="s">
        <v>322</v>
      </c>
      <c r="C204" s="37">
        <v>4301031151</v>
      </c>
      <c r="D204" s="407">
        <v>4607091389845</v>
      </c>
      <c r="E204" s="40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409"/>
      <c r="P204" s="409"/>
      <c r="Q204" s="409"/>
      <c r="R204" s="41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idden="1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hidden="1" x14ac:dyDescent="0.2">
      <c r="A206" s="414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  <c r="L206" s="414"/>
      <c r="M206" s="415"/>
      <c r="N206" s="411" t="s">
        <v>43</v>
      </c>
      <c r="O206" s="412"/>
      <c r="P206" s="412"/>
      <c r="Q206" s="412"/>
      <c r="R206" s="412"/>
      <c r="S206" s="412"/>
      <c r="T206" s="413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hidden="1" customHeight="1" x14ac:dyDescent="0.25">
      <c r="A207" s="405" t="s">
        <v>323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66"/>
      <c r="Z207" s="66"/>
    </row>
    <row r="208" spans="1:53" ht="14.25" hidden="1" customHeight="1" x14ac:dyDescent="0.25">
      <c r="A208" s="406" t="s">
        <v>119</v>
      </c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6"/>
      <c r="P208" s="406"/>
      <c r="Q208" s="406"/>
      <c r="R208" s="406"/>
      <c r="S208" s="406"/>
      <c r="T208" s="406"/>
      <c r="U208" s="406"/>
      <c r="V208" s="406"/>
      <c r="W208" s="406"/>
      <c r="X208" s="406"/>
      <c r="Y208" s="67"/>
      <c r="Z208" s="67"/>
    </row>
    <row r="209" spans="1:53" ht="27" hidden="1" customHeight="1" x14ac:dyDescent="0.25">
      <c r="A209" s="64" t="s">
        <v>324</v>
      </c>
      <c r="B209" s="64" t="s">
        <v>325</v>
      </c>
      <c r="C209" s="37">
        <v>4301011826</v>
      </c>
      <c r="D209" s="407">
        <v>4680115884137</v>
      </c>
      <c r="E209" s="407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8" t="s">
        <v>326</v>
      </c>
      <c r="O209" s="409"/>
      <c r="P209" s="409"/>
      <c r="Q209" s="409"/>
      <c r="R209" s="41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hidden="1" customHeight="1" x14ac:dyDescent="0.25">
      <c r="A210" s="64" t="s">
        <v>328</v>
      </c>
      <c r="B210" s="64" t="s">
        <v>329</v>
      </c>
      <c r="C210" s="37">
        <v>4301011824</v>
      </c>
      <c r="D210" s="407">
        <v>4680115884144</v>
      </c>
      <c r="E210" s="40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29" t="s">
        <v>330</v>
      </c>
      <c r="O210" s="409"/>
      <c r="P210" s="409"/>
      <c r="Q210" s="409"/>
      <c r="R210" s="41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hidden="1" customHeight="1" x14ac:dyDescent="0.25">
      <c r="A211" s="64" t="s">
        <v>331</v>
      </c>
      <c r="B211" s="64" t="s">
        <v>332</v>
      </c>
      <c r="C211" s="37">
        <v>4301011724</v>
      </c>
      <c r="D211" s="407">
        <v>4680115884236</v>
      </c>
      <c r="E211" s="407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30" t="s">
        <v>333</v>
      </c>
      <c r="O211" s="409"/>
      <c r="P211" s="409"/>
      <c r="Q211" s="409"/>
      <c r="R211" s="41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hidden="1" customHeight="1" x14ac:dyDescent="0.25">
      <c r="A212" s="64" t="s">
        <v>334</v>
      </c>
      <c r="B212" s="64" t="s">
        <v>335</v>
      </c>
      <c r="C212" s="37">
        <v>4301011721</v>
      </c>
      <c r="D212" s="407">
        <v>4680115884175</v>
      </c>
      <c r="E212" s="407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1" t="s">
        <v>336</v>
      </c>
      <c r="O212" s="409"/>
      <c r="P212" s="409"/>
      <c r="Q212" s="409"/>
      <c r="R212" s="41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hidden="1" customHeight="1" x14ac:dyDescent="0.25">
      <c r="A213" s="64" t="s">
        <v>337</v>
      </c>
      <c r="B213" s="64" t="s">
        <v>338</v>
      </c>
      <c r="C213" s="37">
        <v>4301011726</v>
      </c>
      <c r="D213" s="407">
        <v>4680115884182</v>
      </c>
      <c r="E213" s="407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32" t="s">
        <v>339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340</v>
      </c>
      <c r="B214" s="64" t="s">
        <v>341</v>
      </c>
      <c r="C214" s="37">
        <v>4301011722</v>
      </c>
      <c r="D214" s="407">
        <v>4680115884205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33" t="s">
        <v>342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idden="1" x14ac:dyDescent="0.2">
      <c r="A215" s="414"/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5"/>
      <c r="N215" s="411" t="s">
        <v>43</v>
      </c>
      <c r="O215" s="412"/>
      <c r="P215" s="412"/>
      <c r="Q215" s="412"/>
      <c r="R215" s="412"/>
      <c r="S215" s="412"/>
      <c r="T215" s="413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414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5"/>
      <c r="N216" s="411" t="s">
        <v>43</v>
      </c>
      <c r="O216" s="412"/>
      <c r="P216" s="412"/>
      <c r="Q216" s="412"/>
      <c r="R216" s="412"/>
      <c r="S216" s="412"/>
      <c r="T216" s="413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hidden="1" customHeight="1" x14ac:dyDescent="0.25">
      <c r="A217" s="405" t="s">
        <v>343</v>
      </c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5"/>
      <c r="P217" s="405"/>
      <c r="Q217" s="405"/>
      <c r="R217" s="405"/>
      <c r="S217" s="405"/>
      <c r="T217" s="405"/>
      <c r="U217" s="405"/>
      <c r="V217" s="405"/>
      <c r="W217" s="405"/>
      <c r="X217" s="405"/>
      <c r="Y217" s="66"/>
      <c r="Z217" s="66"/>
    </row>
    <row r="218" spans="1:53" ht="14.25" hidden="1" customHeight="1" x14ac:dyDescent="0.25">
      <c r="A218" s="406" t="s">
        <v>119</v>
      </c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6"/>
      <c r="P218" s="406"/>
      <c r="Q218" s="406"/>
      <c r="R218" s="406"/>
      <c r="S218" s="406"/>
      <c r="T218" s="406"/>
      <c r="U218" s="406"/>
      <c r="V218" s="406"/>
      <c r="W218" s="406"/>
      <c r="X218" s="406"/>
      <c r="Y218" s="67"/>
      <c r="Z218" s="67"/>
    </row>
    <row r="219" spans="1:53" ht="27" hidden="1" customHeight="1" x14ac:dyDescent="0.25">
      <c r="A219" s="64" t="s">
        <v>344</v>
      </c>
      <c r="B219" s="64" t="s">
        <v>345</v>
      </c>
      <c r="C219" s="37">
        <v>4301011346</v>
      </c>
      <c r="D219" s="407">
        <v>4607091387445</v>
      </c>
      <c r="E219" s="407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9"/>
      <c r="P219" s="409"/>
      <c r="Q219" s="409"/>
      <c r="R219" s="41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346</v>
      </c>
      <c r="B220" s="64" t="s">
        <v>347</v>
      </c>
      <c r="C220" s="37">
        <v>4301011362</v>
      </c>
      <c r="D220" s="407">
        <v>4607091386004</v>
      </c>
      <c r="E220" s="407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9"/>
      <c r="P220" s="409"/>
      <c r="Q220" s="409"/>
      <c r="R220" s="41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346</v>
      </c>
      <c r="B221" s="64" t="s">
        <v>348</v>
      </c>
      <c r="C221" s="37">
        <v>4301011308</v>
      </c>
      <c r="D221" s="407">
        <v>4607091386004</v>
      </c>
      <c r="E221" s="407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9"/>
      <c r="P221" s="409"/>
      <c r="Q221" s="409"/>
      <c r="R221" s="41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349</v>
      </c>
      <c r="B222" s="64" t="s">
        <v>350</v>
      </c>
      <c r="C222" s="37">
        <v>4301011347</v>
      </c>
      <c r="D222" s="407">
        <v>4607091386073</v>
      </c>
      <c r="E222" s="407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9"/>
      <c r="P222" s="409"/>
      <c r="Q222" s="409"/>
      <c r="R222" s="41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351</v>
      </c>
      <c r="B223" s="64" t="s">
        <v>352</v>
      </c>
      <c r="C223" s="37">
        <v>4301010928</v>
      </c>
      <c r="D223" s="407">
        <v>4607091387322</v>
      </c>
      <c r="E223" s="407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351</v>
      </c>
      <c r="B224" s="64" t="s">
        <v>353</v>
      </c>
      <c r="C224" s="37">
        <v>4301011395</v>
      </c>
      <c r="D224" s="407">
        <v>4607091387322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354</v>
      </c>
      <c r="B225" s="64" t="s">
        <v>355</v>
      </c>
      <c r="C225" s="37">
        <v>4301011311</v>
      </c>
      <c r="D225" s="407">
        <v>4607091387377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356</v>
      </c>
      <c r="B226" s="64" t="s">
        <v>357</v>
      </c>
      <c r="C226" s="37">
        <v>4301010945</v>
      </c>
      <c r="D226" s="407">
        <v>4607091387353</v>
      </c>
      <c r="E226" s="407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358</v>
      </c>
      <c r="B227" s="64" t="s">
        <v>359</v>
      </c>
      <c r="C227" s="37">
        <v>4301011328</v>
      </c>
      <c r="D227" s="407">
        <v>4607091386011</v>
      </c>
      <c r="E227" s="407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 t="shared" ref="X227:X233" si="13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360</v>
      </c>
      <c r="B228" s="64" t="s">
        <v>361</v>
      </c>
      <c r="C228" s="37">
        <v>4301011329</v>
      </c>
      <c r="D228" s="407">
        <v>4607091387308</v>
      </c>
      <c r="E228" s="407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362</v>
      </c>
      <c r="B229" s="64" t="s">
        <v>363</v>
      </c>
      <c r="C229" s="37">
        <v>4301011049</v>
      </c>
      <c r="D229" s="407">
        <v>4607091387339</v>
      </c>
      <c r="E229" s="407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364</v>
      </c>
      <c r="B230" s="64" t="s">
        <v>365</v>
      </c>
      <c r="C230" s="37">
        <v>4301011433</v>
      </c>
      <c r="D230" s="407">
        <v>4680115882638</v>
      </c>
      <c r="E230" s="407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366</v>
      </c>
      <c r="B231" s="64" t="s">
        <v>367</v>
      </c>
      <c r="C231" s="37">
        <v>4301011573</v>
      </c>
      <c r="D231" s="407">
        <v>4680115881938</v>
      </c>
      <c r="E231" s="407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368</v>
      </c>
      <c r="B232" s="64" t="s">
        <v>369</v>
      </c>
      <c r="C232" s="37">
        <v>4301010944</v>
      </c>
      <c r="D232" s="407">
        <v>4607091387346</v>
      </c>
      <c r="E232" s="407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370</v>
      </c>
      <c r="B233" s="64" t="s">
        <v>371</v>
      </c>
      <c r="C233" s="37">
        <v>4301011353</v>
      </c>
      <c r="D233" s="407">
        <v>4607091389807</v>
      </c>
      <c r="E233" s="407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414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5"/>
      <c r="N234" s="411" t="s">
        <v>43</v>
      </c>
      <c r="O234" s="412"/>
      <c r="P234" s="412"/>
      <c r="Q234" s="412"/>
      <c r="R234" s="412"/>
      <c r="S234" s="412"/>
      <c r="T234" s="41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414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5"/>
      <c r="N235" s="411" t="s">
        <v>43</v>
      </c>
      <c r="O235" s="412"/>
      <c r="P235" s="412"/>
      <c r="Q235" s="412"/>
      <c r="R235" s="412"/>
      <c r="S235" s="412"/>
      <c r="T235" s="41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406" t="s">
        <v>111</v>
      </c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  <c r="U236" s="406"/>
      <c r="V236" s="406"/>
      <c r="W236" s="406"/>
      <c r="X236" s="406"/>
      <c r="Y236" s="67"/>
      <c r="Z236" s="67"/>
    </row>
    <row r="237" spans="1:53" ht="27" hidden="1" customHeight="1" x14ac:dyDescent="0.25">
      <c r="A237" s="64" t="s">
        <v>372</v>
      </c>
      <c r="B237" s="64" t="s">
        <v>373</v>
      </c>
      <c r="C237" s="37">
        <v>4301020254</v>
      </c>
      <c r="D237" s="407">
        <v>4680115881914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406" t="s">
        <v>76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hidden="1" customHeight="1" x14ac:dyDescent="0.25">
      <c r="A241" s="64" t="s">
        <v>374</v>
      </c>
      <c r="B241" s="64" t="s">
        <v>375</v>
      </c>
      <c r="C241" s="37">
        <v>4301030878</v>
      </c>
      <c r="D241" s="407">
        <v>4607091387193</v>
      </c>
      <c r="E241" s="407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hidden="1" customHeight="1" x14ac:dyDescent="0.25">
      <c r="A242" s="64" t="s">
        <v>376</v>
      </c>
      <c r="B242" s="64" t="s">
        <v>377</v>
      </c>
      <c r="C242" s="37">
        <v>4301031153</v>
      </c>
      <c r="D242" s="407">
        <v>4607091387230</v>
      </c>
      <c r="E242" s="407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9"/>
      <c r="P242" s="409"/>
      <c r="Q242" s="409"/>
      <c r="R242" s="410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378</v>
      </c>
      <c r="B243" s="64" t="s">
        <v>379</v>
      </c>
      <c r="C243" s="37">
        <v>4301031152</v>
      </c>
      <c r="D243" s="407">
        <v>4607091387285</v>
      </c>
      <c r="E243" s="407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9"/>
      <c r="P243" s="409"/>
      <c r="Q243" s="409"/>
      <c r="R243" s="41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380</v>
      </c>
      <c r="B244" s="64" t="s">
        <v>381</v>
      </c>
      <c r="C244" s="37">
        <v>4301031164</v>
      </c>
      <c r="D244" s="407">
        <v>4680115880481</v>
      </c>
      <c r="E244" s="407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9"/>
      <c r="P244" s="409"/>
      <c r="Q244" s="409"/>
      <c r="R244" s="41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414"/>
      <c r="B245" s="414"/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  <c r="M245" s="415"/>
      <c r="N245" s="411" t="s">
        <v>43</v>
      </c>
      <c r="O245" s="412"/>
      <c r="P245" s="412"/>
      <c r="Q245" s="412"/>
      <c r="R245" s="412"/>
      <c r="S245" s="412"/>
      <c r="T245" s="41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414"/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5"/>
      <c r="N246" s="411" t="s">
        <v>43</v>
      </c>
      <c r="O246" s="412"/>
      <c r="P246" s="412"/>
      <c r="Q246" s="412"/>
      <c r="R246" s="412"/>
      <c r="S246" s="412"/>
      <c r="T246" s="41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hidden="1" customHeight="1" x14ac:dyDescent="0.25">
      <c r="A247" s="406" t="s">
        <v>81</v>
      </c>
      <c r="B247" s="406"/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67"/>
      <c r="Z247" s="67"/>
    </row>
    <row r="248" spans="1:53" ht="16.5" hidden="1" customHeight="1" x14ac:dyDescent="0.25">
      <c r="A248" s="64" t="s">
        <v>382</v>
      </c>
      <c r="B248" s="64" t="s">
        <v>383</v>
      </c>
      <c r="C248" s="37">
        <v>4301051100</v>
      </c>
      <c r="D248" s="407">
        <v>4607091387766</v>
      </c>
      <c r="E248" s="407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384</v>
      </c>
      <c r="B249" s="64" t="s">
        <v>385</v>
      </c>
      <c r="C249" s="37">
        <v>4301051116</v>
      </c>
      <c r="D249" s="407">
        <v>4607091387957</v>
      </c>
      <c r="E249" s="407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9"/>
      <c r="P249" s="409"/>
      <c r="Q249" s="409"/>
      <c r="R249" s="410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386</v>
      </c>
      <c r="B250" s="64" t="s">
        <v>387</v>
      </c>
      <c r="C250" s="37">
        <v>4301051115</v>
      </c>
      <c r="D250" s="407">
        <v>4607091387964</v>
      </c>
      <c r="E250" s="407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9"/>
      <c r="P250" s="409"/>
      <c r="Q250" s="409"/>
      <c r="R250" s="410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388</v>
      </c>
      <c r="B251" s="64" t="s">
        <v>389</v>
      </c>
      <c r="C251" s="37">
        <v>4301051461</v>
      </c>
      <c r="D251" s="407">
        <v>4680115883604</v>
      </c>
      <c r="E251" s="407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409"/>
      <c r="P251" s="409"/>
      <c r="Q251" s="409"/>
      <c r="R251" s="410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390</v>
      </c>
      <c r="B252" s="64" t="s">
        <v>391</v>
      </c>
      <c r="C252" s="37">
        <v>4301051485</v>
      </c>
      <c r="D252" s="407">
        <v>4680115883567</v>
      </c>
      <c r="E252" s="407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392</v>
      </c>
      <c r="B253" s="64" t="s">
        <v>393</v>
      </c>
      <c r="C253" s="37">
        <v>4301051134</v>
      </c>
      <c r="D253" s="407">
        <v>4607091381672</v>
      </c>
      <c r="E253" s="407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394</v>
      </c>
      <c r="B254" s="64" t="s">
        <v>395</v>
      </c>
      <c r="C254" s="37">
        <v>4301051130</v>
      </c>
      <c r="D254" s="407">
        <v>4607091387537</v>
      </c>
      <c r="E254" s="407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396</v>
      </c>
      <c r="B255" s="64" t="s">
        <v>397</v>
      </c>
      <c r="C255" s="37">
        <v>4301051132</v>
      </c>
      <c r="D255" s="407">
        <v>4607091387513</v>
      </c>
      <c r="E255" s="407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398</v>
      </c>
      <c r="B256" s="64" t="s">
        <v>399</v>
      </c>
      <c r="C256" s="37">
        <v>4301051277</v>
      </c>
      <c r="D256" s="407">
        <v>4680115880511</v>
      </c>
      <c r="E256" s="407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400</v>
      </c>
      <c r="B257" s="64" t="s">
        <v>401</v>
      </c>
      <c r="C257" s="37">
        <v>4301051344</v>
      </c>
      <c r="D257" s="407">
        <v>4680115880412</v>
      </c>
      <c r="E257" s="407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idden="1" x14ac:dyDescent="0.2">
      <c r="A258" s="414"/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5"/>
      <c r="N258" s="411" t="s">
        <v>43</v>
      </c>
      <c r="O258" s="412"/>
      <c r="P258" s="412"/>
      <c r="Q258" s="412"/>
      <c r="R258" s="412"/>
      <c r="S258" s="412"/>
      <c r="T258" s="41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hidden="1" x14ac:dyDescent="0.2">
      <c r="A259" s="414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5"/>
      <c r="N259" s="411" t="s">
        <v>43</v>
      </c>
      <c r="O259" s="412"/>
      <c r="P259" s="412"/>
      <c r="Q259" s="412"/>
      <c r="R259" s="412"/>
      <c r="S259" s="412"/>
      <c r="T259" s="413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hidden="1" customHeight="1" x14ac:dyDescent="0.25">
      <c r="A260" s="406" t="s">
        <v>212</v>
      </c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  <c r="U260" s="406"/>
      <c r="V260" s="406"/>
      <c r="W260" s="406"/>
      <c r="X260" s="406"/>
      <c r="Y260" s="67"/>
      <c r="Z260" s="67"/>
    </row>
    <row r="261" spans="1:53" ht="16.5" hidden="1" customHeight="1" x14ac:dyDescent="0.25">
      <c r="A261" s="64" t="s">
        <v>402</v>
      </c>
      <c r="B261" s="64" t="s">
        <v>403</v>
      </c>
      <c r="C261" s="37">
        <v>4301060326</v>
      </c>
      <c r="D261" s="407">
        <v>4607091380880</v>
      </c>
      <c r="E261" s="407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404</v>
      </c>
      <c r="B262" s="64" t="s">
        <v>405</v>
      </c>
      <c r="C262" s="37">
        <v>4301060308</v>
      </c>
      <c r="D262" s="407">
        <v>4607091384482</v>
      </c>
      <c r="E262" s="407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9"/>
      <c r="P262" s="409"/>
      <c r="Q262" s="409"/>
      <c r="R262" s="41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hidden="1" customHeight="1" x14ac:dyDescent="0.25">
      <c r="A263" s="64" t="s">
        <v>406</v>
      </c>
      <c r="B263" s="64" t="s">
        <v>407</v>
      </c>
      <c r="C263" s="37">
        <v>4301060325</v>
      </c>
      <c r="D263" s="407">
        <v>4607091380897</v>
      </c>
      <c r="E263" s="407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9"/>
      <c r="P263" s="409"/>
      <c r="Q263" s="409"/>
      <c r="R263" s="41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414"/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5"/>
      <c r="N264" s="411" t="s">
        <v>43</v>
      </c>
      <c r="O264" s="412"/>
      <c r="P264" s="412"/>
      <c r="Q264" s="412"/>
      <c r="R264" s="412"/>
      <c r="S264" s="412"/>
      <c r="T264" s="41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idden="1" x14ac:dyDescent="0.2">
      <c r="A265" s="414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5"/>
      <c r="N265" s="411" t="s">
        <v>43</v>
      </c>
      <c r="O265" s="412"/>
      <c r="P265" s="412"/>
      <c r="Q265" s="412"/>
      <c r="R265" s="412"/>
      <c r="S265" s="412"/>
      <c r="T265" s="41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hidden="1" customHeight="1" x14ac:dyDescent="0.25">
      <c r="A266" s="406" t="s">
        <v>97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67"/>
      <c r="Z266" s="67"/>
    </row>
    <row r="267" spans="1:53" ht="16.5" hidden="1" customHeight="1" x14ac:dyDescent="0.25">
      <c r="A267" s="64" t="s">
        <v>408</v>
      </c>
      <c r="B267" s="64" t="s">
        <v>409</v>
      </c>
      <c r="C267" s="37">
        <v>4301030232</v>
      </c>
      <c r="D267" s="407">
        <v>4607091388374</v>
      </c>
      <c r="E267" s="407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567" t="s">
        <v>410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411</v>
      </c>
      <c r="B268" s="64" t="s">
        <v>412</v>
      </c>
      <c r="C268" s="37">
        <v>4301030235</v>
      </c>
      <c r="D268" s="407">
        <v>4607091388381</v>
      </c>
      <c r="E268" s="407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568" t="s">
        <v>413</v>
      </c>
      <c r="O268" s="409"/>
      <c r="P268" s="409"/>
      <c r="Q268" s="409"/>
      <c r="R268" s="410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414</v>
      </c>
      <c r="B269" s="64" t="s">
        <v>415</v>
      </c>
      <c r="C269" s="37">
        <v>4301030233</v>
      </c>
      <c r="D269" s="407">
        <v>4607091388404</v>
      </c>
      <c r="E269" s="407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9"/>
      <c r="P269" s="409"/>
      <c r="Q269" s="409"/>
      <c r="R269" s="410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414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5"/>
      <c r="N270" s="411" t="s">
        <v>43</v>
      </c>
      <c r="O270" s="412"/>
      <c r="P270" s="412"/>
      <c r="Q270" s="412"/>
      <c r="R270" s="412"/>
      <c r="S270" s="412"/>
      <c r="T270" s="41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5"/>
      <c r="N271" s="411" t="s">
        <v>43</v>
      </c>
      <c r="O271" s="412"/>
      <c r="P271" s="412"/>
      <c r="Q271" s="412"/>
      <c r="R271" s="412"/>
      <c r="S271" s="412"/>
      <c r="T271" s="41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406" t="s">
        <v>416</v>
      </c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6"/>
      <c r="P272" s="406"/>
      <c r="Q272" s="406"/>
      <c r="R272" s="406"/>
      <c r="S272" s="406"/>
      <c r="T272" s="406"/>
      <c r="U272" s="406"/>
      <c r="V272" s="406"/>
      <c r="W272" s="406"/>
      <c r="X272" s="406"/>
      <c r="Y272" s="67"/>
      <c r="Z272" s="67"/>
    </row>
    <row r="273" spans="1:53" ht="16.5" hidden="1" customHeight="1" x14ac:dyDescent="0.25">
      <c r="A273" s="64" t="s">
        <v>417</v>
      </c>
      <c r="B273" s="64" t="s">
        <v>418</v>
      </c>
      <c r="C273" s="37">
        <v>4301180007</v>
      </c>
      <c r="D273" s="407">
        <v>4680115881808</v>
      </c>
      <c r="E273" s="407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421</v>
      </c>
      <c r="B274" s="64" t="s">
        <v>422</v>
      </c>
      <c r="C274" s="37">
        <v>4301180006</v>
      </c>
      <c r="D274" s="407">
        <v>4680115881822</v>
      </c>
      <c r="E274" s="407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9"/>
      <c r="P274" s="409"/>
      <c r="Q274" s="409"/>
      <c r="R274" s="410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423</v>
      </c>
      <c r="B275" s="64" t="s">
        <v>424</v>
      </c>
      <c r="C275" s="37">
        <v>4301180001</v>
      </c>
      <c r="D275" s="407">
        <v>4680115880016</v>
      </c>
      <c r="E275" s="407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9"/>
      <c r="P275" s="409"/>
      <c r="Q275" s="409"/>
      <c r="R275" s="410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414"/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5"/>
      <c r="N276" s="411" t="s">
        <v>43</v>
      </c>
      <c r="O276" s="412"/>
      <c r="P276" s="412"/>
      <c r="Q276" s="412"/>
      <c r="R276" s="412"/>
      <c r="S276" s="412"/>
      <c r="T276" s="41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414"/>
      <c r="B277" s="414"/>
      <c r="C277" s="414"/>
      <c r="D277" s="414"/>
      <c r="E277" s="414"/>
      <c r="F277" s="414"/>
      <c r="G277" s="414"/>
      <c r="H277" s="414"/>
      <c r="I277" s="414"/>
      <c r="J277" s="414"/>
      <c r="K277" s="414"/>
      <c r="L277" s="414"/>
      <c r="M277" s="415"/>
      <c r="N277" s="411" t="s">
        <v>43</v>
      </c>
      <c r="O277" s="412"/>
      <c r="P277" s="412"/>
      <c r="Q277" s="412"/>
      <c r="R277" s="412"/>
      <c r="S277" s="412"/>
      <c r="T277" s="41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405" t="s">
        <v>425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66"/>
      <c r="Z278" s="66"/>
    </row>
    <row r="279" spans="1:53" ht="14.25" hidden="1" customHeight="1" x14ac:dyDescent="0.25">
      <c r="A279" s="406" t="s">
        <v>119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67"/>
      <c r="Z279" s="67"/>
    </row>
    <row r="280" spans="1:53" ht="27" hidden="1" customHeight="1" x14ac:dyDescent="0.25">
      <c r="A280" s="64" t="s">
        <v>426</v>
      </c>
      <c r="B280" s="64" t="s">
        <v>427</v>
      </c>
      <c r="C280" s="37">
        <v>4301011315</v>
      </c>
      <c r="D280" s="407">
        <v>4607091387421</v>
      </c>
      <c r="E280" s="407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9"/>
      <c r="P280" s="409"/>
      <c r="Q280" s="409"/>
      <c r="R280" s="410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426</v>
      </c>
      <c r="B281" s="64" t="s">
        <v>428</v>
      </c>
      <c r="C281" s="37">
        <v>4301011121</v>
      </c>
      <c r="D281" s="407">
        <v>4607091387421</v>
      </c>
      <c r="E281" s="407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5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9"/>
      <c r="P281" s="409"/>
      <c r="Q281" s="409"/>
      <c r="R281" s="410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429</v>
      </c>
      <c r="B282" s="64" t="s">
        <v>430</v>
      </c>
      <c r="C282" s="37">
        <v>4301011619</v>
      </c>
      <c r="D282" s="407">
        <v>4607091387452</v>
      </c>
      <c r="E282" s="407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5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9"/>
      <c r="P282" s="409"/>
      <c r="Q282" s="409"/>
      <c r="R282" s="410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429</v>
      </c>
      <c r="B283" s="64" t="s">
        <v>431</v>
      </c>
      <c r="C283" s="37">
        <v>4301011322</v>
      </c>
      <c r="D283" s="407">
        <v>4607091387452</v>
      </c>
      <c r="E283" s="407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9"/>
      <c r="P283" s="409"/>
      <c r="Q283" s="409"/>
      <c r="R283" s="410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429</v>
      </c>
      <c r="B284" s="64" t="s">
        <v>432</v>
      </c>
      <c r="C284" s="37">
        <v>4301011396</v>
      </c>
      <c r="D284" s="407">
        <v>4607091387452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433</v>
      </c>
      <c r="B285" s="64" t="s">
        <v>434</v>
      </c>
      <c r="C285" s="37">
        <v>4301011313</v>
      </c>
      <c r="D285" s="407">
        <v>4607091385984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5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435</v>
      </c>
      <c r="B286" s="64" t="s">
        <v>436</v>
      </c>
      <c r="C286" s="37">
        <v>4301011316</v>
      </c>
      <c r="D286" s="407">
        <v>4607091387438</v>
      </c>
      <c r="E286" s="407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5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437</v>
      </c>
      <c r="B287" s="64" t="s">
        <v>438</v>
      </c>
      <c r="C287" s="37">
        <v>4301011318</v>
      </c>
      <c r="D287" s="407">
        <v>4607091387469</v>
      </c>
      <c r="E287" s="407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idden="1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5"/>
      <c r="N288" s="411" t="s">
        <v>43</v>
      </c>
      <c r="O288" s="412"/>
      <c r="P288" s="412"/>
      <c r="Q288" s="412"/>
      <c r="R288" s="412"/>
      <c r="S288" s="412"/>
      <c r="T288" s="41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hidden="1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5"/>
      <c r="N289" s="411" t="s">
        <v>43</v>
      </c>
      <c r="O289" s="412"/>
      <c r="P289" s="412"/>
      <c r="Q289" s="412"/>
      <c r="R289" s="412"/>
      <c r="S289" s="412"/>
      <c r="T289" s="41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hidden="1" customHeight="1" x14ac:dyDescent="0.25">
      <c r="A290" s="406" t="s">
        <v>76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67"/>
      <c r="Z290" s="67"/>
    </row>
    <row r="291" spans="1:53" ht="27" hidden="1" customHeight="1" x14ac:dyDescent="0.25">
      <c r="A291" s="64" t="s">
        <v>439</v>
      </c>
      <c r="B291" s="64" t="s">
        <v>440</v>
      </c>
      <c r="C291" s="37">
        <v>4301031154</v>
      </c>
      <c r="D291" s="407">
        <v>4607091387292</v>
      </c>
      <c r="E291" s="407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441</v>
      </c>
      <c r="B292" s="64" t="s">
        <v>442</v>
      </c>
      <c r="C292" s="37">
        <v>4301031155</v>
      </c>
      <c r="D292" s="407">
        <v>4607091387315</v>
      </c>
      <c r="E292" s="407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9"/>
      <c r="P292" s="409"/>
      <c r="Q292" s="409"/>
      <c r="R292" s="410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5"/>
      <c r="N294" s="411" t="s">
        <v>43</v>
      </c>
      <c r="O294" s="412"/>
      <c r="P294" s="412"/>
      <c r="Q294" s="412"/>
      <c r="R294" s="412"/>
      <c r="S294" s="412"/>
      <c r="T294" s="41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405" t="s">
        <v>443</v>
      </c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5"/>
      <c r="P295" s="405"/>
      <c r="Q295" s="405"/>
      <c r="R295" s="405"/>
      <c r="S295" s="405"/>
      <c r="T295" s="405"/>
      <c r="U295" s="405"/>
      <c r="V295" s="405"/>
      <c r="W295" s="405"/>
      <c r="X295" s="405"/>
      <c r="Y295" s="66"/>
      <c r="Z295" s="66"/>
    </row>
    <row r="296" spans="1:53" ht="14.25" hidden="1" customHeight="1" x14ac:dyDescent="0.25">
      <c r="A296" s="406" t="s">
        <v>76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67"/>
      <c r="Z296" s="67"/>
    </row>
    <row r="297" spans="1:53" ht="27" hidden="1" customHeight="1" x14ac:dyDescent="0.25">
      <c r="A297" s="64" t="s">
        <v>444</v>
      </c>
      <c r="B297" s="64" t="s">
        <v>445</v>
      </c>
      <c r="C297" s="37">
        <v>4301031066</v>
      </c>
      <c r="D297" s="407">
        <v>4607091383836</v>
      </c>
      <c r="E297" s="407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9"/>
      <c r="P297" s="409"/>
      <c r="Q297" s="409"/>
      <c r="R297" s="41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414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5"/>
      <c r="N299" s="411" t="s">
        <v>43</v>
      </c>
      <c r="O299" s="412"/>
      <c r="P299" s="412"/>
      <c r="Q299" s="412"/>
      <c r="R299" s="412"/>
      <c r="S299" s="412"/>
      <c r="T299" s="41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406" t="s">
        <v>81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hidden="1" customHeight="1" x14ac:dyDescent="0.25">
      <c r="A301" s="64" t="s">
        <v>446</v>
      </c>
      <c r="B301" s="64" t="s">
        <v>447</v>
      </c>
      <c r="C301" s="37">
        <v>4301051142</v>
      </c>
      <c r="D301" s="407">
        <v>4607091387919</v>
      </c>
      <c r="E301" s="407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idden="1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406" t="s">
        <v>212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hidden="1" customHeight="1" x14ac:dyDescent="0.25">
      <c r="A305" s="64" t="s">
        <v>448</v>
      </c>
      <c r="B305" s="64" t="s">
        <v>449</v>
      </c>
      <c r="C305" s="37">
        <v>4301060324</v>
      </c>
      <c r="D305" s="407">
        <v>4607091388831</v>
      </c>
      <c r="E305" s="407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406" t="s">
        <v>97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hidden="1" customHeight="1" x14ac:dyDescent="0.25">
      <c r="A309" s="64" t="s">
        <v>450</v>
      </c>
      <c r="B309" s="64" t="s">
        <v>451</v>
      </c>
      <c r="C309" s="37">
        <v>4301032015</v>
      </c>
      <c r="D309" s="407">
        <v>4607091383102</v>
      </c>
      <c r="E309" s="407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5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404" t="s">
        <v>452</v>
      </c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04"/>
      <c r="P312" s="404"/>
      <c r="Q312" s="404"/>
      <c r="R312" s="404"/>
      <c r="S312" s="404"/>
      <c r="T312" s="404"/>
      <c r="U312" s="404"/>
      <c r="V312" s="404"/>
      <c r="W312" s="404"/>
      <c r="X312" s="404"/>
      <c r="Y312" s="55"/>
      <c r="Z312" s="55"/>
    </row>
    <row r="313" spans="1:53" ht="16.5" hidden="1" customHeight="1" x14ac:dyDescent="0.25">
      <c r="A313" s="405" t="s">
        <v>453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66"/>
      <c r="Z313" s="66"/>
    </row>
    <row r="314" spans="1:53" ht="14.25" hidden="1" customHeight="1" x14ac:dyDescent="0.25">
      <c r="A314" s="406" t="s">
        <v>119</v>
      </c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06"/>
      <c r="O314" s="406"/>
      <c r="P314" s="406"/>
      <c r="Q314" s="406"/>
      <c r="R314" s="406"/>
      <c r="S314" s="406"/>
      <c r="T314" s="406"/>
      <c r="U314" s="406"/>
      <c r="V314" s="406"/>
      <c r="W314" s="406"/>
      <c r="X314" s="406"/>
      <c r="Y314" s="67"/>
      <c r="Z314" s="67"/>
    </row>
    <row r="315" spans="1:53" ht="27" customHeight="1" x14ac:dyDescent="0.25">
      <c r="A315" s="64" t="s">
        <v>454</v>
      </c>
      <c r="B315" s="64" t="s">
        <v>455</v>
      </c>
      <c r="C315" s="37">
        <v>4301011339</v>
      </c>
      <c r="D315" s="407">
        <v>4607091383997</v>
      </c>
      <c r="E315" s="407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409"/>
      <c r="P315" s="409"/>
      <c r="Q315" s="409"/>
      <c r="R315" s="410"/>
      <c r="S315" s="40" t="s">
        <v>48</v>
      </c>
      <c r="T315" s="40" t="s">
        <v>48</v>
      </c>
      <c r="U315" s="41" t="s">
        <v>0</v>
      </c>
      <c r="V315" s="59">
        <v>2600</v>
      </c>
      <c r="W315" s="56">
        <f t="shared" ref="W315:W322" si="16">IFERROR(IF(V315="",0,CEILING((V315/$H315),1)*$H315),"")</f>
        <v>2610</v>
      </c>
      <c r="X315" s="42">
        <f>IFERROR(IF(W315=0,"",ROUNDUP(W315/H315,0)*0.02175),"")</f>
        <v>3.7844999999999995</v>
      </c>
      <c r="Y315" s="69" t="s">
        <v>48</v>
      </c>
      <c r="Z315" s="70" t="s">
        <v>48</v>
      </c>
      <c r="AD315" s="71"/>
      <c r="BA315" s="245" t="s">
        <v>66</v>
      </c>
    </row>
    <row r="316" spans="1:53" ht="27" hidden="1" customHeight="1" x14ac:dyDescent="0.25">
      <c r="A316" s="64" t="s">
        <v>454</v>
      </c>
      <c r="B316" s="64" t="s">
        <v>456</v>
      </c>
      <c r="C316" s="37">
        <v>4301011239</v>
      </c>
      <c r="D316" s="407">
        <v>4607091383997</v>
      </c>
      <c r="E316" s="407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58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409"/>
      <c r="P316" s="409"/>
      <c r="Q316" s="409"/>
      <c r="R316" s="410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457</v>
      </c>
      <c r="B317" s="64" t="s">
        <v>458</v>
      </c>
      <c r="C317" s="37">
        <v>4301011326</v>
      </c>
      <c r="D317" s="407">
        <v>4607091384130</v>
      </c>
      <c r="E317" s="407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5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409"/>
      <c r="P317" s="409"/>
      <c r="Q317" s="409"/>
      <c r="R317" s="410"/>
      <c r="S317" s="40" t="s">
        <v>48</v>
      </c>
      <c r="T317" s="40" t="s">
        <v>48</v>
      </c>
      <c r="U317" s="41" t="s">
        <v>0</v>
      </c>
      <c r="V317" s="59">
        <v>2650</v>
      </c>
      <c r="W317" s="56">
        <f t="shared" si="16"/>
        <v>2655</v>
      </c>
      <c r="X317" s="42">
        <f>IFERROR(IF(W317=0,"",ROUNDUP(W317/H317,0)*0.02175),"")</f>
        <v>3.8497499999999998</v>
      </c>
      <c r="Y317" s="69" t="s">
        <v>48</v>
      </c>
      <c r="Z317" s="70" t="s">
        <v>48</v>
      </c>
      <c r="AD317" s="71"/>
      <c r="BA317" s="247" t="s">
        <v>66</v>
      </c>
    </row>
    <row r="318" spans="1:53" ht="27" hidden="1" customHeight="1" x14ac:dyDescent="0.25">
      <c r="A318" s="64" t="s">
        <v>457</v>
      </c>
      <c r="B318" s="64" t="s">
        <v>459</v>
      </c>
      <c r="C318" s="37">
        <v>4301011240</v>
      </c>
      <c r="D318" s="407">
        <v>4607091384130</v>
      </c>
      <c r="E318" s="407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409"/>
      <c r="P318" s="409"/>
      <c r="Q318" s="409"/>
      <c r="R318" s="410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hidden="1" customHeight="1" x14ac:dyDescent="0.25">
      <c r="A319" s="64" t="s">
        <v>460</v>
      </c>
      <c r="B319" s="64" t="s">
        <v>461</v>
      </c>
      <c r="C319" s="37">
        <v>4301011330</v>
      </c>
      <c r="D319" s="407">
        <v>4607091384147</v>
      </c>
      <c r="E319" s="407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5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hidden="1" customHeight="1" x14ac:dyDescent="0.25">
      <c r="A320" s="64" t="s">
        <v>460</v>
      </c>
      <c r="B320" s="64" t="s">
        <v>462</v>
      </c>
      <c r="C320" s="37">
        <v>4301011238</v>
      </c>
      <c r="D320" s="407">
        <v>4607091384147</v>
      </c>
      <c r="E320" s="407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59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409"/>
      <c r="P320" s="409"/>
      <c r="Q320" s="409"/>
      <c r="R320" s="410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hidden="1" customHeight="1" x14ac:dyDescent="0.25">
      <c r="A321" s="64" t="s">
        <v>463</v>
      </c>
      <c r="B321" s="64" t="s">
        <v>464</v>
      </c>
      <c r="C321" s="37">
        <v>4301011327</v>
      </c>
      <c r="D321" s="407">
        <v>4607091384154</v>
      </c>
      <c r="E321" s="407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5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409"/>
      <c r="P321" s="409"/>
      <c r="Q321" s="409"/>
      <c r="R321" s="410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hidden="1" customHeight="1" x14ac:dyDescent="0.25">
      <c r="A322" s="64" t="s">
        <v>465</v>
      </c>
      <c r="B322" s="64" t="s">
        <v>466</v>
      </c>
      <c r="C322" s="37">
        <v>4301011332</v>
      </c>
      <c r="D322" s="407">
        <v>4607091384161</v>
      </c>
      <c r="E322" s="407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409"/>
      <c r="P322" s="409"/>
      <c r="Q322" s="409"/>
      <c r="R322" s="410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5"/>
      <c r="N323" s="411" t="s">
        <v>43</v>
      </c>
      <c r="O323" s="412"/>
      <c r="P323" s="412"/>
      <c r="Q323" s="412"/>
      <c r="R323" s="412"/>
      <c r="S323" s="412"/>
      <c r="T323" s="413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350</v>
      </c>
      <c r="W323" s="44">
        <f>IFERROR(W315/H315,"0")+IFERROR(W316/H316,"0")+IFERROR(W317/H317,"0")+IFERROR(W318/H318,"0")+IFERROR(W319/H319,"0")+IFERROR(W320/H320,"0")+IFERROR(W321/H321,"0")+IFERROR(W322/H322,"0")</f>
        <v>351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7.6342499999999998</v>
      </c>
      <c r="Y323" s="68"/>
      <c r="Z323" s="68"/>
    </row>
    <row r="324" spans="1:53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5"/>
      <c r="N324" s="411" t="s">
        <v>43</v>
      </c>
      <c r="O324" s="412"/>
      <c r="P324" s="412"/>
      <c r="Q324" s="412"/>
      <c r="R324" s="412"/>
      <c r="S324" s="412"/>
      <c r="T324" s="413"/>
      <c r="U324" s="43" t="s">
        <v>0</v>
      </c>
      <c r="V324" s="44">
        <f>IFERROR(SUM(V315:V322),"0")</f>
        <v>5250</v>
      </c>
      <c r="W324" s="44">
        <f>IFERROR(SUM(W315:W322),"0")</f>
        <v>5265</v>
      </c>
      <c r="X324" s="43"/>
      <c r="Y324" s="68"/>
      <c r="Z324" s="68"/>
    </row>
    <row r="325" spans="1:53" ht="14.25" hidden="1" customHeight="1" x14ac:dyDescent="0.25">
      <c r="A325" s="406" t="s">
        <v>111</v>
      </c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6"/>
      <c r="O325" s="406"/>
      <c r="P325" s="406"/>
      <c r="Q325" s="406"/>
      <c r="R325" s="406"/>
      <c r="S325" s="406"/>
      <c r="T325" s="406"/>
      <c r="U325" s="406"/>
      <c r="V325" s="406"/>
      <c r="W325" s="406"/>
      <c r="X325" s="406"/>
      <c r="Y325" s="67"/>
      <c r="Z325" s="67"/>
    </row>
    <row r="326" spans="1:53" ht="27" hidden="1" customHeight="1" x14ac:dyDescent="0.25">
      <c r="A326" s="64" t="s">
        <v>467</v>
      </c>
      <c r="B326" s="64" t="s">
        <v>468</v>
      </c>
      <c r="C326" s="37">
        <v>4301020178</v>
      </c>
      <c r="D326" s="407">
        <v>4607091383980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5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hidden="1" customHeight="1" x14ac:dyDescent="0.25">
      <c r="A327" s="64" t="s">
        <v>469</v>
      </c>
      <c r="B327" s="64" t="s">
        <v>470</v>
      </c>
      <c r="C327" s="37">
        <v>4301020270</v>
      </c>
      <c r="D327" s="407">
        <v>4680115883314</v>
      </c>
      <c r="E327" s="407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hidden="1" customHeight="1" x14ac:dyDescent="0.25">
      <c r="A328" s="64" t="s">
        <v>471</v>
      </c>
      <c r="B328" s="64" t="s">
        <v>472</v>
      </c>
      <c r="C328" s="37">
        <v>4301020179</v>
      </c>
      <c r="D328" s="407">
        <v>4607091384178</v>
      </c>
      <c r="E328" s="407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5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idden="1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5"/>
      <c r="N329" s="411" t="s">
        <v>43</v>
      </c>
      <c r="O329" s="412"/>
      <c r="P329" s="412"/>
      <c r="Q329" s="412"/>
      <c r="R329" s="412"/>
      <c r="S329" s="412"/>
      <c r="T329" s="413"/>
      <c r="U329" s="43" t="s">
        <v>42</v>
      </c>
      <c r="V329" s="44">
        <f>IFERROR(V326/H326,"0")+IFERROR(V327/H327,"0")+IFERROR(V328/H328,"0")</f>
        <v>0</v>
      </c>
      <c r="W329" s="44">
        <f>IFERROR(W326/H326,"0")+IFERROR(W327/H327,"0")+IFERROR(W328/H328,"0")</f>
        <v>0</v>
      </c>
      <c r="X329" s="44">
        <f>IFERROR(IF(X326="",0,X326),"0")+IFERROR(IF(X327="",0,X327),"0")+IFERROR(IF(X328="",0,X328),"0")</f>
        <v>0</v>
      </c>
      <c r="Y329" s="68"/>
      <c r="Z329" s="68"/>
    </row>
    <row r="330" spans="1:53" hidden="1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5"/>
      <c r="N330" s="411" t="s">
        <v>43</v>
      </c>
      <c r="O330" s="412"/>
      <c r="P330" s="412"/>
      <c r="Q330" s="412"/>
      <c r="R330" s="412"/>
      <c r="S330" s="412"/>
      <c r="T330" s="413"/>
      <c r="U330" s="43" t="s">
        <v>0</v>
      </c>
      <c r="V330" s="44">
        <f>IFERROR(SUM(V326:V328),"0")</f>
        <v>0</v>
      </c>
      <c r="W330" s="44">
        <f>IFERROR(SUM(W326:W328),"0")</f>
        <v>0</v>
      </c>
      <c r="X330" s="43"/>
      <c r="Y330" s="68"/>
      <c r="Z330" s="68"/>
    </row>
    <row r="331" spans="1:53" ht="14.25" hidden="1" customHeight="1" x14ac:dyDescent="0.25">
      <c r="A331" s="406" t="s">
        <v>81</v>
      </c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6"/>
      <c r="N331" s="406"/>
      <c r="O331" s="406"/>
      <c r="P331" s="406"/>
      <c r="Q331" s="406"/>
      <c r="R331" s="406"/>
      <c r="S331" s="406"/>
      <c r="T331" s="406"/>
      <c r="U331" s="406"/>
      <c r="V331" s="406"/>
      <c r="W331" s="406"/>
      <c r="X331" s="406"/>
      <c r="Y331" s="67"/>
      <c r="Z331" s="67"/>
    </row>
    <row r="332" spans="1:53" ht="27" hidden="1" customHeight="1" x14ac:dyDescent="0.25">
      <c r="A332" s="64" t="s">
        <v>473</v>
      </c>
      <c r="B332" s="64" t="s">
        <v>474</v>
      </c>
      <c r="C332" s="37">
        <v>4301051560</v>
      </c>
      <c r="D332" s="407">
        <v>4607091383928</v>
      </c>
      <c r="E332" s="407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598" t="s">
        <v>475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hidden="1" customHeight="1" x14ac:dyDescent="0.25">
      <c r="A333" s="64" t="s">
        <v>476</v>
      </c>
      <c r="B333" s="64" t="s">
        <v>477</v>
      </c>
      <c r="C333" s="37">
        <v>4301051298</v>
      </c>
      <c r="D333" s="407">
        <v>4607091384260</v>
      </c>
      <c r="E333" s="407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5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409"/>
      <c r="P333" s="409"/>
      <c r="Q333" s="409"/>
      <c r="R333" s="410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idden="1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hidden="1" x14ac:dyDescent="0.2">
      <c r="A335" s="414"/>
      <c r="B335" s="414"/>
      <c r="C335" s="414"/>
      <c r="D335" s="414"/>
      <c r="E335" s="414"/>
      <c r="F335" s="414"/>
      <c r="G335" s="414"/>
      <c r="H335" s="414"/>
      <c r="I335" s="414"/>
      <c r="J335" s="414"/>
      <c r="K335" s="414"/>
      <c r="L335" s="414"/>
      <c r="M335" s="415"/>
      <c r="N335" s="411" t="s">
        <v>43</v>
      </c>
      <c r="O335" s="412"/>
      <c r="P335" s="412"/>
      <c r="Q335" s="412"/>
      <c r="R335" s="412"/>
      <c r="S335" s="412"/>
      <c r="T335" s="413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hidden="1" customHeight="1" x14ac:dyDescent="0.25">
      <c r="A336" s="406" t="s">
        <v>212</v>
      </c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6"/>
      <c r="N336" s="406"/>
      <c r="O336" s="406"/>
      <c r="P336" s="406"/>
      <c r="Q336" s="406"/>
      <c r="R336" s="406"/>
      <c r="S336" s="406"/>
      <c r="T336" s="406"/>
      <c r="U336" s="406"/>
      <c r="V336" s="406"/>
      <c r="W336" s="406"/>
      <c r="X336" s="406"/>
      <c r="Y336" s="67"/>
      <c r="Z336" s="67"/>
    </row>
    <row r="337" spans="1:53" ht="16.5" hidden="1" customHeight="1" x14ac:dyDescent="0.25">
      <c r="A337" s="64" t="s">
        <v>478</v>
      </c>
      <c r="B337" s="64" t="s">
        <v>479</v>
      </c>
      <c r="C337" s="37">
        <v>4301060314</v>
      </c>
      <c r="D337" s="407">
        <v>4607091384673</v>
      </c>
      <c r="E337" s="407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idden="1" x14ac:dyDescent="0.2">
      <c r="A338" s="414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5"/>
      <c r="N338" s="411" t="s">
        <v>43</v>
      </c>
      <c r="O338" s="412"/>
      <c r="P338" s="412"/>
      <c r="Q338" s="412"/>
      <c r="R338" s="412"/>
      <c r="S338" s="412"/>
      <c r="T338" s="413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hidden="1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16.5" hidden="1" customHeight="1" x14ac:dyDescent="0.25">
      <c r="A340" s="405" t="s">
        <v>480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66"/>
      <c r="Z340" s="66"/>
    </row>
    <row r="341" spans="1:53" ht="14.25" hidden="1" customHeight="1" x14ac:dyDescent="0.25">
      <c r="A341" s="406" t="s">
        <v>119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hidden="1" customHeight="1" x14ac:dyDescent="0.25">
      <c r="A342" s="64" t="s">
        <v>481</v>
      </c>
      <c r="B342" s="64" t="s">
        <v>482</v>
      </c>
      <c r="C342" s="37">
        <v>4301011324</v>
      </c>
      <c r="D342" s="407">
        <v>4607091384185</v>
      </c>
      <c r="E342" s="407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6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hidden="1" customHeight="1" x14ac:dyDescent="0.25">
      <c r="A343" s="64" t="s">
        <v>483</v>
      </c>
      <c r="B343" s="64" t="s">
        <v>484</v>
      </c>
      <c r="C343" s="37">
        <v>4301011312</v>
      </c>
      <c r="D343" s="407">
        <v>4607091384192</v>
      </c>
      <c r="E343" s="407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hidden="1" customHeight="1" x14ac:dyDescent="0.25">
      <c r="A344" s="64" t="s">
        <v>485</v>
      </c>
      <c r="B344" s="64" t="s">
        <v>486</v>
      </c>
      <c r="C344" s="37">
        <v>4301011483</v>
      </c>
      <c r="D344" s="407">
        <v>4680115881907</v>
      </c>
      <c r="E344" s="407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6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409"/>
      <c r="P344" s="409"/>
      <c r="Q344" s="409"/>
      <c r="R344" s="41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hidden="1" customHeight="1" x14ac:dyDescent="0.25">
      <c r="A345" s="64" t="s">
        <v>487</v>
      </c>
      <c r="B345" s="64" t="s">
        <v>488</v>
      </c>
      <c r="C345" s="37">
        <v>4301011655</v>
      </c>
      <c r="D345" s="407">
        <v>4680115883925</v>
      </c>
      <c r="E345" s="407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6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409"/>
      <c r="P345" s="409"/>
      <c r="Q345" s="409"/>
      <c r="R345" s="410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hidden="1" customHeight="1" x14ac:dyDescent="0.25">
      <c r="A346" s="64" t="s">
        <v>489</v>
      </c>
      <c r="B346" s="64" t="s">
        <v>490</v>
      </c>
      <c r="C346" s="37">
        <v>4301011303</v>
      </c>
      <c r="D346" s="407">
        <v>4607091384680</v>
      </c>
      <c r="E346" s="407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409"/>
      <c r="P346" s="409"/>
      <c r="Q346" s="409"/>
      <c r="R346" s="41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idden="1" x14ac:dyDescent="0.2">
      <c r="A347" s="414"/>
      <c r="B347" s="414"/>
      <c r="C347" s="414"/>
      <c r="D347" s="414"/>
      <c r="E347" s="414"/>
      <c r="F347" s="414"/>
      <c r="G347" s="414"/>
      <c r="H347" s="414"/>
      <c r="I347" s="414"/>
      <c r="J347" s="414"/>
      <c r="K347" s="414"/>
      <c r="L347" s="414"/>
      <c r="M347" s="415"/>
      <c r="N347" s="411" t="s">
        <v>43</v>
      </c>
      <c r="O347" s="412"/>
      <c r="P347" s="412"/>
      <c r="Q347" s="412"/>
      <c r="R347" s="412"/>
      <c r="S347" s="412"/>
      <c r="T347" s="413"/>
      <c r="U347" s="43" t="s">
        <v>42</v>
      </c>
      <c r="V347" s="44">
        <f>IFERROR(V342/H342,"0")+IFERROR(V343/H343,"0")+IFERROR(V344/H344,"0")+IFERROR(V345/H345,"0")+IFERROR(V346/H346,"0")</f>
        <v>0</v>
      </c>
      <c r="W347" s="44">
        <f>IFERROR(W342/H342,"0")+IFERROR(W343/H343,"0")+IFERROR(W344/H344,"0")+IFERROR(W345/H345,"0")+IFERROR(W346/H346,"0")</f>
        <v>0</v>
      </c>
      <c r="X347" s="44">
        <f>IFERROR(IF(X342="",0,X342),"0")+IFERROR(IF(X343="",0,X343),"0")+IFERROR(IF(X344="",0,X344),"0")+IFERROR(IF(X345="",0,X345),"0")+IFERROR(IF(X346="",0,X346),"0")</f>
        <v>0</v>
      </c>
      <c r="Y347" s="68"/>
      <c r="Z347" s="68"/>
    </row>
    <row r="348" spans="1:53" hidden="1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0</v>
      </c>
      <c r="V348" s="44">
        <f>IFERROR(SUM(V342:V346),"0")</f>
        <v>0</v>
      </c>
      <c r="W348" s="44">
        <f>IFERROR(SUM(W342:W346),"0")</f>
        <v>0</v>
      </c>
      <c r="X348" s="43"/>
      <c r="Y348" s="68"/>
      <c r="Z348" s="68"/>
    </row>
    <row r="349" spans="1:53" ht="14.25" hidden="1" customHeight="1" x14ac:dyDescent="0.25">
      <c r="A349" s="406" t="s">
        <v>76</v>
      </c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6"/>
      <c r="P349" s="406"/>
      <c r="Q349" s="406"/>
      <c r="R349" s="406"/>
      <c r="S349" s="406"/>
      <c r="T349" s="406"/>
      <c r="U349" s="406"/>
      <c r="V349" s="406"/>
      <c r="W349" s="406"/>
      <c r="X349" s="406"/>
      <c r="Y349" s="67"/>
      <c r="Z349" s="67"/>
    </row>
    <row r="350" spans="1:53" ht="27" hidden="1" customHeight="1" x14ac:dyDescent="0.25">
      <c r="A350" s="64" t="s">
        <v>491</v>
      </c>
      <c r="B350" s="64" t="s">
        <v>492</v>
      </c>
      <c r="C350" s="37">
        <v>4301031139</v>
      </c>
      <c r="D350" s="407">
        <v>4607091384802</v>
      </c>
      <c r="E350" s="407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409"/>
      <c r="P350" s="409"/>
      <c r="Q350" s="409"/>
      <c r="R350" s="410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hidden="1" customHeight="1" x14ac:dyDescent="0.25">
      <c r="A351" s="64" t="s">
        <v>493</v>
      </c>
      <c r="B351" s="64" t="s">
        <v>494</v>
      </c>
      <c r="C351" s="37">
        <v>4301031140</v>
      </c>
      <c r="D351" s="407">
        <v>4607091384826</v>
      </c>
      <c r="E351" s="407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409"/>
      <c r="P351" s="409"/>
      <c r="Q351" s="409"/>
      <c r="R351" s="410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idden="1" x14ac:dyDescent="0.2">
      <c r="A352" s="414"/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5"/>
      <c r="N352" s="411" t="s">
        <v>43</v>
      </c>
      <c r="O352" s="412"/>
      <c r="P352" s="412"/>
      <c r="Q352" s="412"/>
      <c r="R352" s="412"/>
      <c r="S352" s="412"/>
      <c r="T352" s="413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14"/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5"/>
      <c r="N353" s="411" t="s">
        <v>43</v>
      </c>
      <c r="O353" s="412"/>
      <c r="P353" s="412"/>
      <c r="Q353" s="412"/>
      <c r="R353" s="412"/>
      <c r="S353" s="412"/>
      <c r="T353" s="413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06" t="s">
        <v>81</v>
      </c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6"/>
      <c r="O354" s="406"/>
      <c r="P354" s="406"/>
      <c r="Q354" s="406"/>
      <c r="R354" s="406"/>
      <c r="S354" s="406"/>
      <c r="T354" s="406"/>
      <c r="U354" s="406"/>
      <c r="V354" s="406"/>
      <c r="W354" s="406"/>
      <c r="X354" s="406"/>
      <c r="Y354" s="67"/>
      <c r="Z354" s="67"/>
    </row>
    <row r="355" spans="1:53" ht="27" hidden="1" customHeight="1" x14ac:dyDescent="0.25">
      <c r="A355" s="64" t="s">
        <v>495</v>
      </c>
      <c r="B355" s="64" t="s">
        <v>496</v>
      </c>
      <c r="C355" s="37">
        <v>4301051303</v>
      </c>
      <c r="D355" s="407">
        <v>4607091384246</v>
      </c>
      <c r="E355" s="407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hidden="1" customHeight="1" x14ac:dyDescent="0.25">
      <c r="A356" s="64" t="s">
        <v>497</v>
      </c>
      <c r="B356" s="64" t="s">
        <v>498</v>
      </c>
      <c r="C356" s="37">
        <v>4301051445</v>
      </c>
      <c r="D356" s="407">
        <v>4680115881976</v>
      </c>
      <c r="E356" s="407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6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hidden="1" customHeight="1" x14ac:dyDescent="0.25">
      <c r="A357" s="64" t="s">
        <v>499</v>
      </c>
      <c r="B357" s="64" t="s">
        <v>500</v>
      </c>
      <c r="C357" s="37">
        <v>4301051297</v>
      </c>
      <c r="D357" s="407">
        <v>4607091384253</v>
      </c>
      <c r="E357" s="407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409"/>
      <c r="P357" s="409"/>
      <c r="Q357" s="409"/>
      <c r="R357" s="410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hidden="1" customHeight="1" x14ac:dyDescent="0.25">
      <c r="A358" s="64" t="s">
        <v>501</v>
      </c>
      <c r="B358" s="64" t="s">
        <v>502</v>
      </c>
      <c r="C358" s="37">
        <v>4301051444</v>
      </c>
      <c r="D358" s="407">
        <v>4680115881969</v>
      </c>
      <c r="E358" s="407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6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409"/>
      <c r="P358" s="409"/>
      <c r="Q358" s="409"/>
      <c r="R358" s="410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idden="1" x14ac:dyDescent="0.2">
      <c r="A359" s="414"/>
      <c r="B359" s="414"/>
      <c r="C359" s="414"/>
      <c r="D359" s="414"/>
      <c r="E359" s="414"/>
      <c r="F359" s="414"/>
      <c r="G359" s="414"/>
      <c r="H359" s="414"/>
      <c r="I359" s="414"/>
      <c r="J359" s="414"/>
      <c r="K359" s="414"/>
      <c r="L359" s="414"/>
      <c r="M359" s="415"/>
      <c r="N359" s="411" t="s">
        <v>43</v>
      </c>
      <c r="O359" s="412"/>
      <c r="P359" s="412"/>
      <c r="Q359" s="412"/>
      <c r="R359" s="412"/>
      <c r="S359" s="412"/>
      <c r="T359" s="413"/>
      <c r="U359" s="43" t="s">
        <v>42</v>
      </c>
      <c r="V359" s="44">
        <f>IFERROR(V355/H355,"0")+IFERROR(V356/H356,"0")+IFERROR(V357/H357,"0")+IFERROR(V358/H358,"0")</f>
        <v>0</v>
      </c>
      <c r="W359" s="44">
        <f>IFERROR(W355/H355,"0")+IFERROR(W356/H356,"0")+IFERROR(W357/H357,"0")+IFERROR(W358/H358,"0")</f>
        <v>0</v>
      </c>
      <c r="X359" s="44">
        <f>IFERROR(IF(X355="",0,X355),"0")+IFERROR(IF(X356="",0,X356),"0")+IFERROR(IF(X357="",0,X357),"0")+IFERROR(IF(X358="",0,X358),"0")</f>
        <v>0</v>
      </c>
      <c r="Y359" s="68"/>
      <c r="Z359" s="68"/>
    </row>
    <row r="360" spans="1:53" hidden="1" x14ac:dyDescent="0.2">
      <c r="A360" s="414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5"/>
      <c r="N360" s="411" t="s">
        <v>43</v>
      </c>
      <c r="O360" s="412"/>
      <c r="P360" s="412"/>
      <c r="Q360" s="412"/>
      <c r="R360" s="412"/>
      <c r="S360" s="412"/>
      <c r="T360" s="413"/>
      <c r="U360" s="43" t="s">
        <v>0</v>
      </c>
      <c r="V360" s="44">
        <f>IFERROR(SUM(V355:V358),"0")</f>
        <v>0</v>
      </c>
      <c r="W360" s="44">
        <f>IFERROR(SUM(W355:W358),"0")</f>
        <v>0</v>
      </c>
      <c r="X360" s="43"/>
      <c r="Y360" s="68"/>
      <c r="Z360" s="68"/>
    </row>
    <row r="361" spans="1:53" ht="14.25" hidden="1" customHeight="1" x14ac:dyDescent="0.25">
      <c r="A361" s="406" t="s">
        <v>212</v>
      </c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406"/>
      <c r="W361" s="406"/>
      <c r="X361" s="406"/>
      <c r="Y361" s="67"/>
      <c r="Z361" s="67"/>
    </row>
    <row r="362" spans="1:53" ht="27" hidden="1" customHeight="1" x14ac:dyDescent="0.25">
      <c r="A362" s="64" t="s">
        <v>503</v>
      </c>
      <c r="B362" s="64" t="s">
        <v>504</v>
      </c>
      <c r="C362" s="37">
        <v>4301060322</v>
      </c>
      <c r="D362" s="407">
        <v>4607091389357</v>
      </c>
      <c r="E362" s="407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409"/>
      <c r="P362" s="409"/>
      <c r="Q362" s="409"/>
      <c r="R362" s="410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idden="1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hidden="1" x14ac:dyDescent="0.2">
      <c r="A364" s="414"/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5"/>
      <c r="N364" s="411" t="s">
        <v>43</v>
      </c>
      <c r="O364" s="412"/>
      <c r="P364" s="412"/>
      <c r="Q364" s="412"/>
      <c r="R364" s="412"/>
      <c r="S364" s="412"/>
      <c r="T364" s="413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hidden="1" customHeight="1" x14ac:dyDescent="0.2">
      <c r="A365" s="404" t="s">
        <v>505</v>
      </c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404"/>
      <c r="P365" s="404"/>
      <c r="Q365" s="404"/>
      <c r="R365" s="404"/>
      <c r="S365" s="404"/>
      <c r="T365" s="404"/>
      <c r="U365" s="404"/>
      <c r="V365" s="404"/>
      <c r="W365" s="404"/>
      <c r="X365" s="404"/>
      <c r="Y365" s="55"/>
      <c r="Z365" s="55"/>
    </row>
    <row r="366" spans="1:53" ht="16.5" hidden="1" customHeight="1" x14ac:dyDescent="0.25">
      <c r="A366" s="405" t="s">
        <v>506</v>
      </c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5"/>
      <c r="O366" s="405"/>
      <c r="P366" s="405"/>
      <c r="Q366" s="405"/>
      <c r="R366" s="405"/>
      <c r="S366" s="405"/>
      <c r="T366" s="405"/>
      <c r="U366" s="405"/>
      <c r="V366" s="405"/>
      <c r="W366" s="405"/>
      <c r="X366" s="405"/>
      <c r="Y366" s="66"/>
      <c r="Z366" s="66"/>
    </row>
    <row r="367" spans="1:53" ht="14.25" hidden="1" customHeight="1" x14ac:dyDescent="0.25">
      <c r="A367" s="406" t="s">
        <v>119</v>
      </c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6"/>
      <c r="P367" s="406"/>
      <c r="Q367" s="406"/>
      <c r="R367" s="406"/>
      <c r="S367" s="406"/>
      <c r="T367" s="406"/>
      <c r="U367" s="406"/>
      <c r="V367" s="406"/>
      <c r="W367" s="406"/>
      <c r="X367" s="406"/>
      <c r="Y367" s="67"/>
      <c r="Z367" s="67"/>
    </row>
    <row r="368" spans="1:53" ht="27" hidden="1" customHeight="1" x14ac:dyDescent="0.25">
      <c r="A368" s="64" t="s">
        <v>507</v>
      </c>
      <c r="B368" s="64" t="s">
        <v>508</v>
      </c>
      <c r="C368" s="37">
        <v>4301011428</v>
      </c>
      <c r="D368" s="407">
        <v>4607091389708</v>
      </c>
      <c r="E368" s="407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6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hidden="1" customHeight="1" x14ac:dyDescent="0.25">
      <c r="A369" s="64" t="s">
        <v>509</v>
      </c>
      <c r="B369" s="64" t="s">
        <v>510</v>
      </c>
      <c r="C369" s="37">
        <v>4301011427</v>
      </c>
      <c r="D369" s="407">
        <v>4607091389692</v>
      </c>
      <c r="E369" s="407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6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409"/>
      <c r="P369" s="409"/>
      <c r="Q369" s="409"/>
      <c r="R369" s="410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hidden="1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14"/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5"/>
      <c r="N371" s="411" t="s">
        <v>43</v>
      </c>
      <c r="O371" s="412"/>
      <c r="P371" s="412"/>
      <c r="Q371" s="412"/>
      <c r="R371" s="412"/>
      <c r="S371" s="412"/>
      <c r="T371" s="413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06" t="s">
        <v>76</v>
      </c>
      <c r="B372" s="406"/>
      <c r="C372" s="406"/>
      <c r="D372" s="406"/>
      <c r="E372" s="406"/>
      <c r="F372" s="406"/>
      <c r="G372" s="406"/>
      <c r="H372" s="406"/>
      <c r="I372" s="406"/>
      <c r="J372" s="406"/>
      <c r="K372" s="406"/>
      <c r="L372" s="406"/>
      <c r="M372" s="406"/>
      <c r="N372" s="406"/>
      <c r="O372" s="406"/>
      <c r="P372" s="406"/>
      <c r="Q372" s="406"/>
      <c r="R372" s="406"/>
      <c r="S372" s="406"/>
      <c r="T372" s="406"/>
      <c r="U372" s="406"/>
      <c r="V372" s="406"/>
      <c r="W372" s="406"/>
      <c r="X372" s="406"/>
      <c r="Y372" s="67"/>
      <c r="Z372" s="67"/>
    </row>
    <row r="373" spans="1:53" ht="27" hidden="1" customHeight="1" x14ac:dyDescent="0.25">
      <c r="A373" s="64" t="s">
        <v>511</v>
      </c>
      <c r="B373" s="64" t="s">
        <v>512</v>
      </c>
      <c r="C373" s="37">
        <v>4301031177</v>
      </c>
      <c r="D373" s="407">
        <v>4607091389753</v>
      </c>
      <c r="E373" s="407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6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409"/>
      <c r="P373" s="409"/>
      <c r="Q373" s="409"/>
      <c r="R373" s="410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hidden="1" customHeight="1" x14ac:dyDescent="0.25">
      <c r="A374" s="64" t="s">
        <v>513</v>
      </c>
      <c r="B374" s="64" t="s">
        <v>514</v>
      </c>
      <c r="C374" s="37">
        <v>4301031174</v>
      </c>
      <c r="D374" s="407">
        <v>4607091389760</v>
      </c>
      <c r="E374" s="407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6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409"/>
      <c r="P374" s="409"/>
      <c r="Q374" s="409"/>
      <c r="R374" s="410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hidden="1" customHeight="1" x14ac:dyDescent="0.25">
      <c r="A375" s="64" t="s">
        <v>515</v>
      </c>
      <c r="B375" s="64" t="s">
        <v>516</v>
      </c>
      <c r="C375" s="37">
        <v>4301031175</v>
      </c>
      <c r="D375" s="407">
        <v>4607091389746</v>
      </c>
      <c r="E375" s="407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6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409"/>
      <c r="P375" s="409"/>
      <c r="Q375" s="409"/>
      <c r="R375" s="410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hidden="1" customHeight="1" x14ac:dyDescent="0.25">
      <c r="A376" s="64" t="s">
        <v>517</v>
      </c>
      <c r="B376" s="64" t="s">
        <v>518</v>
      </c>
      <c r="C376" s="37">
        <v>4301031236</v>
      </c>
      <c r="D376" s="407">
        <v>4680115882928</v>
      </c>
      <c r="E376" s="407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6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409"/>
      <c r="P376" s="409"/>
      <c r="Q376" s="409"/>
      <c r="R376" s="410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hidden="1" customHeight="1" x14ac:dyDescent="0.25">
      <c r="A377" s="64" t="s">
        <v>519</v>
      </c>
      <c r="B377" s="64" t="s">
        <v>520</v>
      </c>
      <c r="C377" s="37">
        <v>4301031257</v>
      </c>
      <c r="D377" s="407">
        <v>4680115883147</v>
      </c>
      <c r="E377" s="407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409"/>
      <c r="P377" s="409"/>
      <c r="Q377" s="409"/>
      <c r="R377" s="410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hidden="1" customHeight="1" x14ac:dyDescent="0.25">
      <c r="A378" s="64" t="s">
        <v>521</v>
      </c>
      <c r="B378" s="64" t="s">
        <v>522</v>
      </c>
      <c r="C378" s="37">
        <v>4301031178</v>
      </c>
      <c r="D378" s="407">
        <v>4607091384338</v>
      </c>
      <c r="E378" s="407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6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si="18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37.5" hidden="1" customHeight="1" x14ac:dyDescent="0.25">
      <c r="A379" s="64" t="s">
        <v>523</v>
      </c>
      <c r="B379" s="64" t="s">
        <v>524</v>
      </c>
      <c r="C379" s="37">
        <v>4301031254</v>
      </c>
      <c r="D379" s="407">
        <v>4680115883154</v>
      </c>
      <c r="E379" s="407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6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hidden="1" customHeight="1" x14ac:dyDescent="0.25">
      <c r="A380" s="64" t="s">
        <v>525</v>
      </c>
      <c r="B380" s="64" t="s">
        <v>526</v>
      </c>
      <c r="C380" s="37">
        <v>4301031171</v>
      </c>
      <c r="D380" s="407">
        <v>4607091389524</v>
      </c>
      <c r="E380" s="407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409"/>
      <c r="P380" s="409"/>
      <c r="Q380" s="409"/>
      <c r="R380" s="410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hidden="1" customHeight="1" x14ac:dyDescent="0.25">
      <c r="A381" s="64" t="s">
        <v>527</v>
      </c>
      <c r="B381" s="64" t="s">
        <v>528</v>
      </c>
      <c r="C381" s="37">
        <v>4301031258</v>
      </c>
      <c r="D381" s="407">
        <v>4680115883161</v>
      </c>
      <c r="E381" s="407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409"/>
      <c r="P381" s="409"/>
      <c r="Q381" s="409"/>
      <c r="R381" s="410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hidden="1" customHeight="1" x14ac:dyDescent="0.25">
      <c r="A382" s="64" t="s">
        <v>529</v>
      </c>
      <c r="B382" s="64" t="s">
        <v>530</v>
      </c>
      <c r="C382" s="37">
        <v>4301031170</v>
      </c>
      <c r="D382" s="407">
        <v>4607091384345</v>
      </c>
      <c r="E382" s="407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409"/>
      <c r="P382" s="409"/>
      <c r="Q382" s="409"/>
      <c r="R382" s="410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hidden="1" customHeight="1" x14ac:dyDescent="0.25">
      <c r="A383" s="64" t="s">
        <v>531</v>
      </c>
      <c r="B383" s="64" t="s">
        <v>532</v>
      </c>
      <c r="C383" s="37">
        <v>4301031256</v>
      </c>
      <c r="D383" s="407">
        <v>4680115883178</v>
      </c>
      <c r="E383" s="407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6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hidden="1" customHeight="1" x14ac:dyDescent="0.25">
      <c r="A384" s="64" t="s">
        <v>533</v>
      </c>
      <c r="B384" s="64" t="s">
        <v>534</v>
      </c>
      <c r="C384" s="37">
        <v>4301031172</v>
      </c>
      <c r="D384" s="407">
        <v>4607091389531</v>
      </c>
      <c r="E384" s="407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hidden="1" customHeight="1" x14ac:dyDescent="0.25">
      <c r="A385" s="64" t="s">
        <v>535</v>
      </c>
      <c r="B385" s="64" t="s">
        <v>536</v>
      </c>
      <c r="C385" s="37">
        <v>4301031255</v>
      </c>
      <c r="D385" s="407">
        <v>4680115883185</v>
      </c>
      <c r="E385" s="407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6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idden="1" x14ac:dyDescent="0.2">
      <c r="A386" s="414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5"/>
      <c r="N386" s="411" t="s">
        <v>43</v>
      </c>
      <c r="O386" s="412"/>
      <c r="P386" s="412"/>
      <c r="Q386" s="412"/>
      <c r="R386" s="412"/>
      <c r="S386" s="412"/>
      <c r="T386" s="413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68"/>
      <c r="Z386" s="68"/>
    </row>
    <row r="387" spans="1:53" hidden="1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5"/>
      <c r="N387" s="411" t="s">
        <v>43</v>
      </c>
      <c r="O387" s="412"/>
      <c r="P387" s="412"/>
      <c r="Q387" s="412"/>
      <c r="R387" s="412"/>
      <c r="S387" s="412"/>
      <c r="T387" s="413"/>
      <c r="U387" s="43" t="s">
        <v>0</v>
      </c>
      <c r="V387" s="44">
        <f>IFERROR(SUM(V373:V385),"0")</f>
        <v>0</v>
      </c>
      <c r="W387" s="44">
        <f>IFERROR(SUM(W373:W385),"0")</f>
        <v>0</v>
      </c>
      <c r="X387" s="43"/>
      <c r="Y387" s="68"/>
      <c r="Z387" s="68"/>
    </row>
    <row r="388" spans="1:53" ht="14.25" hidden="1" customHeight="1" x14ac:dyDescent="0.25">
      <c r="A388" s="406" t="s">
        <v>81</v>
      </c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6"/>
      <c r="P388" s="406"/>
      <c r="Q388" s="406"/>
      <c r="R388" s="406"/>
      <c r="S388" s="406"/>
      <c r="T388" s="406"/>
      <c r="U388" s="406"/>
      <c r="V388" s="406"/>
      <c r="W388" s="406"/>
      <c r="X388" s="406"/>
      <c r="Y388" s="67"/>
      <c r="Z388" s="67"/>
    </row>
    <row r="389" spans="1:53" ht="27" hidden="1" customHeight="1" x14ac:dyDescent="0.25">
      <c r="A389" s="64" t="s">
        <v>537</v>
      </c>
      <c r="B389" s="64" t="s">
        <v>538</v>
      </c>
      <c r="C389" s="37">
        <v>4301051258</v>
      </c>
      <c r="D389" s="407">
        <v>4607091389685</v>
      </c>
      <c r="E389" s="407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6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hidden="1" customHeight="1" x14ac:dyDescent="0.25">
      <c r="A390" s="64" t="s">
        <v>539</v>
      </c>
      <c r="B390" s="64" t="s">
        <v>540</v>
      </c>
      <c r="C390" s="37">
        <v>4301051431</v>
      </c>
      <c r="D390" s="407">
        <v>4607091389654</v>
      </c>
      <c r="E390" s="407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6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hidden="1" customHeight="1" x14ac:dyDescent="0.25">
      <c r="A391" s="64" t="s">
        <v>541</v>
      </c>
      <c r="B391" s="64" t="s">
        <v>542</v>
      </c>
      <c r="C391" s="37">
        <v>4301051284</v>
      </c>
      <c r="D391" s="407">
        <v>4607091384352</v>
      </c>
      <c r="E391" s="407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hidden="1" customHeight="1" x14ac:dyDescent="0.25">
      <c r="A392" s="64" t="s">
        <v>543</v>
      </c>
      <c r="B392" s="64" t="s">
        <v>544</v>
      </c>
      <c r="C392" s="37">
        <v>4301051257</v>
      </c>
      <c r="D392" s="407">
        <v>4607091389661</v>
      </c>
      <c r="E392" s="407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6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IFERROR(IF(W392=0,"",ROUNDUP(W392/H392,0)*0.00937),"")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idden="1" x14ac:dyDescent="0.2">
      <c r="A393" s="414"/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5"/>
      <c r="N393" s="411" t="s">
        <v>43</v>
      </c>
      <c r="O393" s="412"/>
      <c r="P393" s="412"/>
      <c r="Q393" s="412"/>
      <c r="R393" s="412"/>
      <c r="S393" s="412"/>
      <c r="T393" s="413"/>
      <c r="U393" s="43" t="s">
        <v>42</v>
      </c>
      <c r="V393" s="44">
        <f>IFERROR(V389/H389,"0")+IFERROR(V390/H390,"0")+IFERROR(V391/H391,"0")+IFERROR(V392/H392,"0")</f>
        <v>0</v>
      </c>
      <c r="W393" s="44">
        <f>IFERROR(W389/H389,"0")+IFERROR(W390/H390,"0")+IFERROR(W391/H391,"0")+IFERROR(W392/H392,"0")</f>
        <v>0</v>
      </c>
      <c r="X393" s="44">
        <f>IFERROR(IF(X389="",0,X389),"0")+IFERROR(IF(X390="",0,X390),"0")+IFERROR(IF(X391="",0,X391),"0")+IFERROR(IF(X392="",0,X392),"0")</f>
        <v>0</v>
      </c>
      <c r="Y393" s="68"/>
      <c r="Z393" s="68"/>
    </row>
    <row r="394" spans="1:53" hidden="1" x14ac:dyDescent="0.2">
      <c r="A394" s="414"/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5"/>
      <c r="N394" s="411" t="s">
        <v>43</v>
      </c>
      <c r="O394" s="412"/>
      <c r="P394" s="412"/>
      <c r="Q394" s="412"/>
      <c r="R394" s="412"/>
      <c r="S394" s="412"/>
      <c r="T394" s="413"/>
      <c r="U394" s="43" t="s">
        <v>0</v>
      </c>
      <c r="V394" s="44">
        <f>IFERROR(SUM(V389:V392),"0")</f>
        <v>0</v>
      </c>
      <c r="W394" s="44">
        <f>IFERROR(SUM(W389:W392),"0")</f>
        <v>0</v>
      </c>
      <c r="X394" s="43"/>
      <c r="Y394" s="68"/>
      <c r="Z394" s="68"/>
    </row>
    <row r="395" spans="1:53" ht="14.25" hidden="1" customHeight="1" x14ac:dyDescent="0.25">
      <c r="A395" s="406" t="s">
        <v>212</v>
      </c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6"/>
      <c r="N395" s="406"/>
      <c r="O395" s="406"/>
      <c r="P395" s="406"/>
      <c r="Q395" s="406"/>
      <c r="R395" s="406"/>
      <c r="S395" s="406"/>
      <c r="T395" s="406"/>
      <c r="U395" s="406"/>
      <c r="V395" s="406"/>
      <c r="W395" s="406"/>
      <c r="X395" s="406"/>
      <c r="Y395" s="67"/>
      <c r="Z395" s="67"/>
    </row>
    <row r="396" spans="1:53" ht="27" hidden="1" customHeight="1" x14ac:dyDescent="0.25">
      <c r="A396" s="64" t="s">
        <v>545</v>
      </c>
      <c r="B396" s="64" t="s">
        <v>546</v>
      </c>
      <c r="C396" s="37">
        <v>4301060352</v>
      </c>
      <c r="D396" s="407">
        <v>4680115881648</v>
      </c>
      <c r="E396" s="407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409"/>
      <c r="P396" s="409"/>
      <c r="Q396" s="409"/>
      <c r="R396" s="410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hidden="1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hidden="1" x14ac:dyDescent="0.2">
      <c r="A398" s="414"/>
      <c r="B398" s="414"/>
      <c r="C398" s="414"/>
      <c r="D398" s="414"/>
      <c r="E398" s="414"/>
      <c r="F398" s="414"/>
      <c r="G398" s="414"/>
      <c r="H398" s="414"/>
      <c r="I398" s="414"/>
      <c r="J398" s="414"/>
      <c r="K398" s="414"/>
      <c r="L398" s="414"/>
      <c r="M398" s="415"/>
      <c r="N398" s="411" t="s">
        <v>43</v>
      </c>
      <c r="O398" s="412"/>
      <c r="P398" s="412"/>
      <c r="Q398" s="412"/>
      <c r="R398" s="412"/>
      <c r="S398" s="412"/>
      <c r="T398" s="413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hidden="1" customHeight="1" x14ac:dyDescent="0.25">
      <c r="A399" s="406" t="s">
        <v>97</v>
      </c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6"/>
      <c r="P399" s="406"/>
      <c r="Q399" s="406"/>
      <c r="R399" s="406"/>
      <c r="S399" s="406"/>
      <c r="T399" s="406"/>
      <c r="U399" s="406"/>
      <c r="V399" s="406"/>
      <c r="W399" s="406"/>
      <c r="X399" s="406"/>
      <c r="Y399" s="67"/>
      <c r="Z399" s="67"/>
    </row>
    <row r="400" spans="1:53" ht="27" hidden="1" customHeight="1" x14ac:dyDescent="0.25">
      <c r="A400" s="64" t="s">
        <v>547</v>
      </c>
      <c r="B400" s="64" t="s">
        <v>548</v>
      </c>
      <c r="C400" s="37">
        <v>4301032046</v>
      </c>
      <c r="D400" s="407">
        <v>4680115884359</v>
      </c>
      <c r="E400" s="407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6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hidden="1" customHeight="1" x14ac:dyDescent="0.25">
      <c r="A401" s="64" t="s">
        <v>551</v>
      </c>
      <c r="B401" s="64" t="s">
        <v>552</v>
      </c>
      <c r="C401" s="37">
        <v>4301032045</v>
      </c>
      <c r="D401" s="407">
        <v>4680115884335</v>
      </c>
      <c r="E401" s="407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6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hidden="1" customHeight="1" x14ac:dyDescent="0.25">
      <c r="A402" s="64" t="s">
        <v>553</v>
      </c>
      <c r="B402" s="64" t="s">
        <v>554</v>
      </c>
      <c r="C402" s="37">
        <v>4301032047</v>
      </c>
      <c r="D402" s="407">
        <v>4680115884342</v>
      </c>
      <c r="E402" s="407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63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hidden="1" customHeight="1" x14ac:dyDescent="0.25">
      <c r="A403" s="64" t="s">
        <v>555</v>
      </c>
      <c r="B403" s="64" t="s">
        <v>556</v>
      </c>
      <c r="C403" s="37">
        <v>4301170011</v>
      </c>
      <c r="D403" s="407">
        <v>4680115884113</v>
      </c>
      <c r="E403" s="407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6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409"/>
      <c r="P403" s="409"/>
      <c r="Q403" s="409"/>
      <c r="R403" s="410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idden="1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14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5"/>
      <c r="N405" s="411" t="s">
        <v>43</v>
      </c>
      <c r="O405" s="412"/>
      <c r="P405" s="412"/>
      <c r="Q405" s="412"/>
      <c r="R405" s="412"/>
      <c r="S405" s="412"/>
      <c r="T405" s="413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hidden="1" customHeight="1" x14ac:dyDescent="0.25">
      <c r="A406" s="405" t="s">
        <v>557</v>
      </c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5"/>
      <c r="P406" s="405"/>
      <c r="Q406" s="405"/>
      <c r="R406" s="405"/>
      <c r="S406" s="405"/>
      <c r="T406" s="405"/>
      <c r="U406" s="405"/>
      <c r="V406" s="405"/>
      <c r="W406" s="405"/>
      <c r="X406" s="405"/>
      <c r="Y406" s="66"/>
      <c r="Z406" s="66"/>
    </row>
    <row r="407" spans="1:53" ht="14.25" hidden="1" customHeight="1" x14ac:dyDescent="0.25">
      <c r="A407" s="406" t="s">
        <v>111</v>
      </c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06"/>
      <c r="O407" s="406"/>
      <c r="P407" s="406"/>
      <c r="Q407" s="406"/>
      <c r="R407" s="406"/>
      <c r="S407" s="406"/>
      <c r="T407" s="406"/>
      <c r="U407" s="406"/>
      <c r="V407" s="406"/>
      <c r="W407" s="406"/>
      <c r="X407" s="406"/>
      <c r="Y407" s="67"/>
      <c r="Z407" s="67"/>
    </row>
    <row r="408" spans="1:53" ht="27" hidden="1" customHeight="1" x14ac:dyDescent="0.25">
      <c r="A408" s="64" t="s">
        <v>558</v>
      </c>
      <c r="B408" s="64" t="s">
        <v>559</v>
      </c>
      <c r="C408" s="37">
        <v>4301020196</v>
      </c>
      <c r="D408" s="407">
        <v>4607091389388</v>
      </c>
      <c r="E408" s="407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6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409"/>
      <c r="P408" s="409"/>
      <c r="Q408" s="409"/>
      <c r="R408" s="410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hidden="1" customHeight="1" x14ac:dyDescent="0.25">
      <c r="A409" s="64" t="s">
        <v>560</v>
      </c>
      <c r="B409" s="64" t="s">
        <v>561</v>
      </c>
      <c r="C409" s="37">
        <v>4301020185</v>
      </c>
      <c r="D409" s="407">
        <v>4607091389364</v>
      </c>
      <c r="E409" s="407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6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409"/>
      <c r="P409" s="409"/>
      <c r="Q409" s="409"/>
      <c r="R409" s="410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idden="1" x14ac:dyDescent="0.2">
      <c r="A410" s="414"/>
      <c r="B410" s="414"/>
      <c r="C410" s="414"/>
      <c r="D410" s="414"/>
      <c r="E410" s="414"/>
      <c r="F410" s="414"/>
      <c r="G410" s="414"/>
      <c r="H410" s="414"/>
      <c r="I410" s="414"/>
      <c r="J410" s="414"/>
      <c r="K410" s="414"/>
      <c r="L410" s="414"/>
      <c r="M410" s="415"/>
      <c r="N410" s="411" t="s">
        <v>43</v>
      </c>
      <c r="O410" s="412"/>
      <c r="P410" s="412"/>
      <c r="Q410" s="412"/>
      <c r="R410" s="412"/>
      <c r="S410" s="412"/>
      <c r="T410" s="413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hidden="1" x14ac:dyDescent="0.2">
      <c r="A411" s="414"/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5"/>
      <c r="N411" s="411" t="s">
        <v>43</v>
      </c>
      <c r="O411" s="412"/>
      <c r="P411" s="412"/>
      <c r="Q411" s="412"/>
      <c r="R411" s="412"/>
      <c r="S411" s="412"/>
      <c r="T411" s="413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hidden="1" customHeight="1" x14ac:dyDescent="0.25">
      <c r="A412" s="406" t="s">
        <v>76</v>
      </c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  <c r="V412" s="406"/>
      <c r="W412" s="406"/>
      <c r="X412" s="406"/>
      <c r="Y412" s="67"/>
      <c r="Z412" s="67"/>
    </row>
    <row r="413" spans="1:53" ht="27" hidden="1" customHeight="1" x14ac:dyDescent="0.25">
      <c r="A413" s="64" t="s">
        <v>562</v>
      </c>
      <c r="B413" s="64" t="s">
        <v>563</v>
      </c>
      <c r="C413" s="37">
        <v>4301031212</v>
      </c>
      <c r="D413" s="407">
        <v>4607091389739</v>
      </c>
      <c r="E413" s="407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hidden="1" customHeight="1" x14ac:dyDescent="0.25">
      <c r="A414" s="64" t="s">
        <v>564</v>
      </c>
      <c r="B414" s="64" t="s">
        <v>565</v>
      </c>
      <c r="C414" s="37">
        <v>4301031247</v>
      </c>
      <c r="D414" s="407">
        <v>4680115883048</v>
      </c>
      <c r="E414" s="407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6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409"/>
      <c r="P414" s="409"/>
      <c r="Q414" s="409"/>
      <c r="R414" s="41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hidden="1" customHeight="1" x14ac:dyDescent="0.25">
      <c r="A415" s="64" t="s">
        <v>566</v>
      </c>
      <c r="B415" s="64" t="s">
        <v>567</v>
      </c>
      <c r="C415" s="37">
        <v>4301031176</v>
      </c>
      <c r="D415" s="407">
        <v>4607091389425</v>
      </c>
      <c r="E415" s="407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6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409"/>
      <c r="P415" s="409"/>
      <c r="Q415" s="409"/>
      <c r="R415" s="410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hidden="1" customHeight="1" x14ac:dyDescent="0.25">
      <c r="A416" s="64" t="s">
        <v>568</v>
      </c>
      <c r="B416" s="64" t="s">
        <v>569</v>
      </c>
      <c r="C416" s="37">
        <v>4301031215</v>
      </c>
      <c r="D416" s="407">
        <v>4680115882911</v>
      </c>
      <c r="E416" s="407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409"/>
      <c r="P416" s="409"/>
      <c r="Q416" s="409"/>
      <c r="R416" s="41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hidden="1" customHeight="1" x14ac:dyDescent="0.25">
      <c r="A417" s="64" t="s">
        <v>570</v>
      </c>
      <c r="B417" s="64" t="s">
        <v>571</v>
      </c>
      <c r="C417" s="37">
        <v>4301031167</v>
      </c>
      <c r="D417" s="407">
        <v>4680115880771</v>
      </c>
      <c r="E417" s="407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409"/>
      <c r="P417" s="409"/>
      <c r="Q417" s="409"/>
      <c r="R417" s="41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hidden="1" customHeight="1" x14ac:dyDescent="0.25">
      <c r="A418" s="64" t="s">
        <v>572</v>
      </c>
      <c r="B418" s="64" t="s">
        <v>573</v>
      </c>
      <c r="C418" s="37">
        <v>4301031173</v>
      </c>
      <c r="D418" s="407">
        <v>4607091389500</v>
      </c>
      <c r="E418" s="407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hidden="1" customHeight="1" x14ac:dyDescent="0.25">
      <c r="A419" s="64" t="s">
        <v>574</v>
      </c>
      <c r="B419" s="64" t="s">
        <v>575</v>
      </c>
      <c r="C419" s="37">
        <v>4301031103</v>
      </c>
      <c r="D419" s="407">
        <v>4680115881983</v>
      </c>
      <c r="E419" s="407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6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idden="1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hidden="1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hidden="1" customHeight="1" x14ac:dyDescent="0.25">
      <c r="A422" s="406" t="s">
        <v>106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hidden="1" customHeight="1" x14ac:dyDescent="0.25">
      <c r="A423" s="64" t="s">
        <v>576</v>
      </c>
      <c r="B423" s="64" t="s">
        <v>577</v>
      </c>
      <c r="C423" s="37">
        <v>4301170010</v>
      </c>
      <c r="D423" s="407">
        <v>4680115884090</v>
      </c>
      <c r="E423" s="407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idden="1" x14ac:dyDescent="0.2">
      <c r="A424" s="414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5"/>
      <c r="N424" s="411" t="s">
        <v>43</v>
      </c>
      <c r="O424" s="412"/>
      <c r="P424" s="412"/>
      <c r="Q424" s="412"/>
      <c r="R424" s="412"/>
      <c r="S424" s="412"/>
      <c r="T424" s="413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hidden="1" x14ac:dyDescent="0.2">
      <c r="A425" s="414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5"/>
      <c r="N425" s="411" t="s">
        <v>43</v>
      </c>
      <c r="O425" s="412"/>
      <c r="P425" s="412"/>
      <c r="Q425" s="412"/>
      <c r="R425" s="412"/>
      <c r="S425" s="412"/>
      <c r="T425" s="413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hidden="1" customHeight="1" x14ac:dyDescent="0.25">
      <c r="A426" s="406" t="s">
        <v>578</v>
      </c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6"/>
      <c r="N426" s="406"/>
      <c r="O426" s="406"/>
      <c r="P426" s="406"/>
      <c r="Q426" s="406"/>
      <c r="R426" s="406"/>
      <c r="S426" s="406"/>
      <c r="T426" s="406"/>
      <c r="U426" s="406"/>
      <c r="V426" s="406"/>
      <c r="W426" s="406"/>
      <c r="X426" s="406"/>
      <c r="Y426" s="67"/>
      <c r="Z426" s="67"/>
    </row>
    <row r="427" spans="1:53" ht="27" hidden="1" customHeight="1" x14ac:dyDescent="0.25">
      <c r="A427" s="64" t="s">
        <v>579</v>
      </c>
      <c r="B427" s="64" t="s">
        <v>580</v>
      </c>
      <c r="C427" s="37">
        <v>4301040357</v>
      </c>
      <c r="D427" s="407">
        <v>4680115884564</v>
      </c>
      <c r="E427" s="407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6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hidden="1" x14ac:dyDescent="0.2">
      <c r="A428" s="414"/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5"/>
      <c r="N428" s="411" t="s">
        <v>43</v>
      </c>
      <c r="O428" s="412"/>
      <c r="P428" s="412"/>
      <c r="Q428" s="412"/>
      <c r="R428" s="412"/>
      <c r="S428" s="412"/>
      <c r="T428" s="413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hidden="1" x14ac:dyDescent="0.2">
      <c r="A429" s="414"/>
      <c r="B429" s="414"/>
      <c r="C429" s="414"/>
      <c r="D429" s="414"/>
      <c r="E429" s="414"/>
      <c r="F429" s="414"/>
      <c r="G429" s="414"/>
      <c r="H429" s="414"/>
      <c r="I429" s="414"/>
      <c r="J429" s="414"/>
      <c r="K429" s="414"/>
      <c r="L429" s="414"/>
      <c r="M429" s="415"/>
      <c r="N429" s="411" t="s">
        <v>43</v>
      </c>
      <c r="O429" s="412"/>
      <c r="P429" s="412"/>
      <c r="Q429" s="412"/>
      <c r="R429" s="412"/>
      <c r="S429" s="412"/>
      <c r="T429" s="413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hidden="1" customHeight="1" x14ac:dyDescent="0.2">
      <c r="A430" s="404" t="s">
        <v>581</v>
      </c>
      <c r="B430" s="404"/>
      <c r="C430" s="404"/>
      <c r="D430" s="404"/>
      <c r="E430" s="404"/>
      <c r="F430" s="404"/>
      <c r="G430" s="404"/>
      <c r="H430" s="404"/>
      <c r="I430" s="404"/>
      <c r="J430" s="404"/>
      <c r="K430" s="404"/>
      <c r="L430" s="404"/>
      <c r="M430" s="404"/>
      <c r="N430" s="404"/>
      <c r="O430" s="404"/>
      <c r="P430" s="404"/>
      <c r="Q430" s="404"/>
      <c r="R430" s="404"/>
      <c r="S430" s="404"/>
      <c r="T430" s="404"/>
      <c r="U430" s="404"/>
      <c r="V430" s="404"/>
      <c r="W430" s="404"/>
      <c r="X430" s="404"/>
      <c r="Y430" s="55"/>
      <c r="Z430" s="55"/>
    </row>
    <row r="431" spans="1:53" ht="16.5" hidden="1" customHeight="1" x14ac:dyDescent="0.25">
      <c r="A431" s="405" t="s">
        <v>581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66"/>
      <c r="Z431" s="66"/>
    </row>
    <row r="432" spans="1:53" ht="14.25" hidden="1" customHeight="1" x14ac:dyDescent="0.25">
      <c r="A432" s="406" t="s">
        <v>119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hidden="1" customHeight="1" x14ac:dyDescent="0.25">
      <c r="A433" s="64" t="s">
        <v>582</v>
      </c>
      <c r="B433" s="64" t="s">
        <v>583</v>
      </c>
      <c r="C433" s="37">
        <v>4301011371</v>
      </c>
      <c r="D433" s="407">
        <v>4607091389067</v>
      </c>
      <c r="E433" s="40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6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hidden="1" customHeight="1" x14ac:dyDescent="0.25">
      <c r="A434" s="64" t="s">
        <v>584</v>
      </c>
      <c r="B434" s="64" t="s">
        <v>585</v>
      </c>
      <c r="C434" s="37">
        <v>4301011363</v>
      </c>
      <c r="D434" s="407">
        <v>4607091383522</v>
      </c>
      <c r="E434" s="40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6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409"/>
      <c r="P434" s="409"/>
      <c r="Q434" s="409"/>
      <c r="R434" s="41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hidden="1" customHeight="1" x14ac:dyDescent="0.25">
      <c r="A435" s="64" t="s">
        <v>586</v>
      </c>
      <c r="B435" s="64" t="s">
        <v>587</v>
      </c>
      <c r="C435" s="37">
        <v>4301011431</v>
      </c>
      <c r="D435" s="407">
        <v>4607091384437</v>
      </c>
      <c r="E435" s="40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6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409"/>
      <c r="P435" s="409"/>
      <c r="Q435" s="409"/>
      <c r="R435" s="41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hidden="1" customHeight="1" x14ac:dyDescent="0.25">
      <c r="A436" s="64" t="s">
        <v>586</v>
      </c>
      <c r="B436" s="64" t="s">
        <v>588</v>
      </c>
      <c r="C436" s="37">
        <v>4301011785</v>
      </c>
      <c r="D436" s="407">
        <v>4607091384437</v>
      </c>
      <c r="E436" s="40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651" t="s">
        <v>589</v>
      </c>
      <c r="O436" s="409"/>
      <c r="P436" s="409"/>
      <c r="Q436" s="409"/>
      <c r="R436" s="41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hidden="1" customHeight="1" x14ac:dyDescent="0.25">
      <c r="A437" s="64" t="s">
        <v>591</v>
      </c>
      <c r="B437" s="64" t="s">
        <v>592</v>
      </c>
      <c r="C437" s="37">
        <v>4301011771</v>
      </c>
      <c r="D437" s="407">
        <v>4607091389104</v>
      </c>
      <c r="E437" s="407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652" t="s">
        <v>593</v>
      </c>
      <c r="O437" s="409"/>
      <c r="P437" s="409"/>
      <c r="Q437" s="409"/>
      <c r="R437" s="410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hidden="1" customHeight="1" x14ac:dyDescent="0.25">
      <c r="A438" s="64" t="s">
        <v>591</v>
      </c>
      <c r="B438" s="64" t="s">
        <v>594</v>
      </c>
      <c r="C438" s="37">
        <v>4301011365</v>
      </c>
      <c r="D438" s="407">
        <v>4607091389104</v>
      </c>
      <c r="E438" s="407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6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409"/>
      <c r="P438" s="409"/>
      <c r="Q438" s="409"/>
      <c r="R438" s="41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hidden="1" customHeight="1" x14ac:dyDescent="0.25">
      <c r="A439" s="64" t="s">
        <v>595</v>
      </c>
      <c r="B439" s="64" t="s">
        <v>596</v>
      </c>
      <c r="C439" s="37">
        <v>4301011367</v>
      </c>
      <c r="D439" s="407">
        <v>4680115880603</v>
      </c>
      <c r="E439" s="407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6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409"/>
      <c r="P439" s="409"/>
      <c r="Q439" s="409"/>
      <c r="R439" s="41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hidden="1" customHeight="1" x14ac:dyDescent="0.25">
      <c r="A440" s="64" t="s">
        <v>597</v>
      </c>
      <c r="B440" s="64" t="s">
        <v>598</v>
      </c>
      <c r="C440" s="37">
        <v>4301011168</v>
      </c>
      <c r="D440" s="407">
        <v>4607091389999</v>
      </c>
      <c r="E440" s="407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6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409"/>
      <c r="P440" s="409"/>
      <c r="Q440" s="409"/>
      <c r="R440" s="410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hidden="1" customHeight="1" x14ac:dyDescent="0.25">
      <c r="A441" s="64" t="s">
        <v>599</v>
      </c>
      <c r="B441" s="64" t="s">
        <v>600</v>
      </c>
      <c r="C441" s="37">
        <v>4301011770</v>
      </c>
      <c r="D441" s="407">
        <v>4680115882782</v>
      </c>
      <c r="E441" s="407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656" t="s">
        <v>601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hidden="1" customHeight="1" x14ac:dyDescent="0.25">
      <c r="A442" s="64" t="s">
        <v>599</v>
      </c>
      <c r="B442" s="64" t="s">
        <v>602</v>
      </c>
      <c r="C442" s="37">
        <v>4301011372</v>
      </c>
      <c r="D442" s="407">
        <v>4680115882782</v>
      </c>
      <c r="E442" s="407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6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409"/>
      <c r="P442" s="409"/>
      <c r="Q442" s="409"/>
      <c r="R442" s="410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hidden="1" customHeight="1" x14ac:dyDescent="0.25">
      <c r="A443" s="64" t="s">
        <v>603</v>
      </c>
      <c r="B443" s="64" t="s">
        <v>604</v>
      </c>
      <c r="C443" s="37">
        <v>4301011190</v>
      </c>
      <c r="D443" s="407">
        <v>4607091389098</v>
      </c>
      <c r="E443" s="407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409"/>
      <c r="P443" s="409"/>
      <c r="Q443" s="409"/>
      <c r="R443" s="410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16" t="s">
        <v>66</v>
      </c>
    </row>
    <row r="444" spans="1:53" ht="27" hidden="1" customHeight="1" x14ac:dyDescent="0.25">
      <c r="A444" s="64" t="s">
        <v>605</v>
      </c>
      <c r="B444" s="64" t="s">
        <v>606</v>
      </c>
      <c r="C444" s="37">
        <v>4301011366</v>
      </c>
      <c r="D444" s="407">
        <v>4607091389982</v>
      </c>
      <c r="E444" s="407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6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409"/>
      <c r="P444" s="409"/>
      <c r="Q444" s="409"/>
      <c r="R444" s="410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hidden="1" customHeight="1" x14ac:dyDescent="0.25">
      <c r="A445" s="64" t="s">
        <v>605</v>
      </c>
      <c r="B445" s="64" t="s">
        <v>607</v>
      </c>
      <c r="C445" s="37">
        <v>4301011784</v>
      </c>
      <c r="D445" s="407">
        <v>4607091389982</v>
      </c>
      <c r="E445" s="407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660" t="s">
        <v>608</v>
      </c>
      <c r="O445" s="409"/>
      <c r="P445" s="409"/>
      <c r="Q445" s="409"/>
      <c r="R445" s="410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hidden="1" x14ac:dyDescent="0.2">
      <c r="A446" s="414"/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5"/>
      <c r="N446" s="411" t="s">
        <v>43</v>
      </c>
      <c r="O446" s="412"/>
      <c r="P446" s="412"/>
      <c r="Q446" s="412"/>
      <c r="R446" s="412"/>
      <c r="S446" s="412"/>
      <c r="T446" s="413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68"/>
      <c r="Z446" s="68"/>
    </row>
    <row r="447" spans="1:53" hidden="1" x14ac:dyDescent="0.2">
      <c r="A447" s="414"/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5"/>
      <c r="N447" s="411" t="s">
        <v>43</v>
      </c>
      <c r="O447" s="412"/>
      <c r="P447" s="412"/>
      <c r="Q447" s="412"/>
      <c r="R447" s="412"/>
      <c r="S447" s="412"/>
      <c r="T447" s="413"/>
      <c r="U447" s="43" t="s">
        <v>0</v>
      </c>
      <c r="V447" s="44">
        <f>IFERROR(SUM(V433:V445),"0")</f>
        <v>0</v>
      </c>
      <c r="W447" s="44">
        <f>IFERROR(SUM(W433:W445),"0")</f>
        <v>0</v>
      </c>
      <c r="X447" s="43"/>
      <c r="Y447" s="68"/>
      <c r="Z447" s="68"/>
    </row>
    <row r="448" spans="1:53" ht="14.25" hidden="1" customHeight="1" x14ac:dyDescent="0.25">
      <c r="A448" s="406" t="s">
        <v>111</v>
      </c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  <c r="U448" s="406"/>
      <c r="V448" s="406"/>
      <c r="W448" s="406"/>
      <c r="X448" s="406"/>
      <c r="Y448" s="67"/>
      <c r="Z448" s="67"/>
    </row>
    <row r="449" spans="1:53" ht="16.5" hidden="1" customHeight="1" x14ac:dyDescent="0.25">
      <c r="A449" s="64" t="s">
        <v>609</v>
      </c>
      <c r="B449" s="64" t="s">
        <v>610</v>
      </c>
      <c r="C449" s="37">
        <v>4301020222</v>
      </c>
      <c r="D449" s="407">
        <v>4607091388930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6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hidden="1" customHeight="1" x14ac:dyDescent="0.25">
      <c r="A450" s="64" t="s">
        <v>611</v>
      </c>
      <c r="B450" s="64" t="s">
        <v>612</v>
      </c>
      <c r="C450" s="37">
        <v>4301020206</v>
      </c>
      <c r="D450" s="407">
        <v>4680115880054</v>
      </c>
      <c r="E450" s="407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6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idden="1" x14ac:dyDescent="0.2">
      <c r="A451" s="414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5"/>
      <c r="N451" s="411" t="s">
        <v>43</v>
      </c>
      <c r="O451" s="412"/>
      <c r="P451" s="412"/>
      <c r="Q451" s="412"/>
      <c r="R451" s="412"/>
      <c r="S451" s="412"/>
      <c r="T451" s="413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idden="1" x14ac:dyDescent="0.2">
      <c r="A452" s="414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5"/>
      <c r="N452" s="411" t="s">
        <v>43</v>
      </c>
      <c r="O452" s="412"/>
      <c r="P452" s="412"/>
      <c r="Q452" s="412"/>
      <c r="R452" s="412"/>
      <c r="S452" s="412"/>
      <c r="T452" s="413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hidden="1" customHeight="1" x14ac:dyDescent="0.25">
      <c r="A453" s="406" t="s">
        <v>76</v>
      </c>
      <c r="B453" s="406"/>
      <c r="C453" s="406"/>
      <c r="D453" s="406"/>
      <c r="E453" s="406"/>
      <c r="F453" s="406"/>
      <c r="G453" s="406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  <c r="U453" s="406"/>
      <c r="V453" s="406"/>
      <c r="W453" s="406"/>
      <c r="X453" s="406"/>
      <c r="Y453" s="67"/>
      <c r="Z453" s="67"/>
    </row>
    <row r="454" spans="1:53" ht="27" hidden="1" customHeight="1" x14ac:dyDescent="0.25">
      <c r="A454" s="64" t="s">
        <v>613</v>
      </c>
      <c r="B454" s="64" t="s">
        <v>614</v>
      </c>
      <c r="C454" s="37">
        <v>4301031252</v>
      </c>
      <c r="D454" s="407">
        <v>4680115883116</v>
      </c>
      <c r="E454" s="407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6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hidden="1" customHeight="1" x14ac:dyDescent="0.25">
      <c r="A455" s="64" t="s">
        <v>615</v>
      </c>
      <c r="B455" s="64" t="s">
        <v>616</v>
      </c>
      <c r="C455" s="37">
        <v>4301031248</v>
      </c>
      <c r="D455" s="407">
        <v>4680115883093</v>
      </c>
      <c r="E455" s="407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6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hidden="1" customHeight="1" x14ac:dyDescent="0.25">
      <c r="A456" s="64" t="s">
        <v>617</v>
      </c>
      <c r="B456" s="64" t="s">
        <v>618</v>
      </c>
      <c r="C456" s="37">
        <v>4301031250</v>
      </c>
      <c r="D456" s="407">
        <v>4680115883109</v>
      </c>
      <c r="E456" s="407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6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409"/>
      <c r="P456" s="409"/>
      <c r="Q456" s="409"/>
      <c r="R456" s="410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hidden="1" customHeight="1" x14ac:dyDescent="0.25">
      <c r="A457" s="64" t="s">
        <v>619</v>
      </c>
      <c r="B457" s="64" t="s">
        <v>620</v>
      </c>
      <c r="C457" s="37">
        <v>4301031249</v>
      </c>
      <c r="D457" s="407">
        <v>4680115882072</v>
      </c>
      <c r="E457" s="407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6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409"/>
      <c r="P457" s="409"/>
      <c r="Q457" s="409"/>
      <c r="R457" s="410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hidden="1" customHeight="1" x14ac:dyDescent="0.25">
      <c r="A458" s="64" t="s">
        <v>621</v>
      </c>
      <c r="B458" s="64" t="s">
        <v>622</v>
      </c>
      <c r="C458" s="37">
        <v>4301031251</v>
      </c>
      <c r="D458" s="407">
        <v>4680115882102</v>
      </c>
      <c r="E458" s="407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409"/>
      <c r="P458" s="409"/>
      <c r="Q458" s="409"/>
      <c r="R458" s="410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hidden="1" customHeight="1" x14ac:dyDescent="0.25">
      <c r="A459" s="64" t="s">
        <v>623</v>
      </c>
      <c r="B459" s="64" t="s">
        <v>624</v>
      </c>
      <c r="C459" s="37">
        <v>4301031253</v>
      </c>
      <c r="D459" s="407">
        <v>4680115882096</v>
      </c>
      <c r="E459" s="407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6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idden="1" x14ac:dyDescent="0.2">
      <c r="A460" s="414"/>
      <c r="B460" s="414"/>
      <c r="C460" s="414"/>
      <c r="D460" s="414"/>
      <c r="E460" s="414"/>
      <c r="F460" s="414"/>
      <c r="G460" s="414"/>
      <c r="H460" s="414"/>
      <c r="I460" s="414"/>
      <c r="J460" s="414"/>
      <c r="K460" s="414"/>
      <c r="L460" s="414"/>
      <c r="M460" s="415"/>
      <c r="N460" s="411" t="s">
        <v>43</v>
      </c>
      <c r="O460" s="412"/>
      <c r="P460" s="412"/>
      <c r="Q460" s="412"/>
      <c r="R460" s="412"/>
      <c r="S460" s="412"/>
      <c r="T460" s="413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hidden="1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hidden="1" customHeight="1" x14ac:dyDescent="0.25">
      <c r="A462" s="406" t="s">
        <v>81</v>
      </c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06"/>
      <c r="O462" s="406"/>
      <c r="P462" s="406"/>
      <c r="Q462" s="406"/>
      <c r="R462" s="406"/>
      <c r="S462" s="406"/>
      <c r="T462" s="406"/>
      <c r="U462" s="406"/>
      <c r="V462" s="406"/>
      <c r="W462" s="406"/>
      <c r="X462" s="406"/>
      <c r="Y462" s="67"/>
      <c r="Z462" s="67"/>
    </row>
    <row r="463" spans="1:53" ht="27" hidden="1" customHeight="1" x14ac:dyDescent="0.25">
      <c r="A463" s="64" t="s">
        <v>625</v>
      </c>
      <c r="B463" s="64" t="s">
        <v>626</v>
      </c>
      <c r="C463" s="37">
        <v>4301051058</v>
      </c>
      <c r="D463" s="407">
        <v>4680115883536</v>
      </c>
      <c r="E463" s="407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409"/>
      <c r="P463" s="409"/>
      <c r="Q463" s="409"/>
      <c r="R463" s="41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hidden="1" customHeight="1" x14ac:dyDescent="0.25">
      <c r="A464" s="64" t="s">
        <v>627</v>
      </c>
      <c r="B464" s="64" t="s">
        <v>628</v>
      </c>
      <c r="C464" s="37">
        <v>4301051230</v>
      </c>
      <c r="D464" s="407">
        <v>4607091383409</v>
      </c>
      <c r="E464" s="407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6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hidden="1" customHeight="1" x14ac:dyDescent="0.25">
      <c r="A465" s="64" t="s">
        <v>629</v>
      </c>
      <c r="B465" s="64" t="s">
        <v>630</v>
      </c>
      <c r="C465" s="37">
        <v>4301051231</v>
      </c>
      <c r="D465" s="407">
        <v>4607091383416</v>
      </c>
      <c r="E465" s="407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hidden="1" x14ac:dyDescent="0.2">
      <c r="A466" s="414"/>
      <c r="B466" s="414"/>
      <c r="C466" s="414"/>
      <c r="D466" s="414"/>
      <c r="E466" s="414"/>
      <c r="F466" s="414"/>
      <c r="G466" s="414"/>
      <c r="H466" s="414"/>
      <c r="I466" s="414"/>
      <c r="J466" s="414"/>
      <c r="K466" s="414"/>
      <c r="L466" s="414"/>
      <c r="M466" s="415"/>
      <c r="N466" s="411" t="s">
        <v>43</v>
      </c>
      <c r="O466" s="412"/>
      <c r="P466" s="412"/>
      <c r="Q466" s="412"/>
      <c r="R466" s="412"/>
      <c r="S466" s="412"/>
      <c r="T466" s="413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hidden="1" x14ac:dyDescent="0.2">
      <c r="A467" s="414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5"/>
      <c r="N467" s="411" t="s">
        <v>43</v>
      </c>
      <c r="O467" s="412"/>
      <c r="P467" s="412"/>
      <c r="Q467" s="412"/>
      <c r="R467" s="412"/>
      <c r="S467" s="412"/>
      <c r="T467" s="413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hidden="1" customHeight="1" x14ac:dyDescent="0.2">
      <c r="A468" s="404" t="s">
        <v>631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55"/>
      <c r="Z468" s="55"/>
    </row>
    <row r="469" spans="1:53" ht="16.5" hidden="1" customHeight="1" x14ac:dyDescent="0.25">
      <c r="A469" s="405" t="s">
        <v>632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66"/>
      <c r="Z469" s="66"/>
    </row>
    <row r="470" spans="1:53" ht="14.25" hidden="1" customHeight="1" x14ac:dyDescent="0.25">
      <c r="A470" s="406" t="s">
        <v>119</v>
      </c>
      <c r="B470" s="406"/>
      <c r="C470" s="406"/>
      <c r="D470" s="406"/>
      <c r="E470" s="406"/>
      <c r="F470" s="406"/>
      <c r="G470" s="406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  <c r="U470" s="406"/>
      <c r="V470" s="406"/>
      <c r="W470" s="406"/>
      <c r="X470" s="406"/>
      <c r="Y470" s="67"/>
      <c r="Z470" s="67"/>
    </row>
    <row r="471" spans="1:53" ht="27" hidden="1" customHeight="1" x14ac:dyDescent="0.25">
      <c r="A471" s="64" t="s">
        <v>633</v>
      </c>
      <c r="B471" s="64" t="s">
        <v>634</v>
      </c>
      <c r="C471" s="37">
        <v>4301011763</v>
      </c>
      <c r="D471" s="407">
        <v>4640242181011</v>
      </c>
      <c r="E471" s="407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672" t="s">
        <v>635</v>
      </c>
      <c r="O471" s="409"/>
      <c r="P471" s="409"/>
      <c r="Q471" s="409"/>
      <c r="R471" s="41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hidden="1" customHeight="1" x14ac:dyDescent="0.25">
      <c r="A472" s="64" t="s">
        <v>636</v>
      </c>
      <c r="B472" s="64" t="s">
        <v>637</v>
      </c>
      <c r="C472" s="37">
        <v>4301011762</v>
      </c>
      <c r="D472" s="407">
        <v>4640242180922</v>
      </c>
      <c r="E472" s="407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673" t="s">
        <v>638</v>
      </c>
      <c r="O472" s="409"/>
      <c r="P472" s="409"/>
      <c r="Q472" s="409"/>
      <c r="R472" s="410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hidden="1" customHeight="1" x14ac:dyDescent="0.25">
      <c r="A473" s="64" t="s">
        <v>639</v>
      </c>
      <c r="B473" s="64" t="s">
        <v>640</v>
      </c>
      <c r="C473" s="37">
        <v>4301011585</v>
      </c>
      <c r="D473" s="407">
        <v>4640242180441</v>
      </c>
      <c r="E473" s="407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674" t="s">
        <v>641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642</v>
      </c>
      <c r="B474" s="64" t="s">
        <v>643</v>
      </c>
      <c r="C474" s="37">
        <v>4301011584</v>
      </c>
      <c r="D474" s="407">
        <v>4640242180564</v>
      </c>
      <c r="E474" s="407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675" t="s">
        <v>644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645</v>
      </c>
      <c r="B475" s="64" t="s">
        <v>646</v>
      </c>
      <c r="C475" s="37">
        <v>4301011551</v>
      </c>
      <c r="D475" s="407">
        <v>4640242180038</v>
      </c>
      <c r="E475" s="407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676" t="s">
        <v>647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idden="1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idden="1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hidden="1" customHeight="1" x14ac:dyDescent="0.25">
      <c r="A478" s="406" t="s">
        <v>111</v>
      </c>
      <c r="B478" s="406"/>
      <c r="C478" s="406"/>
      <c r="D478" s="406"/>
      <c r="E478" s="406"/>
      <c r="F478" s="406"/>
      <c r="G478" s="406"/>
      <c r="H478" s="406"/>
      <c r="I478" s="406"/>
      <c r="J478" s="406"/>
      <c r="K478" s="406"/>
      <c r="L478" s="406"/>
      <c r="M478" s="406"/>
      <c r="N478" s="406"/>
      <c r="O478" s="406"/>
      <c r="P478" s="406"/>
      <c r="Q478" s="406"/>
      <c r="R478" s="406"/>
      <c r="S478" s="406"/>
      <c r="T478" s="406"/>
      <c r="U478" s="406"/>
      <c r="V478" s="406"/>
      <c r="W478" s="406"/>
      <c r="X478" s="406"/>
      <c r="Y478" s="67"/>
      <c r="Z478" s="67"/>
    </row>
    <row r="479" spans="1:53" ht="27" hidden="1" customHeight="1" x14ac:dyDescent="0.25">
      <c r="A479" s="64" t="s">
        <v>648</v>
      </c>
      <c r="B479" s="64" t="s">
        <v>649</v>
      </c>
      <c r="C479" s="37">
        <v>4301020260</v>
      </c>
      <c r="D479" s="407">
        <v>4640242180526</v>
      </c>
      <c r="E479" s="407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677" t="s">
        <v>650</v>
      </c>
      <c r="O479" s="409"/>
      <c r="P479" s="409"/>
      <c r="Q479" s="409"/>
      <c r="R479" s="410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hidden="1" customHeight="1" x14ac:dyDescent="0.25">
      <c r="A480" s="64" t="s">
        <v>651</v>
      </c>
      <c r="B480" s="64" t="s">
        <v>652</v>
      </c>
      <c r="C480" s="37">
        <v>4301020269</v>
      </c>
      <c r="D480" s="407">
        <v>4640242180519</v>
      </c>
      <c r="E480" s="407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678" t="s">
        <v>653</v>
      </c>
      <c r="O480" s="409"/>
      <c r="P480" s="409"/>
      <c r="Q480" s="409"/>
      <c r="R480" s="410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idden="1" x14ac:dyDescent="0.2">
      <c r="A481" s="414"/>
      <c r="B481" s="414"/>
      <c r="C481" s="414"/>
      <c r="D481" s="414"/>
      <c r="E481" s="414"/>
      <c r="F481" s="414"/>
      <c r="G481" s="414"/>
      <c r="H481" s="414"/>
      <c r="I481" s="414"/>
      <c r="J481" s="414"/>
      <c r="K481" s="414"/>
      <c r="L481" s="414"/>
      <c r="M481" s="415"/>
      <c r="N481" s="411" t="s">
        <v>43</v>
      </c>
      <c r="O481" s="412"/>
      <c r="P481" s="412"/>
      <c r="Q481" s="412"/>
      <c r="R481" s="412"/>
      <c r="S481" s="412"/>
      <c r="T481" s="413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idden="1" x14ac:dyDescent="0.2">
      <c r="A482" s="414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5"/>
      <c r="N482" s="411" t="s">
        <v>43</v>
      </c>
      <c r="O482" s="412"/>
      <c r="P482" s="412"/>
      <c r="Q482" s="412"/>
      <c r="R482" s="412"/>
      <c r="S482" s="412"/>
      <c r="T482" s="413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hidden="1" customHeight="1" x14ac:dyDescent="0.25">
      <c r="A483" s="406" t="s">
        <v>76</v>
      </c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6"/>
      <c r="O483" s="406"/>
      <c r="P483" s="406"/>
      <c r="Q483" s="406"/>
      <c r="R483" s="406"/>
      <c r="S483" s="406"/>
      <c r="T483" s="406"/>
      <c r="U483" s="406"/>
      <c r="V483" s="406"/>
      <c r="W483" s="406"/>
      <c r="X483" s="406"/>
      <c r="Y483" s="67"/>
      <c r="Z483" s="67"/>
    </row>
    <row r="484" spans="1:53" ht="27" hidden="1" customHeight="1" x14ac:dyDescent="0.25">
      <c r="A484" s="64" t="s">
        <v>654</v>
      </c>
      <c r="B484" s="64" t="s">
        <v>655</v>
      </c>
      <c r="C484" s="37">
        <v>4301031280</v>
      </c>
      <c r="D484" s="407">
        <v>4640242180816</v>
      </c>
      <c r="E484" s="407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679" t="s">
        <v>656</v>
      </c>
      <c r="O484" s="409"/>
      <c r="P484" s="409"/>
      <c r="Q484" s="409"/>
      <c r="R484" s="410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hidden="1" customHeight="1" x14ac:dyDescent="0.25">
      <c r="A485" s="64" t="s">
        <v>657</v>
      </c>
      <c r="B485" s="64" t="s">
        <v>658</v>
      </c>
      <c r="C485" s="37">
        <v>4301031244</v>
      </c>
      <c r="D485" s="407">
        <v>4640242180595</v>
      </c>
      <c r="E485" s="407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680" t="s">
        <v>659</v>
      </c>
      <c r="O485" s="409"/>
      <c r="P485" s="409"/>
      <c r="Q485" s="409"/>
      <c r="R485" s="410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hidden="1" customHeight="1" x14ac:dyDescent="0.25">
      <c r="A486" s="64" t="s">
        <v>660</v>
      </c>
      <c r="B486" s="64" t="s">
        <v>661</v>
      </c>
      <c r="C486" s="37">
        <v>4301031203</v>
      </c>
      <c r="D486" s="407">
        <v>4640242180908</v>
      </c>
      <c r="E486" s="407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681" t="s">
        <v>662</v>
      </c>
      <c r="O486" s="409"/>
      <c r="P486" s="409"/>
      <c r="Q486" s="409"/>
      <c r="R486" s="410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hidden="1" customHeight="1" x14ac:dyDescent="0.25">
      <c r="A487" s="64" t="s">
        <v>663</v>
      </c>
      <c r="B487" s="64" t="s">
        <v>664</v>
      </c>
      <c r="C487" s="37">
        <v>4301031200</v>
      </c>
      <c r="D487" s="407">
        <v>4640242180489</v>
      </c>
      <c r="E487" s="407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682" t="s">
        <v>665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hidden="1" x14ac:dyDescent="0.2">
      <c r="A488" s="414"/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5"/>
      <c r="N488" s="411" t="s">
        <v>43</v>
      </c>
      <c r="O488" s="412"/>
      <c r="P488" s="412"/>
      <c r="Q488" s="412"/>
      <c r="R488" s="412"/>
      <c r="S488" s="412"/>
      <c r="T488" s="413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hidden="1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hidden="1" customHeight="1" x14ac:dyDescent="0.25">
      <c r="A490" s="406" t="s">
        <v>81</v>
      </c>
      <c r="B490" s="406"/>
      <c r="C490" s="406"/>
      <c r="D490" s="406"/>
      <c r="E490" s="406"/>
      <c r="F490" s="406"/>
      <c r="G490" s="406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  <c r="U490" s="406"/>
      <c r="V490" s="406"/>
      <c r="W490" s="406"/>
      <c r="X490" s="406"/>
      <c r="Y490" s="67"/>
      <c r="Z490" s="67"/>
    </row>
    <row r="491" spans="1:53" ht="27" hidden="1" customHeight="1" x14ac:dyDescent="0.25">
      <c r="A491" s="64" t="s">
        <v>666</v>
      </c>
      <c r="B491" s="64" t="s">
        <v>667</v>
      </c>
      <c r="C491" s="37">
        <v>4301051310</v>
      </c>
      <c r="D491" s="407">
        <v>4680115880870</v>
      </c>
      <c r="E491" s="407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409"/>
      <c r="P491" s="409"/>
      <c r="Q491" s="409"/>
      <c r="R491" s="410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hidden="1" customHeight="1" x14ac:dyDescent="0.25">
      <c r="A492" s="64" t="s">
        <v>668</v>
      </c>
      <c r="B492" s="64" t="s">
        <v>669</v>
      </c>
      <c r="C492" s="37">
        <v>4301051510</v>
      </c>
      <c r="D492" s="407">
        <v>4640242180540</v>
      </c>
      <c r="E492" s="407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684" t="s">
        <v>670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hidden="1" customHeight="1" x14ac:dyDescent="0.25">
      <c r="A493" s="64" t="s">
        <v>671</v>
      </c>
      <c r="B493" s="64" t="s">
        <v>672</v>
      </c>
      <c r="C493" s="37">
        <v>4301051390</v>
      </c>
      <c r="D493" s="407">
        <v>4640242181233</v>
      </c>
      <c r="E493" s="407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685" t="s">
        <v>673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hidden="1" customHeight="1" x14ac:dyDescent="0.25">
      <c r="A494" s="64" t="s">
        <v>674</v>
      </c>
      <c r="B494" s="64" t="s">
        <v>675</v>
      </c>
      <c r="C494" s="37">
        <v>4301051508</v>
      </c>
      <c r="D494" s="407">
        <v>4640242180557</v>
      </c>
      <c r="E494" s="407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686" t="s">
        <v>676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hidden="1" customHeight="1" x14ac:dyDescent="0.25">
      <c r="A495" s="64" t="s">
        <v>677</v>
      </c>
      <c r="B495" s="64" t="s">
        <v>678</v>
      </c>
      <c r="C495" s="37">
        <v>4301051448</v>
      </c>
      <c r="D495" s="407">
        <v>4640242181226</v>
      </c>
      <c r="E495" s="407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687" t="s">
        <v>679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idden="1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hidden="1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">
      <c r="A498" s="414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691"/>
      <c r="N498" s="688" t="s">
        <v>36</v>
      </c>
      <c r="O498" s="689"/>
      <c r="P498" s="689"/>
      <c r="Q498" s="689"/>
      <c r="R498" s="689"/>
      <c r="S498" s="689"/>
      <c r="T498" s="690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5250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5265</v>
      </c>
      <c r="X498" s="43"/>
      <c r="Y498" s="68"/>
      <c r="Z498" s="68"/>
    </row>
    <row r="499" spans="1:29" x14ac:dyDescent="0.2">
      <c r="A499" s="414"/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691"/>
      <c r="N499" s="688" t="s">
        <v>37</v>
      </c>
      <c r="O499" s="689"/>
      <c r="P499" s="689"/>
      <c r="Q499" s="689"/>
      <c r="R499" s="689"/>
      <c r="S499" s="689"/>
      <c r="T499" s="690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5418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5433.48</v>
      </c>
      <c r="X499" s="43"/>
      <c r="Y499" s="68"/>
      <c r="Z499" s="68"/>
    </row>
    <row r="500" spans="1:29" x14ac:dyDescent="0.2">
      <c r="A500" s="414"/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691"/>
      <c r="N500" s="688" t="s">
        <v>38</v>
      </c>
      <c r="O500" s="689"/>
      <c r="P500" s="689"/>
      <c r="Q500" s="689"/>
      <c r="R500" s="689"/>
      <c r="S500" s="689"/>
      <c r="T500" s="690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8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8</v>
      </c>
      <c r="X500" s="43"/>
      <c r="Y500" s="68"/>
      <c r="Z500" s="68"/>
    </row>
    <row r="501" spans="1:29" x14ac:dyDescent="0.2">
      <c r="A501" s="414"/>
      <c r="B501" s="414"/>
      <c r="C501" s="414"/>
      <c r="D501" s="414"/>
      <c r="E501" s="414"/>
      <c r="F501" s="414"/>
      <c r="G501" s="414"/>
      <c r="H501" s="414"/>
      <c r="I501" s="414"/>
      <c r="J501" s="414"/>
      <c r="K501" s="414"/>
      <c r="L501" s="414"/>
      <c r="M501" s="691"/>
      <c r="N501" s="688" t="s">
        <v>39</v>
      </c>
      <c r="O501" s="689"/>
      <c r="P501" s="689"/>
      <c r="Q501" s="689"/>
      <c r="R501" s="689"/>
      <c r="S501" s="689"/>
      <c r="T501" s="690"/>
      <c r="U501" s="43" t="s">
        <v>0</v>
      </c>
      <c r="V501" s="44">
        <f>GrossWeightTotal+PalletQtyTotal*25</f>
        <v>5618</v>
      </c>
      <c r="W501" s="44">
        <f>GrossWeightTotalR+PalletQtyTotalR*25</f>
        <v>5633.48</v>
      </c>
      <c r="X501" s="43"/>
      <c r="Y501" s="68"/>
      <c r="Z501" s="68"/>
    </row>
    <row r="502" spans="1:29" x14ac:dyDescent="0.2">
      <c r="A502" s="414"/>
      <c r="B502" s="414"/>
      <c r="C502" s="414"/>
      <c r="D502" s="414"/>
      <c r="E502" s="414"/>
      <c r="F502" s="414"/>
      <c r="G502" s="414"/>
      <c r="H502" s="414"/>
      <c r="I502" s="414"/>
      <c r="J502" s="414"/>
      <c r="K502" s="414"/>
      <c r="L502" s="414"/>
      <c r="M502" s="691"/>
      <c r="N502" s="688" t="s">
        <v>40</v>
      </c>
      <c r="O502" s="689"/>
      <c r="P502" s="689"/>
      <c r="Q502" s="689"/>
      <c r="R502" s="689"/>
      <c r="S502" s="689"/>
      <c r="T502" s="690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350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351</v>
      </c>
      <c r="X502" s="43"/>
      <c r="Y502" s="68"/>
      <c r="Z502" s="68"/>
    </row>
    <row r="503" spans="1:29" ht="14.25" hidden="1" x14ac:dyDescent="0.2">
      <c r="A503" s="414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691"/>
      <c r="N503" s="688" t="s">
        <v>41</v>
      </c>
      <c r="O503" s="689"/>
      <c r="P503" s="689"/>
      <c r="Q503" s="689"/>
      <c r="R503" s="689"/>
      <c r="S503" s="689"/>
      <c r="T503" s="690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7.6342499999999998</v>
      </c>
      <c r="Y503" s="68"/>
      <c r="Z503" s="68"/>
    </row>
    <row r="504" spans="1:29" ht="13.5" thickBot="1" x14ac:dyDescent="0.25"/>
    <row r="505" spans="1:29" ht="27" thickTop="1" thickBot="1" x14ac:dyDescent="0.25">
      <c r="A505" s="47" t="s">
        <v>9</v>
      </c>
      <c r="B505" s="72" t="s">
        <v>75</v>
      </c>
      <c r="C505" s="692" t="s">
        <v>109</v>
      </c>
      <c r="D505" s="692" t="s">
        <v>109</v>
      </c>
      <c r="E505" s="692" t="s">
        <v>109</v>
      </c>
      <c r="F505" s="692" t="s">
        <v>109</v>
      </c>
      <c r="G505" s="692" t="s">
        <v>234</v>
      </c>
      <c r="H505" s="692" t="s">
        <v>234</v>
      </c>
      <c r="I505" s="692" t="s">
        <v>234</v>
      </c>
      <c r="J505" s="692" t="s">
        <v>234</v>
      </c>
      <c r="K505" s="693"/>
      <c r="L505" s="692" t="s">
        <v>234</v>
      </c>
      <c r="M505" s="692" t="s">
        <v>234</v>
      </c>
      <c r="N505" s="692" t="s">
        <v>234</v>
      </c>
      <c r="O505" s="692" t="s">
        <v>234</v>
      </c>
      <c r="P505" s="692" t="s">
        <v>452</v>
      </c>
      <c r="Q505" s="692" t="s">
        <v>452</v>
      </c>
      <c r="R505" s="692" t="s">
        <v>505</v>
      </c>
      <c r="S505" s="692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">
      <c r="A506" s="694" t="s">
        <v>10</v>
      </c>
      <c r="B506" s="692" t="s">
        <v>75</v>
      </c>
      <c r="C506" s="692" t="s">
        <v>110</v>
      </c>
      <c r="D506" s="692" t="s">
        <v>118</v>
      </c>
      <c r="E506" s="692" t="s">
        <v>109</v>
      </c>
      <c r="F506" s="692" t="s">
        <v>226</v>
      </c>
      <c r="G506" s="692" t="s">
        <v>235</v>
      </c>
      <c r="H506" s="692" t="s">
        <v>242</v>
      </c>
      <c r="I506" s="692" t="s">
        <v>261</v>
      </c>
      <c r="J506" s="692" t="s">
        <v>320</v>
      </c>
      <c r="K506" s="1"/>
      <c r="L506" s="692" t="s">
        <v>323</v>
      </c>
      <c r="M506" s="692" t="s">
        <v>343</v>
      </c>
      <c r="N506" s="692" t="s">
        <v>425</v>
      </c>
      <c r="O506" s="692" t="s">
        <v>443</v>
      </c>
      <c r="P506" s="692" t="s">
        <v>453</v>
      </c>
      <c r="Q506" s="692" t="s">
        <v>480</v>
      </c>
      <c r="R506" s="692" t="s">
        <v>506</v>
      </c>
      <c r="S506" s="692" t="s">
        <v>557</v>
      </c>
      <c r="T506" s="692" t="s">
        <v>581</v>
      </c>
      <c r="U506" s="692" t="s">
        <v>632</v>
      </c>
      <c r="Z506" s="61"/>
      <c r="AC506" s="1"/>
    </row>
    <row r="507" spans="1:29" ht="13.5" thickBot="1" x14ac:dyDescent="0.25">
      <c r="A507" s="695"/>
      <c r="B507" s="692"/>
      <c r="C507" s="692"/>
      <c r="D507" s="692"/>
      <c r="E507" s="692"/>
      <c r="F507" s="692"/>
      <c r="G507" s="692"/>
      <c r="H507" s="692"/>
      <c r="I507" s="692"/>
      <c r="J507" s="692"/>
      <c r="K507" s="1"/>
      <c r="L507" s="692"/>
      <c r="M507" s="692"/>
      <c r="N507" s="692"/>
      <c r="O507" s="692"/>
      <c r="P507" s="692"/>
      <c r="Q507" s="692"/>
      <c r="R507" s="692"/>
      <c r="S507" s="692"/>
      <c r="T507" s="692"/>
      <c r="U507" s="692"/>
      <c r="Z507" s="61"/>
      <c r="AC507" s="1"/>
    </row>
    <row r="508" spans="1:29" ht="18" thickTop="1" thickBot="1" x14ac:dyDescent="0.25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08" s="53">
        <f>IFERROR(W280*1,"0")+IFERROR(W281*1,"0")+IFERROR(W282*1,"0")+IFERROR(W283*1,"0")+IFERROR(W284*1,"0")+IFERROR(W285*1,"0")+IFERROR(W286*1,"0")+IFERROR(W287*1,"0")+IFERROR(W291*1,"0")+IFERROR(W292*1,"0")</f>
        <v>0</v>
      </c>
      <c r="O508" s="53">
        <f>IFERROR(W297*1,"0")+IFERROR(W301*1,"0")+IFERROR(W305*1,"0")+IFERROR(W309*1,"0")</f>
        <v>0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5265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2 600,00"/>
        <filter val="2 650,00"/>
        <filter val="350,00"/>
        <filter val="5 250,00"/>
        <filter val="5 418,00"/>
        <filter val="5 618,00"/>
        <filter val="8"/>
      </filters>
    </filterColumn>
  </autoFilter>
  <dataConsolidate/>
  <mergeCells count="908"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