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"/>
    </mc:Choice>
  </mc:AlternateContent>
  <xr:revisionPtr revIDLastSave="0" documentId="13_ncr:1_{68D027E0-DC41-4961-9183-8317F21CCF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104" i="1"/>
  <c r="O7" i="1" l="1"/>
  <c r="O8" i="1"/>
  <c r="AB8" i="1" s="1"/>
  <c r="O9" i="1"/>
  <c r="O10" i="1"/>
  <c r="AB10" i="1" s="1"/>
  <c r="O11" i="1"/>
  <c r="P11" i="1" s="1"/>
  <c r="AB11" i="1" s="1"/>
  <c r="O12" i="1"/>
  <c r="P12" i="1" s="1"/>
  <c r="AB12" i="1" s="1"/>
  <c r="O13" i="1"/>
  <c r="O14" i="1"/>
  <c r="AB14" i="1" s="1"/>
  <c r="O15" i="1"/>
  <c r="O16" i="1"/>
  <c r="P16" i="1" s="1"/>
  <c r="O17" i="1"/>
  <c r="O18" i="1"/>
  <c r="AB18" i="1" s="1"/>
  <c r="O19" i="1"/>
  <c r="O20" i="1"/>
  <c r="AB20" i="1" s="1"/>
  <c r="O21" i="1"/>
  <c r="O22" i="1"/>
  <c r="AB22" i="1" s="1"/>
  <c r="O23" i="1"/>
  <c r="P23" i="1" s="1"/>
  <c r="AB23" i="1" s="1"/>
  <c r="O24" i="1"/>
  <c r="O25" i="1"/>
  <c r="O26" i="1"/>
  <c r="AB26" i="1" s="1"/>
  <c r="O27" i="1"/>
  <c r="O28" i="1"/>
  <c r="O29" i="1"/>
  <c r="O30" i="1"/>
  <c r="P30" i="1" s="1"/>
  <c r="AB30" i="1" s="1"/>
  <c r="O31" i="1"/>
  <c r="O32" i="1"/>
  <c r="AB32" i="1" s="1"/>
  <c r="O33" i="1"/>
  <c r="O34" i="1"/>
  <c r="O35" i="1"/>
  <c r="P35" i="1" s="1"/>
  <c r="O36" i="1"/>
  <c r="O37" i="1"/>
  <c r="P37" i="1" s="1"/>
  <c r="AB37" i="1" s="1"/>
  <c r="O38" i="1"/>
  <c r="O39" i="1"/>
  <c r="P39" i="1" s="1"/>
  <c r="O40" i="1"/>
  <c r="O41" i="1"/>
  <c r="O42" i="1"/>
  <c r="AB42" i="1" s="1"/>
  <c r="O43" i="1"/>
  <c r="P43" i="1" s="1"/>
  <c r="AB43" i="1" s="1"/>
  <c r="O44" i="1"/>
  <c r="AB44" i="1" s="1"/>
  <c r="O45" i="1"/>
  <c r="O46" i="1"/>
  <c r="O47" i="1"/>
  <c r="P47" i="1" s="1"/>
  <c r="AB47" i="1" s="1"/>
  <c r="O48" i="1"/>
  <c r="AB48" i="1" s="1"/>
  <c r="O49" i="1"/>
  <c r="P49" i="1" s="1"/>
  <c r="AB49" i="1" s="1"/>
  <c r="O50" i="1"/>
  <c r="P50" i="1" s="1"/>
  <c r="AB50" i="1" s="1"/>
  <c r="O51" i="1"/>
  <c r="P51" i="1" s="1"/>
  <c r="AB51" i="1" s="1"/>
  <c r="O52" i="1"/>
  <c r="P52" i="1" s="1"/>
  <c r="AB52" i="1" s="1"/>
  <c r="O53" i="1"/>
  <c r="O54" i="1"/>
  <c r="AB54" i="1" s="1"/>
  <c r="O55" i="1"/>
  <c r="AB55" i="1" s="1"/>
  <c r="O56" i="1"/>
  <c r="P56" i="1" s="1"/>
  <c r="AB56" i="1" s="1"/>
  <c r="O57" i="1"/>
  <c r="O58" i="1"/>
  <c r="AB58" i="1" s="1"/>
  <c r="O59" i="1"/>
  <c r="O60" i="1"/>
  <c r="AB60" i="1" s="1"/>
  <c r="O61" i="1"/>
  <c r="P61" i="1" s="1"/>
  <c r="AB61" i="1" s="1"/>
  <c r="O62" i="1"/>
  <c r="AB62" i="1" s="1"/>
  <c r="O63" i="1"/>
  <c r="P63" i="1" s="1"/>
  <c r="AB63" i="1" s="1"/>
  <c r="O64" i="1"/>
  <c r="O65" i="1"/>
  <c r="O66" i="1"/>
  <c r="AB66" i="1" s="1"/>
  <c r="O67" i="1"/>
  <c r="O68" i="1"/>
  <c r="P68" i="1" s="1"/>
  <c r="AB68" i="1" s="1"/>
  <c r="O69" i="1"/>
  <c r="O70" i="1"/>
  <c r="O71" i="1"/>
  <c r="O72" i="1"/>
  <c r="AB72" i="1" s="1"/>
  <c r="O73" i="1"/>
  <c r="O74" i="1"/>
  <c r="AB74" i="1" s="1"/>
  <c r="O75" i="1"/>
  <c r="P75" i="1" s="1"/>
  <c r="O76" i="1"/>
  <c r="P76" i="1" s="1"/>
  <c r="AB76" i="1" s="1"/>
  <c r="O77" i="1"/>
  <c r="O78" i="1"/>
  <c r="P78" i="1" s="1"/>
  <c r="AB78" i="1" s="1"/>
  <c r="O79" i="1"/>
  <c r="P79" i="1" s="1"/>
  <c r="O80" i="1"/>
  <c r="AB80" i="1" s="1"/>
  <c r="O81" i="1"/>
  <c r="P81" i="1" s="1"/>
  <c r="AB81" i="1" s="1"/>
  <c r="O82" i="1"/>
  <c r="AB82" i="1" s="1"/>
  <c r="O83" i="1"/>
  <c r="O84" i="1"/>
  <c r="O85" i="1"/>
  <c r="O86" i="1"/>
  <c r="P86" i="1" s="1"/>
  <c r="AB86" i="1" s="1"/>
  <c r="O87" i="1"/>
  <c r="P87" i="1" s="1"/>
  <c r="AB87" i="1" s="1"/>
  <c r="O88" i="1"/>
  <c r="AB88" i="1" s="1"/>
  <c r="O89" i="1"/>
  <c r="O90" i="1"/>
  <c r="AB90" i="1" s="1"/>
  <c r="O91" i="1"/>
  <c r="O92" i="1"/>
  <c r="P92" i="1" s="1"/>
  <c r="AB92" i="1" s="1"/>
  <c r="O93" i="1"/>
  <c r="O94" i="1"/>
  <c r="AB94" i="1" s="1"/>
  <c r="O95" i="1"/>
  <c r="O96" i="1"/>
  <c r="AB96" i="1" s="1"/>
  <c r="O97" i="1"/>
  <c r="O98" i="1"/>
  <c r="AB98" i="1" s="1"/>
  <c r="O99" i="1"/>
  <c r="O100" i="1"/>
  <c r="P100" i="1" s="1"/>
  <c r="AB100" i="1" s="1"/>
  <c r="O101" i="1"/>
  <c r="P101" i="1" s="1"/>
  <c r="AB101" i="1" s="1"/>
  <c r="O102" i="1"/>
  <c r="AB102" i="1" s="1"/>
  <c r="O103" i="1"/>
  <c r="O104" i="1"/>
  <c r="AB104" i="1" s="1"/>
  <c r="O105" i="1"/>
  <c r="O106" i="1"/>
  <c r="O107" i="1"/>
  <c r="P107" i="1" s="1"/>
  <c r="AB107" i="1" s="1"/>
  <c r="O108" i="1"/>
  <c r="P108" i="1" s="1"/>
  <c r="AB108" i="1" s="1"/>
  <c r="O109" i="1"/>
  <c r="P109" i="1" s="1"/>
  <c r="AB109" i="1" s="1"/>
  <c r="O110" i="1"/>
  <c r="AB110" i="1" s="1"/>
  <c r="O6" i="1"/>
  <c r="AB7" i="1"/>
  <c r="AB9" i="1"/>
  <c r="AB15" i="1"/>
  <c r="AB17" i="1"/>
  <c r="AB19" i="1"/>
  <c r="AB21" i="1"/>
  <c r="AB24" i="1"/>
  <c r="AB25" i="1"/>
  <c r="AB27" i="1"/>
  <c r="AB35" i="1"/>
  <c r="AB39" i="1"/>
  <c r="AB45" i="1"/>
  <c r="AB46" i="1"/>
  <c r="AB53" i="1"/>
  <c r="AB59" i="1"/>
  <c r="AB67" i="1"/>
  <c r="AB69" i="1"/>
  <c r="AB70" i="1"/>
  <c r="AB71" i="1"/>
  <c r="AB75" i="1"/>
  <c r="AB77" i="1"/>
  <c r="AB79" i="1"/>
  <c r="AB83" i="1"/>
  <c r="AB85" i="1"/>
  <c r="AB89" i="1"/>
  <c r="AB91" i="1"/>
  <c r="AB93" i="1"/>
  <c r="AB97" i="1"/>
  <c r="AB103" i="1"/>
  <c r="AB105" i="1"/>
  <c r="AB6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99" i="1" l="1"/>
  <c r="P99" i="1"/>
  <c r="AB95" i="1"/>
  <c r="P95" i="1"/>
  <c r="AB73" i="1"/>
  <c r="P73" i="1"/>
  <c r="AB65" i="1"/>
  <c r="P65" i="1"/>
  <c r="AB57" i="1"/>
  <c r="P57" i="1"/>
  <c r="AB41" i="1"/>
  <c r="P41" i="1"/>
  <c r="AB33" i="1"/>
  <c r="P33" i="1"/>
  <c r="AB84" i="1"/>
  <c r="P84" i="1"/>
  <c r="AB64" i="1"/>
  <c r="P64" i="1"/>
  <c r="AB40" i="1"/>
  <c r="P40" i="1"/>
  <c r="AB36" i="1"/>
  <c r="P36" i="1"/>
  <c r="AB38" i="1"/>
  <c r="P38" i="1"/>
  <c r="AB34" i="1"/>
  <c r="P34" i="1"/>
  <c r="AB31" i="1"/>
  <c r="P31" i="1"/>
  <c r="AB29" i="1"/>
  <c r="P29" i="1"/>
  <c r="AB13" i="1"/>
  <c r="P13" i="1"/>
  <c r="P106" i="1"/>
  <c r="AB106" i="1" s="1"/>
  <c r="P28" i="1"/>
  <c r="AB28" i="1" s="1"/>
  <c r="AB16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T16" i="1"/>
  <c r="S14" i="1"/>
  <c r="T14" i="1"/>
  <c r="S12" i="1"/>
  <c r="T12" i="1"/>
  <c r="S10" i="1"/>
  <c r="T10" i="1"/>
  <c r="S8" i="1"/>
  <c r="T8" i="1"/>
  <c r="S6" i="1"/>
  <c r="T6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5" i="1"/>
  <c r="O5" i="1"/>
  <c r="AB5" i="1" l="1"/>
  <c r="S16" i="1"/>
  <c r="P5" i="1"/>
</calcChain>
</file>

<file path=xl/sharedStrings.xml><?xml version="1.0" encoding="utf-8"?>
<sst xmlns="http://schemas.openxmlformats.org/spreadsheetml/2006/main" count="317" uniqueCount="151">
  <si>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</si>
  <si>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</si>
  <si>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</si>
  <si>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</si>
  <si>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</si>
  <si>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</si>
  <si>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</si>
  <si>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</si>
  <si>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</si>
  <si>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</si>
  <si>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</si>
  <si>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</si>
  <si>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</si>
  <si>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</si>
  <si>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</si>
  <si>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</si>
  <si>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</si>
  <si>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</si>
  <si>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</si>
  <si>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</si>
  <si>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</si>
  <si>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</si>
  <si>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</si>
  <si>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</si>
  <si>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</si>
  <si>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</si>
  <si>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</si>
  <si>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</si>
  <si>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</si>
  <si>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</si>
  <si>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</si>
  <si>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</si>
  <si>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</si>
  <si>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</si>
  <si>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</si>
  <si>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</si>
  <si>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</si>
  <si>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</si>
  <si>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</si>
  <si>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</si>
  <si>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</si>
  <si>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</si>
  <si>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</si>
  <si>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до 12,01,24 не заказываем (Неворотов)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</si>
  <si>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</si>
  <si>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</si>
  <si>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</si>
  <si>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</si>
  <si>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</si>
  <si>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</si>
  <si>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</si>
  <si>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</si>
  <si>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</si>
  <si>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</si>
  <si>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</si>
  <si>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</si>
  <si>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</si>
  <si>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</si>
  <si>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</si>
  <si>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</si>
  <si>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</si>
  <si>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</si>
  <si>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</si>
  <si>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</si>
  <si>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</si>
  <si>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</si>
  <si>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</si>
  <si>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</si>
  <si>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</si>
  <si>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</si>
  <si>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</si>
  <si>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</si>
  <si>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</si>
  <si>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</si>
  <si>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</si>
  <si>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</si>
  <si>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</si>
  <si>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</si>
  <si>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</si>
  <si>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</si>
  <si>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</si>
  <si>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</si>
  <si>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</si>
  <si>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</si>
  <si>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</si>
  <si>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</si>
  <si>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</si>
  <si>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</si>
  <si>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</si>
  <si>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</si>
  <si>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</si>
  <si>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</si>
  <si>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</si>
  <si>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</si>
  <si>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</si>
  <si>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</si>
  <si>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</si>
  <si>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</si>
  <si>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</si>
  <si>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</si>
  <si>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</si>
  <si>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</si>
  <si>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</si>
  <si>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</si>
  <si>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</si>
  <si>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</si>
  <si>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</si>
  <si>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</si>
  <si>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</si>
  <si>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</si>
  <si>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</si>
  <si>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</si>
  <si>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</si>
  <si>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</si>
  <si>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</si>
  <si>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</si>
  <si>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</si>
  <si>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</si>
  <si>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</si>
  <si>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</si>
  <si>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</si>
  <si>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</si>
  <si>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</si>
  <si>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</si>
  <si>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</si>
  <si>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</si>
  <si>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</si>
  <si>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</si>
  <si>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</si>
  <si>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</si>
  <si>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</si>
  <si>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</si>
  <si>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</si>
  <si>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</si>
  <si>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</si>
  <si>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</si>
  <si>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</si>
  <si>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</si>
  <si>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</si>
  <si>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</si>
  <si>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</si>
  <si>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</si>
  <si>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</si>
  <si>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</si>
  <si>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</si>
  <si>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</si>
  <si>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</si>
  <si>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нет</t>
  </si>
  <si>
    <t>то же что и 094, 460</t>
  </si>
  <si>
    <t>???</t>
  </si>
  <si>
    <t>согласовал Химич / слабая реализация из ТТ, ставилась доп.задача для 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</si>
</sst>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ySplit="5" topLeftCell="A93" activePane="bottomLeft" state="frozen"/>
      <selection pane="bottomLeft" activeCell="Z115" sqref="Z115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6" customWidth="1"/>
    <col min="10" max="11" width="7.140625" customWidth="1"/>
    <col min="12" max="14" width="0.85546875" customWidth="1"/>
    <col min="15" max="17" width="7.140625" customWidth="1"/>
    <col min="18" max="18" width="21.85546875" customWidth="1"/>
    <col min="19" max="20" width="5.85546875" customWidth="1"/>
    <col min="21" max="26" width="7" customWidth="1"/>
    <col min="27" max="27" width="31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147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30780.502999999993</v>
      </c>
      <c r="F5" s="4">
        <f>SUM(F6:F499)</f>
        <v>61641.077000000012</v>
      </c>
      <c r="G5" s="6"/>
      <c r="H5" s="1"/>
      <c r="I5" s="1"/>
      <c r="J5" s="4">
        <f t="shared" ref="J5:Q5" si="0">SUM(J6:J499)</f>
        <v>30984.474999999999</v>
      </c>
      <c r="K5" s="4">
        <f t="shared" si="0"/>
        <v>-203.97199999999964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6156.1006000000025</v>
      </c>
      <c r="P5" s="4">
        <f t="shared" si="0"/>
        <v>15350.765399999995</v>
      </c>
      <c r="Q5" s="4">
        <f t="shared" si="0"/>
        <v>0</v>
      </c>
      <c r="R5" s="1"/>
      <c r="S5" s="1"/>
      <c r="T5" s="1"/>
      <c r="U5" s="4">
        <f t="shared" ref="U5:Z5" si="1">SUM(U6:U499)</f>
        <v>6632.7472000000016</v>
      </c>
      <c r="V5" s="4">
        <f t="shared" si="1"/>
        <v>6435.2008000000023</v>
      </c>
      <c r="W5" s="4">
        <f t="shared" si="1"/>
        <v>5889.8345999999974</v>
      </c>
      <c r="X5" s="4">
        <f t="shared" si="1"/>
        <v>5632.8574000000008</v>
      </c>
      <c r="Y5" s="4">
        <f t="shared" si="1"/>
        <v>5611.2410000000009</v>
      </c>
      <c r="Z5" s="4">
        <f t="shared" si="1"/>
        <v>5935.8598000000011</v>
      </c>
      <c r="AA5" s="1"/>
      <c r="AB5" s="4">
        <f>SUM(AB6:AB499)</f>
        <v>11875.87845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811.98800000000006</v>
      </c>
      <c r="D6" s="1">
        <v>2489.1709999999998</v>
      </c>
      <c r="E6" s="1">
        <v>749.22799999999995</v>
      </c>
      <c r="F6" s="1">
        <v>2442.3209999999999</v>
      </c>
      <c r="G6" s="6">
        <v>1</v>
      </c>
      <c r="H6" s="1">
        <v>50</v>
      </c>
      <c r="I6" s="1" t="s">
        <v>32</v>
      </c>
      <c r="J6" s="1">
        <v>666.73</v>
      </c>
      <c r="K6" s="1">
        <f t="shared" ref="K6:K36" si="2">E6-J6</f>
        <v>82.497999999999934</v>
      </c>
      <c r="L6" s="1"/>
      <c r="M6" s="1"/>
      <c r="N6" s="1"/>
      <c r="O6" s="1">
        <f t="shared" ref="O6:O37" si="3">E6/5</f>
        <v>149.84559999999999</v>
      </c>
      <c r="P6" s="5"/>
      <c r="Q6" s="5"/>
      <c r="R6" s="1"/>
      <c r="S6" s="1">
        <f>(F6+P6)/O6</f>
        <v>16.298917018584465</v>
      </c>
      <c r="T6" s="1">
        <f>F6/O6</f>
        <v>16.298917018584465</v>
      </c>
      <c r="U6" s="1">
        <v>206.2022</v>
      </c>
      <c r="V6" s="1">
        <v>272.33199999999999</v>
      </c>
      <c r="W6" s="1">
        <v>238.12700000000001</v>
      </c>
      <c r="X6" s="1">
        <v>171.81180000000001</v>
      </c>
      <c r="Y6" s="1">
        <v>123.11060000000001</v>
      </c>
      <c r="Z6" s="1">
        <v>157.3698</v>
      </c>
      <c r="AA6" s="1"/>
      <c r="AB6" s="1">
        <f t="shared" ref="AB6:AB37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-2.516</v>
      </c>
      <c r="D7" s="1"/>
      <c r="E7" s="1"/>
      <c r="F7" s="1">
        <v>-2.516</v>
      </c>
      <c r="G7" s="6">
        <v>0</v>
      </c>
      <c r="H7" s="1">
        <v>30</v>
      </c>
      <c r="I7" s="1"/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5"/>
      <c r="Q7" s="5"/>
      <c r="R7" s="1"/>
      <c r="S7" s="1" t="e">
        <f t="shared" ref="S7:S70" si="5">(F7+P7)/O7</f>
        <v>#DIV/0!</v>
      </c>
      <c r="T7" s="1" t="e">
        <f t="shared" ref="T7:T70" si="6">F7/O7</f>
        <v>#DIV/0!</v>
      </c>
      <c r="U7" s="1">
        <v>9.4245999999999999</v>
      </c>
      <c r="V7" s="1">
        <v>11.5288</v>
      </c>
      <c r="W7" s="1">
        <v>2.1042000000000001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736.35400000000004</v>
      </c>
      <c r="D8" s="1">
        <v>422.42</v>
      </c>
      <c r="E8" s="1">
        <v>318.267</v>
      </c>
      <c r="F8" s="1">
        <v>773.34199999999998</v>
      </c>
      <c r="G8" s="6">
        <v>1</v>
      </c>
      <c r="H8" s="1">
        <v>45</v>
      </c>
      <c r="I8" s="1"/>
      <c r="J8" s="1">
        <v>284.89999999999998</v>
      </c>
      <c r="K8" s="1">
        <f t="shared" si="2"/>
        <v>33.367000000000019</v>
      </c>
      <c r="L8" s="1"/>
      <c r="M8" s="1"/>
      <c r="N8" s="1"/>
      <c r="O8" s="1">
        <f t="shared" si="3"/>
        <v>63.653399999999998</v>
      </c>
      <c r="P8" s="5"/>
      <c r="Q8" s="5"/>
      <c r="R8" s="1"/>
      <c r="S8" s="1">
        <f t="shared" si="5"/>
        <v>12.149264611159813</v>
      </c>
      <c r="T8" s="1">
        <f t="shared" si="6"/>
        <v>12.149264611159813</v>
      </c>
      <c r="U8" s="1">
        <v>81.352800000000002</v>
      </c>
      <c r="V8" s="1">
        <v>81.873199999999997</v>
      </c>
      <c r="W8" s="1">
        <v>90.025800000000004</v>
      </c>
      <c r="X8" s="1">
        <v>94.776399999999995</v>
      </c>
      <c r="Y8" s="1">
        <v>37.770200000000003</v>
      </c>
      <c r="Z8" s="1">
        <v>39.4696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628.19899999999996</v>
      </c>
      <c r="D9" s="1">
        <v>860.40200000000004</v>
      </c>
      <c r="E9" s="1">
        <v>396.72199999999998</v>
      </c>
      <c r="F9" s="1">
        <v>998.62099999999998</v>
      </c>
      <c r="G9" s="6">
        <v>1</v>
      </c>
      <c r="H9" s="1">
        <v>45</v>
      </c>
      <c r="I9" s="1"/>
      <c r="J9" s="1">
        <v>331.7</v>
      </c>
      <c r="K9" s="1">
        <f t="shared" si="2"/>
        <v>65.021999999999991</v>
      </c>
      <c r="L9" s="1"/>
      <c r="M9" s="1"/>
      <c r="N9" s="1"/>
      <c r="O9" s="1">
        <f t="shared" si="3"/>
        <v>79.344399999999993</v>
      </c>
      <c r="P9" s="5"/>
      <c r="Q9" s="5"/>
      <c r="R9" s="1"/>
      <c r="S9" s="1">
        <f t="shared" si="5"/>
        <v>12.585903983141849</v>
      </c>
      <c r="T9" s="1">
        <f t="shared" si="6"/>
        <v>12.585903983141849</v>
      </c>
      <c r="U9" s="1">
        <v>74.498599999999996</v>
      </c>
      <c r="V9" s="1">
        <v>117.74460000000001</v>
      </c>
      <c r="W9" s="1">
        <v>140.7422</v>
      </c>
      <c r="X9" s="1">
        <v>100.4034</v>
      </c>
      <c r="Y9" s="1">
        <v>43.593800000000002</v>
      </c>
      <c r="Z9" s="1">
        <v>40.357999999999997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422.51799999999997</v>
      </c>
      <c r="D10" s="1">
        <v>387.36799999999999</v>
      </c>
      <c r="E10" s="1">
        <v>240.23599999999999</v>
      </c>
      <c r="F10" s="1">
        <v>538.053</v>
      </c>
      <c r="G10" s="6">
        <v>1</v>
      </c>
      <c r="H10" s="1">
        <v>40</v>
      </c>
      <c r="I10" s="1"/>
      <c r="J10" s="1">
        <v>238.45</v>
      </c>
      <c r="K10" s="1">
        <f t="shared" si="2"/>
        <v>1.7860000000000014</v>
      </c>
      <c r="L10" s="1"/>
      <c r="M10" s="1"/>
      <c r="N10" s="1"/>
      <c r="O10" s="1">
        <f t="shared" si="3"/>
        <v>48.047199999999997</v>
      </c>
      <c r="P10" s="5"/>
      <c r="Q10" s="5"/>
      <c r="R10" s="1"/>
      <c r="S10" s="1">
        <f t="shared" si="5"/>
        <v>11.198425714713865</v>
      </c>
      <c r="T10" s="1">
        <f t="shared" si="6"/>
        <v>11.198425714713865</v>
      </c>
      <c r="U10" s="1">
        <v>58.797400000000003</v>
      </c>
      <c r="V10" s="1">
        <v>63.800600000000003</v>
      </c>
      <c r="W10" s="1">
        <v>60.876800000000003</v>
      </c>
      <c r="X10" s="1">
        <v>61.076000000000001</v>
      </c>
      <c r="Y10" s="1">
        <v>36.254399999999997</v>
      </c>
      <c r="Z10" s="1">
        <v>36.121400000000001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31</v>
      </c>
      <c r="D11" s="1">
        <v>96</v>
      </c>
      <c r="E11" s="1">
        <v>87</v>
      </c>
      <c r="F11" s="1">
        <v>39</v>
      </c>
      <c r="G11" s="6">
        <v>0.5</v>
      </c>
      <c r="H11" s="1">
        <v>31</v>
      </c>
      <c r="I11" s="1" t="s">
        <v>32</v>
      </c>
      <c r="J11" s="1">
        <v>103</v>
      </c>
      <c r="K11" s="1">
        <f t="shared" si="2"/>
        <v>-16</v>
      </c>
      <c r="L11" s="1"/>
      <c r="M11" s="1"/>
      <c r="N11" s="1"/>
      <c r="O11" s="1">
        <f t="shared" si="3"/>
        <v>17.399999999999999</v>
      </c>
      <c r="P11" s="5">
        <f>9*O11-F11</f>
        <v>117.6</v>
      </c>
      <c r="Q11" s="5"/>
      <c r="R11" s="1"/>
      <c r="S11" s="1">
        <f t="shared" si="5"/>
        <v>9</v>
      </c>
      <c r="T11" s="1">
        <f t="shared" si="6"/>
        <v>2.2413793103448278</v>
      </c>
      <c r="U11" s="1">
        <v>8.1999999999999993</v>
      </c>
      <c r="V11" s="1">
        <v>11</v>
      </c>
      <c r="W11" s="1">
        <v>8.6</v>
      </c>
      <c r="X11" s="1">
        <v>6</v>
      </c>
      <c r="Y11" s="1">
        <v>7.8</v>
      </c>
      <c r="Z11" s="1">
        <v>4.8</v>
      </c>
      <c r="AA11" s="1"/>
      <c r="AB11" s="1">
        <f t="shared" si="4"/>
        <v>58.8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298.53500000000003</v>
      </c>
      <c r="D12" s="1">
        <v>240</v>
      </c>
      <c r="E12" s="1">
        <v>190</v>
      </c>
      <c r="F12" s="1">
        <v>307.53500000000003</v>
      </c>
      <c r="G12" s="6">
        <v>0.45</v>
      </c>
      <c r="H12" s="1">
        <v>45</v>
      </c>
      <c r="I12" s="1"/>
      <c r="J12" s="1">
        <v>212</v>
      </c>
      <c r="K12" s="1">
        <f t="shared" si="2"/>
        <v>-22</v>
      </c>
      <c r="L12" s="1"/>
      <c r="M12" s="1"/>
      <c r="N12" s="1"/>
      <c r="O12" s="1">
        <f t="shared" si="3"/>
        <v>38</v>
      </c>
      <c r="P12" s="5">
        <f t="shared" ref="P12:P23" si="7">11*O12-F12</f>
        <v>110.46499999999997</v>
      </c>
      <c r="Q12" s="5"/>
      <c r="R12" s="1"/>
      <c r="S12" s="1">
        <f t="shared" si="5"/>
        <v>11</v>
      </c>
      <c r="T12" s="1">
        <f t="shared" si="6"/>
        <v>8.0930263157894746</v>
      </c>
      <c r="U12" s="1">
        <v>36.493000000000002</v>
      </c>
      <c r="V12" s="1">
        <v>34.493000000000002</v>
      </c>
      <c r="W12" s="1">
        <v>38</v>
      </c>
      <c r="X12" s="1">
        <v>38.4</v>
      </c>
      <c r="Y12" s="1">
        <v>36.799999999999997</v>
      </c>
      <c r="Z12" s="1">
        <v>41.4</v>
      </c>
      <c r="AA12" s="1"/>
      <c r="AB12" s="1">
        <f t="shared" si="4"/>
        <v>49.70924999999999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359.536</v>
      </c>
      <c r="D13" s="1">
        <v>492</v>
      </c>
      <c r="E13" s="1">
        <v>272</v>
      </c>
      <c r="F13" s="1">
        <v>512.53599999999994</v>
      </c>
      <c r="G13" s="6">
        <v>0.45</v>
      </c>
      <c r="H13" s="1">
        <v>45</v>
      </c>
      <c r="I13" s="1"/>
      <c r="J13" s="1">
        <v>385</v>
      </c>
      <c r="K13" s="1">
        <f t="shared" si="2"/>
        <v>-113</v>
      </c>
      <c r="L13" s="1"/>
      <c r="M13" s="1"/>
      <c r="N13" s="1"/>
      <c r="O13" s="1">
        <f t="shared" si="3"/>
        <v>54.4</v>
      </c>
      <c r="P13" s="5">
        <f>12*O13-F13</f>
        <v>140.26400000000001</v>
      </c>
      <c r="Q13" s="5"/>
      <c r="R13" s="1"/>
      <c r="S13" s="1">
        <f t="shared" si="5"/>
        <v>12</v>
      </c>
      <c r="T13" s="1">
        <f t="shared" si="6"/>
        <v>9.421617647058822</v>
      </c>
      <c r="U13" s="1">
        <v>58.692799999999998</v>
      </c>
      <c r="V13" s="1">
        <v>52.892800000000001</v>
      </c>
      <c r="W13" s="1">
        <v>50.4</v>
      </c>
      <c r="X13" s="1">
        <v>51.2</v>
      </c>
      <c r="Y13" s="1">
        <v>46.4</v>
      </c>
      <c r="Z13" s="1">
        <v>47.4</v>
      </c>
      <c r="AA13" s="1"/>
      <c r="AB13" s="1">
        <f t="shared" si="4"/>
        <v>63.118800000000007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38</v>
      </c>
      <c r="C14" s="1">
        <v>47</v>
      </c>
      <c r="D14" s="1"/>
      <c r="E14" s="1">
        <v>14</v>
      </c>
      <c r="F14" s="1">
        <v>23</v>
      </c>
      <c r="G14" s="6">
        <v>0.4</v>
      </c>
      <c r="H14" s="1">
        <v>50</v>
      </c>
      <c r="I14" s="1" t="s">
        <v>32</v>
      </c>
      <c r="J14" s="1">
        <v>14</v>
      </c>
      <c r="K14" s="1">
        <f t="shared" si="2"/>
        <v>0</v>
      </c>
      <c r="L14" s="1"/>
      <c r="M14" s="1"/>
      <c r="N14" s="1"/>
      <c r="O14" s="1">
        <f t="shared" si="3"/>
        <v>2.8</v>
      </c>
      <c r="P14" s="5">
        <v>10</v>
      </c>
      <c r="Q14" s="5"/>
      <c r="R14" s="15" t="s">
        <v>149</v>
      </c>
      <c r="S14" s="1">
        <f t="shared" si="5"/>
        <v>11.785714285714286</v>
      </c>
      <c r="T14" s="1">
        <f t="shared" si="6"/>
        <v>8.2142857142857153</v>
      </c>
      <c r="U14" s="1">
        <v>2.4</v>
      </c>
      <c r="V14" s="1">
        <v>4.2</v>
      </c>
      <c r="W14" s="1">
        <v>4.2</v>
      </c>
      <c r="X14" s="1">
        <v>0.2</v>
      </c>
      <c r="Y14" s="1">
        <v>4.2</v>
      </c>
      <c r="Z14" s="1">
        <v>4.2</v>
      </c>
      <c r="AA14" s="14" t="s">
        <v>43</v>
      </c>
      <c r="AB14" s="1">
        <f t="shared" si="4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107</v>
      </c>
      <c r="D15" s="1">
        <v>285</v>
      </c>
      <c r="E15" s="1">
        <v>44</v>
      </c>
      <c r="F15" s="1">
        <v>305</v>
      </c>
      <c r="G15" s="6">
        <v>0.17</v>
      </c>
      <c r="H15" s="1">
        <v>180</v>
      </c>
      <c r="I15" s="1" t="s">
        <v>32</v>
      </c>
      <c r="J15" s="1">
        <v>44</v>
      </c>
      <c r="K15" s="1">
        <f t="shared" si="2"/>
        <v>0</v>
      </c>
      <c r="L15" s="1"/>
      <c r="M15" s="1"/>
      <c r="N15" s="1"/>
      <c r="O15" s="1">
        <f t="shared" si="3"/>
        <v>8.8000000000000007</v>
      </c>
      <c r="P15" s="5"/>
      <c r="Q15" s="5"/>
      <c r="R15" s="1"/>
      <c r="S15" s="1">
        <f t="shared" si="5"/>
        <v>34.659090909090907</v>
      </c>
      <c r="T15" s="1">
        <f t="shared" si="6"/>
        <v>34.659090909090907</v>
      </c>
      <c r="U15" s="1">
        <v>25.2</v>
      </c>
      <c r="V15" s="1">
        <v>15.2</v>
      </c>
      <c r="W15" s="1">
        <v>5.2</v>
      </c>
      <c r="X15" s="1">
        <v>7.2</v>
      </c>
      <c r="Y15" s="1">
        <v>15</v>
      </c>
      <c r="Z15" s="1">
        <v>16.2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101</v>
      </c>
      <c r="D16" s="1">
        <v>1</v>
      </c>
      <c r="E16" s="1">
        <v>78</v>
      </c>
      <c r="F16" s="1"/>
      <c r="G16" s="6">
        <v>0.45</v>
      </c>
      <c r="H16" s="1">
        <v>50</v>
      </c>
      <c r="I16" s="1" t="s">
        <v>46</v>
      </c>
      <c r="J16" s="1">
        <v>114</v>
      </c>
      <c r="K16" s="1">
        <f t="shared" si="2"/>
        <v>-36</v>
      </c>
      <c r="L16" s="1"/>
      <c r="M16" s="1"/>
      <c r="N16" s="1"/>
      <c r="O16" s="1">
        <f t="shared" si="3"/>
        <v>15.6</v>
      </c>
      <c r="P16" s="5">
        <f>8*O16-F16</f>
        <v>124.8</v>
      </c>
      <c r="Q16" s="5"/>
      <c r="R16" s="1"/>
      <c r="S16" s="1">
        <f t="shared" si="5"/>
        <v>8</v>
      </c>
      <c r="T16" s="1">
        <f t="shared" si="6"/>
        <v>0</v>
      </c>
      <c r="U16" s="1">
        <v>5</v>
      </c>
      <c r="V16" s="1">
        <v>0.2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56.16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38</v>
      </c>
      <c r="C17" s="1">
        <v>12</v>
      </c>
      <c r="D17" s="1">
        <v>96</v>
      </c>
      <c r="E17" s="1">
        <v>16</v>
      </c>
      <c r="F17" s="1">
        <v>75</v>
      </c>
      <c r="G17" s="6">
        <v>0.5</v>
      </c>
      <c r="H17" s="1">
        <v>55</v>
      </c>
      <c r="I17" s="1" t="s">
        <v>32</v>
      </c>
      <c r="J17" s="1">
        <v>22</v>
      </c>
      <c r="K17" s="1">
        <f t="shared" si="2"/>
        <v>-6</v>
      </c>
      <c r="L17" s="1"/>
      <c r="M17" s="1"/>
      <c r="N17" s="1"/>
      <c r="O17" s="1">
        <f t="shared" si="3"/>
        <v>3.2</v>
      </c>
      <c r="P17" s="5"/>
      <c r="Q17" s="5"/>
      <c r="R17" s="1"/>
      <c r="S17" s="1">
        <f t="shared" si="5"/>
        <v>23.4375</v>
      </c>
      <c r="T17" s="1">
        <f t="shared" si="6"/>
        <v>23.4375</v>
      </c>
      <c r="U17" s="1">
        <v>6.4</v>
      </c>
      <c r="V17" s="1">
        <v>5</v>
      </c>
      <c r="W17" s="1">
        <v>3</v>
      </c>
      <c r="X17" s="1">
        <v>0.8</v>
      </c>
      <c r="Y17" s="1">
        <v>2</v>
      </c>
      <c r="Z17" s="1">
        <v>2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38</v>
      </c>
      <c r="C18" s="1">
        <v>165</v>
      </c>
      <c r="D18" s="1"/>
      <c r="E18" s="1">
        <v>3</v>
      </c>
      <c r="F18" s="1">
        <v>160</v>
      </c>
      <c r="G18" s="6">
        <v>0.5</v>
      </c>
      <c r="H18" s="1">
        <v>55</v>
      </c>
      <c r="I18" s="1" t="s">
        <v>32</v>
      </c>
      <c r="J18" s="1">
        <v>3</v>
      </c>
      <c r="K18" s="1">
        <f t="shared" si="2"/>
        <v>0</v>
      </c>
      <c r="L18" s="1"/>
      <c r="M18" s="1"/>
      <c r="N18" s="1"/>
      <c r="O18" s="1">
        <f t="shared" si="3"/>
        <v>0.6</v>
      </c>
      <c r="P18" s="5"/>
      <c r="Q18" s="5"/>
      <c r="R18" s="1"/>
      <c r="S18" s="1">
        <f t="shared" si="5"/>
        <v>266.66666666666669</v>
      </c>
      <c r="T18" s="1">
        <f t="shared" si="6"/>
        <v>266.66666666666669</v>
      </c>
      <c r="U18" s="1">
        <v>2.2000000000000002</v>
      </c>
      <c r="V18" s="1">
        <v>3.8</v>
      </c>
      <c r="W18" s="1">
        <v>2.8</v>
      </c>
      <c r="X18" s="1">
        <v>1.2</v>
      </c>
      <c r="Y18" s="1">
        <v>2.4</v>
      </c>
      <c r="Z18" s="1">
        <v>2</v>
      </c>
      <c r="AA18" s="11" t="s">
        <v>49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38</v>
      </c>
      <c r="C19" s="1">
        <v>102</v>
      </c>
      <c r="D19" s="1">
        <v>331</v>
      </c>
      <c r="E19" s="1">
        <v>89</v>
      </c>
      <c r="F19" s="1">
        <v>330</v>
      </c>
      <c r="G19" s="6">
        <v>0.3</v>
      </c>
      <c r="H19" s="1">
        <v>40</v>
      </c>
      <c r="I19" s="1" t="s">
        <v>32</v>
      </c>
      <c r="J19" s="1">
        <v>87</v>
      </c>
      <c r="K19" s="1">
        <f t="shared" si="2"/>
        <v>2</v>
      </c>
      <c r="L19" s="1"/>
      <c r="M19" s="1"/>
      <c r="N19" s="1"/>
      <c r="O19" s="1">
        <f t="shared" si="3"/>
        <v>17.8</v>
      </c>
      <c r="P19" s="5"/>
      <c r="Q19" s="5"/>
      <c r="R19" s="1"/>
      <c r="S19" s="1">
        <f t="shared" si="5"/>
        <v>18.539325842696627</v>
      </c>
      <c r="T19" s="1">
        <f t="shared" si="6"/>
        <v>18.539325842696627</v>
      </c>
      <c r="U19" s="1">
        <v>30.4</v>
      </c>
      <c r="V19" s="1">
        <v>23</v>
      </c>
      <c r="W19" s="1">
        <v>7</v>
      </c>
      <c r="X19" s="1">
        <v>8.8000000000000007</v>
      </c>
      <c r="Y19" s="1">
        <v>18.399999999999999</v>
      </c>
      <c r="Z19" s="1">
        <v>24.2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38</v>
      </c>
      <c r="C20" s="1">
        <v>116</v>
      </c>
      <c r="D20" s="1">
        <v>282</v>
      </c>
      <c r="E20" s="1">
        <v>81</v>
      </c>
      <c r="F20" s="1">
        <v>317</v>
      </c>
      <c r="G20" s="6">
        <v>0.4</v>
      </c>
      <c r="H20" s="1">
        <v>50</v>
      </c>
      <c r="I20" s="1" t="s">
        <v>32</v>
      </c>
      <c r="J20" s="1">
        <v>81</v>
      </c>
      <c r="K20" s="1">
        <f t="shared" si="2"/>
        <v>0</v>
      </c>
      <c r="L20" s="1"/>
      <c r="M20" s="1"/>
      <c r="N20" s="1"/>
      <c r="O20" s="1">
        <f t="shared" si="3"/>
        <v>16.2</v>
      </c>
      <c r="P20" s="5"/>
      <c r="Q20" s="5"/>
      <c r="R20" s="1"/>
      <c r="S20" s="1">
        <f t="shared" si="5"/>
        <v>19.567901234567902</v>
      </c>
      <c r="T20" s="1">
        <f t="shared" si="6"/>
        <v>19.567901234567902</v>
      </c>
      <c r="U20" s="1">
        <v>29</v>
      </c>
      <c r="V20" s="1">
        <v>15.6</v>
      </c>
      <c r="W20" s="1">
        <v>2.4</v>
      </c>
      <c r="X20" s="1">
        <v>9.6</v>
      </c>
      <c r="Y20" s="1">
        <v>15.6</v>
      </c>
      <c r="Z20" s="1">
        <v>22.8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38</v>
      </c>
      <c r="C21" s="1">
        <v>150</v>
      </c>
      <c r="D21" s="1">
        <v>438</v>
      </c>
      <c r="E21" s="1">
        <v>154</v>
      </c>
      <c r="F21" s="1">
        <v>417</v>
      </c>
      <c r="G21" s="6">
        <v>0.35</v>
      </c>
      <c r="H21" s="1">
        <v>40</v>
      </c>
      <c r="I21" s="1" t="s">
        <v>32</v>
      </c>
      <c r="J21" s="1">
        <v>146</v>
      </c>
      <c r="K21" s="1">
        <f t="shared" si="2"/>
        <v>8</v>
      </c>
      <c r="L21" s="1"/>
      <c r="M21" s="1"/>
      <c r="N21" s="1"/>
      <c r="O21" s="1">
        <f t="shared" si="3"/>
        <v>30.8</v>
      </c>
      <c r="P21" s="5"/>
      <c r="Q21" s="5"/>
      <c r="R21" s="1"/>
      <c r="S21" s="1">
        <f t="shared" si="5"/>
        <v>13.538961038961039</v>
      </c>
      <c r="T21" s="1">
        <f t="shared" si="6"/>
        <v>13.538961038961039</v>
      </c>
      <c r="U21" s="1">
        <v>40.200000000000003</v>
      </c>
      <c r="V21" s="1">
        <v>37</v>
      </c>
      <c r="W21" s="1">
        <v>24.8</v>
      </c>
      <c r="X21" s="1">
        <v>27.8</v>
      </c>
      <c r="Y21" s="1">
        <v>28.6</v>
      </c>
      <c r="Z21" s="1">
        <v>41.4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38</v>
      </c>
      <c r="C22" s="1">
        <v>241</v>
      </c>
      <c r="D22" s="1">
        <v>409</v>
      </c>
      <c r="E22" s="1">
        <v>127</v>
      </c>
      <c r="F22" s="1">
        <v>497</v>
      </c>
      <c r="G22" s="6">
        <v>0.17</v>
      </c>
      <c r="H22" s="1">
        <v>120</v>
      </c>
      <c r="I22" s="1" t="s">
        <v>32</v>
      </c>
      <c r="J22" s="1">
        <v>117</v>
      </c>
      <c r="K22" s="1">
        <f t="shared" si="2"/>
        <v>10</v>
      </c>
      <c r="L22" s="1"/>
      <c r="M22" s="1"/>
      <c r="N22" s="1"/>
      <c r="O22" s="1">
        <f t="shared" si="3"/>
        <v>25.4</v>
      </c>
      <c r="P22" s="5"/>
      <c r="Q22" s="5"/>
      <c r="R22" s="1"/>
      <c r="S22" s="1">
        <f t="shared" si="5"/>
        <v>19.56692913385827</v>
      </c>
      <c r="T22" s="1">
        <f t="shared" si="6"/>
        <v>19.56692913385827</v>
      </c>
      <c r="U22" s="1">
        <v>44.8</v>
      </c>
      <c r="V22" s="1">
        <v>50.4</v>
      </c>
      <c r="W22" s="1">
        <v>35.799999999999997</v>
      </c>
      <c r="X22" s="1">
        <v>33</v>
      </c>
      <c r="Y22" s="1">
        <v>40</v>
      </c>
      <c r="Z22" s="1">
        <v>53.8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38</v>
      </c>
      <c r="C23" s="1">
        <v>45</v>
      </c>
      <c r="D23" s="1">
        <v>14</v>
      </c>
      <c r="E23" s="1">
        <v>24</v>
      </c>
      <c r="F23" s="1">
        <v>34</v>
      </c>
      <c r="G23" s="6">
        <v>0.38</v>
      </c>
      <c r="H23" s="1">
        <v>40</v>
      </c>
      <c r="I23" s="1" t="s">
        <v>32</v>
      </c>
      <c r="J23" s="1">
        <v>24</v>
      </c>
      <c r="K23" s="1">
        <f t="shared" si="2"/>
        <v>0</v>
      </c>
      <c r="L23" s="1"/>
      <c r="M23" s="1"/>
      <c r="N23" s="1"/>
      <c r="O23" s="1">
        <f t="shared" si="3"/>
        <v>4.8</v>
      </c>
      <c r="P23" s="5">
        <f t="shared" si="7"/>
        <v>18.799999999999997</v>
      </c>
      <c r="Q23" s="5"/>
      <c r="R23" s="1"/>
      <c r="S23" s="1">
        <f t="shared" si="5"/>
        <v>11</v>
      </c>
      <c r="T23" s="1">
        <f t="shared" si="6"/>
        <v>7.0833333333333339</v>
      </c>
      <c r="U23" s="1">
        <v>3</v>
      </c>
      <c r="V23" s="1">
        <v>3.4</v>
      </c>
      <c r="W23" s="1">
        <v>5</v>
      </c>
      <c r="X23" s="1">
        <v>2.4</v>
      </c>
      <c r="Y23" s="1">
        <v>2.4</v>
      </c>
      <c r="Z23" s="1">
        <v>2.6</v>
      </c>
      <c r="AA23" s="1"/>
      <c r="AB23" s="1">
        <f t="shared" si="4"/>
        <v>7.1439999999999992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55</v>
      </c>
      <c r="B24" s="1" t="s">
        <v>38</v>
      </c>
      <c r="C24" s="1">
        <v>4</v>
      </c>
      <c r="D24" s="1">
        <v>1</v>
      </c>
      <c r="E24" s="1"/>
      <c r="F24" s="12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2</v>
      </c>
      <c r="V24" s="1">
        <v>2</v>
      </c>
      <c r="W24" s="1">
        <v>0</v>
      </c>
      <c r="X24" s="1">
        <v>0.6</v>
      </c>
      <c r="Y24" s="1">
        <v>0.6</v>
      </c>
      <c r="Z24" s="1">
        <v>0</v>
      </c>
      <c r="AA24" s="13" t="s">
        <v>56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38</v>
      </c>
      <c r="C25" s="1">
        <v>60</v>
      </c>
      <c r="D25" s="1">
        <v>40</v>
      </c>
      <c r="E25" s="1">
        <v>32</v>
      </c>
      <c r="F25" s="1">
        <v>68</v>
      </c>
      <c r="G25" s="6">
        <v>0.6</v>
      </c>
      <c r="H25" s="1">
        <v>45</v>
      </c>
      <c r="I25" s="1" t="s">
        <v>32</v>
      </c>
      <c r="J25" s="1">
        <v>36</v>
      </c>
      <c r="K25" s="1">
        <f t="shared" si="2"/>
        <v>-4</v>
      </c>
      <c r="L25" s="1"/>
      <c r="M25" s="1"/>
      <c r="N25" s="1"/>
      <c r="O25" s="1">
        <f t="shared" si="3"/>
        <v>6.4</v>
      </c>
      <c r="P25" s="5"/>
      <c r="Q25" s="5"/>
      <c r="R25" s="1"/>
      <c r="S25" s="1">
        <f t="shared" si="5"/>
        <v>10.625</v>
      </c>
      <c r="T25" s="1">
        <f t="shared" si="6"/>
        <v>10.625</v>
      </c>
      <c r="U25" s="1">
        <v>3.2</v>
      </c>
      <c r="V25" s="1">
        <v>8</v>
      </c>
      <c r="W25" s="1">
        <v>6.4</v>
      </c>
      <c r="X25" s="1">
        <v>2</v>
      </c>
      <c r="Y25" s="1">
        <v>8.4</v>
      </c>
      <c r="Z25" s="1">
        <v>8</v>
      </c>
      <c r="AA25" s="11" t="s">
        <v>49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38</v>
      </c>
      <c r="C26" s="1">
        <v>41</v>
      </c>
      <c r="D26" s="1">
        <v>18</v>
      </c>
      <c r="E26" s="1">
        <v>15</v>
      </c>
      <c r="F26" s="1">
        <v>44</v>
      </c>
      <c r="G26" s="6">
        <v>0.42</v>
      </c>
      <c r="H26" s="1">
        <v>35</v>
      </c>
      <c r="I26" s="1" t="s">
        <v>32</v>
      </c>
      <c r="J26" s="1">
        <v>15</v>
      </c>
      <c r="K26" s="1">
        <f t="shared" si="2"/>
        <v>0</v>
      </c>
      <c r="L26" s="1"/>
      <c r="M26" s="1"/>
      <c r="N26" s="1"/>
      <c r="O26" s="1">
        <f t="shared" si="3"/>
        <v>3</v>
      </c>
      <c r="P26" s="5"/>
      <c r="Q26" s="5"/>
      <c r="R26" s="1"/>
      <c r="S26" s="1">
        <f t="shared" si="5"/>
        <v>14.666666666666666</v>
      </c>
      <c r="T26" s="1">
        <f t="shared" si="6"/>
        <v>14.666666666666666</v>
      </c>
      <c r="U26" s="1">
        <v>1.4</v>
      </c>
      <c r="V26" s="1">
        <v>2.6</v>
      </c>
      <c r="W26" s="1">
        <v>5.8</v>
      </c>
      <c r="X26" s="1">
        <v>4.5999999999999996</v>
      </c>
      <c r="Y26" s="1">
        <v>3.6</v>
      </c>
      <c r="Z26" s="1">
        <v>3.6</v>
      </c>
      <c r="AA26" s="11" t="s">
        <v>49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38</v>
      </c>
      <c r="C27" s="1">
        <v>33</v>
      </c>
      <c r="D27" s="1">
        <v>64</v>
      </c>
      <c r="E27" s="1"/>
      <c r="F27" s="1">
        <v>85</v>
      </c>
      <c r="G27" s="6">
        <v>0.55000000000000004</v>
      </c>
      <c r="H27" s="1">
        <v>45</v>
      </c>
      <c r="I27" s="1" t="s">
        <v>32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2.4</v>
      </c>
      <c r="V27" s="1">
        <v>6.6</v>
      </c>
      <c r="W27" s="1">
        <v>4.5999999999999996</v>
      </c>
      <c r="X27" s="1">
        <v>0.6</v>
      </c>
      <c r="Y27" s="1">
        <v>3.8</v>
      </c>
      <c r="Z27" s="1">
        <v>3.6</v>
      </c>
      <c r="AA27" s="11" t="s">
        <v>49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38</v>
      </c>
      <c r="C28" s="1">
        <v>66</v>
      </c>
      <c r="D28" s="1">
        <v>114</v>
      </c>
      <c r="E28" s="1">
        <v>124</v>
      </c>
      <c r="F28" s="1">
        <v>31</v>
      </c>
      <c r="G28" s="6">
        <v>0.35</v>
      </c>
      <c r="H28" s="1">
        <v>45</v>
      </c>
      <c r="I28" s="1" t="s">
        <v>46</v>
      </c>
      <c r="J28" s="1">
        <v>124</v>
      </c>
      <c r="K28" s="1">
        <f t="shared" si="2"/>
        <v>0</v>
      </c>
      <c r="L28" s="1"/>
      <c r="M28" s="1"/>
      <c r="N28" s="1"/>
      <c r="O28" s="1">
        <f t="shared" si="3"/>
        <v>24.8</v>
      </c>
      <c r="P28" s="5">
        <f>8*O28-F28</f>
        <v>167.4</v>
      </c>
      <c r="Q28" s="5"/>
      <c r="R28" s="1"/>
      <c r="S28" s="1">
        <f t="shared" si="5"/>
        <v>8</v>
      </c>
      <c r="T28" s="1">
        <f t="shared" si="6"/>
        <v>1.25</v>
      </c>
      <c r="U28" s="1">
        <v>11.8</v>
      </c>
      <c r="V28" s="1">
        <v>9.6</v>
      </c>
      <c r="W28" s="1">
        <v>12.6</v>
      </c>
      <c r="X28" s="1">
        <v>10</v>
      </c>
      <c r="Y28" s="1">
        <v>5.8</v>
      </c>
      <c r="Z28" s="1">
        <v>4.4000000000000004</v>
      </c>
      <c r="AA28" s="1"/>
      <c r="AB28" s="1">
        <f t="shared" si="4"/>
        <v>58.589999999999996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38</v>
      </c>
      <c r="C29" s="1">
        <v>81</v>
      </c>
      <c r="D29" s="1">
        <v>108</v>
      </c>
      <c r="E29" s="1">
        <v>99</v>
      </c>
      <c r="F29" s="1">
        <v>78</v>
      </c>
      <c r="G29" s="6">
        <v>0.35</v>
      </c>
      <c r="H29" s="1">
        <v>45</v>
      </c>
      <c r="I29" s="1" t="s">
        <v>46</v>
      </c>
      <c r="J29" s="1">
        <v>180</v>
      </c>
      <c r="K29" s="1">
        <f t="shared" si="2"/>
        <v>-81</v>
      </c>
      <c r="L29" s="1"/>
      <c r="M29" s="1"/>
      <c r="N29" s="1"/>
      <c r="O29" s="1">
        <f t="shared" si="3"/>
        <v>19.8</v>
      </c>
      <c r="P29" s="5">
        <f>12*O29-F29</f>
        <v>159.60000000000002</v>
      </c>
      <c r="Q29" s="5"/>
      <c r="R29" s="1"/>
      <c r="S29" s="1">
        <f t="shared" si="5"/>
        <v>12</v>
      </c>
      <c r="T29" s="1">
        <f t="shared" si="6"/>
        <v>3.9393939393939394</v>
      </c>
      <c r="U29" s="1">
        <v>11.4</v>
      </c>
      <c r="V29" s="1">
        <v>15</v>
      </c>
      <c r="W29" s="1">
        <v>14.2</v>
      </c>
      <c r="X29" s="1">
        <v>11.6</v>
      </c>
      <c r="Y29" s="1">
        <v>13.4</v>
      </c>
      <c r="Z29" s="1">
        <v>10</v>
      </c>
      <c r="AA29" s="1"/>
      <c r="AB29" s="1">
        <f t="shared" si="4"/>
        <v>55.860000000000007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31</v>
      </c>
      <c r="C30" s="1">
        <v>702.66899999999998</v>
      </c>
      <c r="D30" s="1">
        <v>1022.54</v>
      </c>
      <c r="E30" s="1">
        <v>637.16300000000001</v>
      </c>
      <c r="F30" s="1">
        <v>914.97400000000005</v>
      </c>
      <c r="G30" s="6">
        <v>1</v>
      </c>
      <c r="H30" s="1">
        <v>55</v>
      </c>
      <c r="I30" s="1"/>
      <c r="J30" s="1">
        <v>611.85</v>
      </c>
      <c r="K30" s="1">
        <f t="shared" si="2"/>
        <v>25.312999999999988</v>
      </c>
      <c r="L30" s="1"/>
      <c r="M30" s="1"/>
      <c r="N30" s="1"/>
      <c r="O30" s="1">
        <f t="shared" si="3"/>
        <v>127.43260000000001</v>
      </c>
      <c r="P30" s="5">
        <f t="shared" ref="P30:P43" si="8">11*O30-F30</f>
        <v>486.78460000000007</v>
      </c>
      <c r="Q30" s="5"/>
      <c r="R30" s="1"/>
      <c r="S30" s="1">
        <f t="shared" si="5"/>
        <v>11</v>
      </c>
      <c r="T30" s="1">
        <f t="shared" si="6"/>
        <v>7.1800622446689468</v>
      </c>
      <c r="U30" s="1">
        <v>118.0526</v>
      </c>
      <c r="V30" s="1">
        <v>117.8698</v>
      </c>
      <c r="W30" s="1">
        <v>130.10820000000001</v>
      </c>
      <c r="X30" s="1">
        <v>102.1444</v>
      </c>
      <c r="Y30" s="1">
        <v>106.6742</v>
      </c>
      <c r="Z30" s="1">
        <v>123.19280000000001</v>
      </c>
      <c r="AA30" s="1"/>
      <c r="AB30" s="1">
        <f t="shared" si="4"/>
        <v>486.78460000000007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3798.5720000000001</v>
      </c>
      <c r="D31" s="1">
        <v>2712.462</v>
      </c>
      <c r="E31" s="1">
        <v>1889.25</v>
      </c>
      <c r="F31" s="1">
        <v>3965.2719999999999</v>
      </c>
      <c r="G31" s="6">
        <v>1</v>
      </c>
      <c r="H31" s="1">
        <v>50</v>
      </c>
      <c r="I31" s="1"/>
      <c r="J31" s="1">
        <v>1880.9</v>
      </c>
      <c r="K31" s="1">
        <f t="shared" si="2"/>
        <v>8.3499999999999091</v>
      </c>
      <c r="L31" s="1"/>
      <c r="M31" s="1"/>
      <c r="N31" s="1"/>
      <c r="O31" s="1">
        <f t="shared" si="3"/>
        <v>377.85</v>
      </c>
      <c r="P31" s="5">
        <f>13*O31-F31</f>
        <v>946.77800000000025</v>
      </c>
      <c r="Q31" s="5"/>
      <c r="R31" s="1"/>
      <c r="S31" s="1">
        <f t="shared" si="5"/>
        <v>13</v>
      </c>
      <c r="T31" s="1">
        <f t="shared" si="6"/>
        <v>10.494301971681884</v>
      </c>
      <c r="U31" s="1">
        <v>414.22239999999999</v>
      </c>
      <c r="V31" s="1">
        <v>350.93299999999999</v>
      </c>
      <c r="W31" s="1">
        <v>399.34160000000003</v>
      </c>
      <c r="X31" s="1">
        <v>381.03859999999997</v>
      </c>
      <c r="Y31" s="1">
        <v>411.32900000000001</v>
      </c>
      <c r="Z31" s="1">
        <v>424.89319999999998</v>
      </c>
      <c r="AA31" s="1"/>
      <c r="AB31" s="1">
        <f t="shared" si="4"/>
        <v>946.77800000000025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90.426000000000002</v>
      </c>
      <c r="D32" s="1">
        <v>207.7</v>
      </c>
      <c r="E32" s="1">
        <v>53.238999999999997</v>
      </c>
      <c r="F32" s="1">
        <v>234.19800000000001</v>
      </c>
      <c r="G32" s="6">
        <v>1</v>
      </c>
      <c r="H32" s="1">
        <v>55</v>
      </c>
      <c r="I32" s="1"/>
      <c r="J32" s="1">
        <v>54.8</v>
      </c>
      <c r="K32" s="1">
        <f t="shared" si="2"/>
        <v>-1.5609999999999999</v>
      </c>
      <c r="L32" s="1"/>
      <c r="M32" s="1"/>
      <c r="N32" s="1"/>
      <c r="O32" s="1">
        <f t="shared" si="3"/>
        <v>10.6478</v>
      </c>
      <c r="P32" s="5"/>
      <c r="Q32" s="5"/>
      <c r="R32" s="1"/>
      <c r="S32" s="1">
        <f t="shared" si="5"/>
        <v>21.994966096282802</v>
      </c>
      <c r="T32" s="1">
        <f t="shared" si="6"/>
        <v>21.994966096282802</v>
      </c>
      <c r="U32" s="1">
        <v>9.594199999999999</v>
      </c>
      <c r="V32" s="1">
        <v>24.434999999999999</v>
      </c>
      <c r="W32" s="1">
        <v>26.151599999999998</v>
      </c>
      <c r="X32" s="1">
        <v>12.4788</v>
      </c>
      <c r="Y32" s="1">
        <v>19.398</v>
      </c>
      <c r="Z32" s="1">
        <v>19.2666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1396.412</v>
      </c>
      <c r="D33" s="1">
        <v>1314.31</v>
      </c>
      <c r="E33" s="1">
        <v>931.947</v>
      </c>
      <c r="F33" s="1">
        <v>1551.646</v>
      </c>
      <c r="G33" s="6">
        <v>1</v>
      </c>
      <c r="H33" s="1">
        <v>55</v>
      </c>
      <c r="I33" s="1"/>
      <c r="J33" s="1">
        <v>896.1</v>
      </c>
      <c r="K33" s="1">
        <f t="shared" si="2"/>
        <v>35.84699999999998</v>
      </c>
      <c r="L33" s="1"/>
      <c r="M33" s="1"/>
      <c r="N33" s="1"/>
      <c r="O33" s="1">
        <f t="shared" si="3"/>
        <v>186.38939999999999</v>
      </c>
      <c r="P33" s="5">
        <f>12*O33-F33</f>
        <v>685.02679999999987</v>
      </c>
      <c r="Q33" s="5"/>
      <c r="R33" s="1"/>
      <c r="S33" s="1">
        <f t="shared" si="5"/>
        <v>12</v>
      </c>
      <c r="T33" s="1">
        <f t="shared" si="6"/>
        <v>8.3247545193020631</v>
      </c>
      <c r="U33" s="1">
        <v>193.22219999999999</v>
      </c>
      <c r="V33" s="1">
        <v>192.73500000000001</v>
      </c>
      <c r="W33" s="1">
        <v>203.8622</v>
      </c>
      <c r="X33" s="1">
        <v>186.87459999999999</v>
      </c>
      <c r="Y33" s="1">
        <v>207.98159999999999</v>
      </c>
      <c r="Z33" s="1">
        <v>234.71360000000001</v>
      </c>
      <c r="AA33" s="1"/>
      <c r="AB33" s="1">
        <f t="shared" si="4"/>
        <v>685.02679999999987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31</v>
      </c>
      <c r="C34" s="1">
        <v>4254.1270000000004</v>
      </c>
      <c r="D34" s="1">
        <v>3992.35</v>
      </c>
      <c r="E34" s="1">
        <v>2364.0140000000001</v>
      </c>
      <c r="F34" s="1">
        <v>5476.9520000000002</v>
      </c>
      <c r="G34" s="6">
        <v>1</v>
      </c>
      <c r="H34" s="1">
        <v>60</v>
      </c>
      <c r="I34" s="1"/>
      <c r="J34" s="1">
        <v>2305.6999999999998</v>
      </c>
      <c r="K34" s="1">
        <f t="shared" si="2"/>
        <v>58.314000000000306</v>
      </c>
      <c r="L34" s="1"/>
      <c r="M34" s="1"/>
      <c r="N34" s="1"/>
      <c r="O34" s="1">
        <f t="shared" si="3"/>
        <v>472.80280000000005</v>
      </c>
      <c r="P34" s="5">
        <f>13*O34-F34</f>
        <v>669.48440000000028</v>
      </c>
      <c r="Q34" s="5"/>
      <c r="R34" s="1"/>
      <c r="S34" s="1">
        <f t="shared" si="5"/>
        <v>13</v>
      </c>
      <c r="T34" s="1">
        <f t="shared" si="6"/>
        <v>11.584009231755818</v>
      </c>
      <c r="U34" s="1">
        <v>567.62959999999998</v>
      </c>
      <c r="V34" s="1">
        <v>664.63660000000004</v>
      </c>
      <c r="W34" s="1">
        <v>503.55680000000001</v>
      </c>
      <c r="X34" s="1">
        <v>519.49</v>
      </c>
      <c r="Y34" s="1">
        <v>623.97579999999994</v>
      </c>
      <c r="Z34" s="1">
        <v>675.54740000000004</v>
      </c>
      <c r="AA34" s="1"/>
      <c r="AB34" s="1">
        <f t="shared" si="4"/>
        <v>669.48440000000028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390.072</v>
      </c>
      <c r="D35" s="1">
        <v>175.22</v>
      </c>
      <c r="E35" s="1">
        <v>200.27500000000001</v>
      </c>
      <c r="F35" s="1">
        <v>312.959</v>
      </c>
      <c r="G35" s="6">
        <v>1</v>
      </c>
      <c r="H35" s="1">
        <v>50</v>
      </c>
      <c r="I35" s="1" t="s">
        <v>32</v>
      </c>
      <c r="J35" s="1">
        <v>188.3</v>
      </c>
      <c r="K35" s="1">
        <f t="shared" si="2"/>
        <v>11.974999999999994</v>
      </c>
      <c r="L35" s="1"/>
      <c r="M35" s="1"/>
      <c r="N35" s="1"/>
      <c r="O35" s="1">
        <f t="shared" si="3"/>
        <v>40.055</v>
      </c>
      <c r="P35" s="5">
        <f t="shared" ref="P35:P36" si="9">12*O35-F35</f>
        <v>167.70099999999996</v>
      </c>
      <c r="Q35" s="5"/>
      <c r="R35" s="1"/>
      <c r="S35" s="1">
        <f t="shared" si="5"/>
        <v>12</v>
      </c>
      <c r="T35" s="1">
        <f t="shared" si="6"/>
        <v>7.8132318062663835</v>
      </c>
      <c r="U35" s="1">
        <v>38.1616</v>
      </c>
      <c r="V35" s="1">
        <v>33.773200000000003</v>
      </c>
      <c r="W35" s="1">
        <v>43.938400000000001</v>
      </c>
      <c r="X35" s="1">
        <v>44.233199999999997</v>
      </c>
      <c r="Y35" s="1">
        <v>19.212800000000001</v>
      </c>
      <c r="Z35" s="1">
        <v>33.914000000000001</v>
      </c>
      <c r="AA35" s="1"/>
      <c r="AB35" s="1">
        <f t="shared" si="4"/>
        <v>167.70099999999996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1082.085</v>
      </c>
      <c r="D36" s="1">
        <v>1125.0719999999999</v>
      </c>
      <c r="E36" s="1">
        <v>797.85699999999997</v>
      </c>
      <c r="F36" s="1">
        <v>1235.229</v>
      </c>
      <c r="G36" s="6">
        <v>1</v>
      </c>
      <c r="H36" s="1">
        <v>55</v>
      </c>
      <c r="I36" s="1"/>
      <c r="J36" s="1">
        <v>783.4</v>
      </c>
      <c r="K36" s="1">
        <f t="shared" si="2"/>
        <v>14.456999999999994</v>
      </c>
      <c r="L36" s="1"/>
      <c r="M36" s="1"/>
      <c r="N36" s="1"/>
      <c r="O36" s="1">
        <f t="shared" si="3"/>
        <v>159.57139999999998</v>
      </c>
      <c r="P36" s="5">
        <f t="shared" si="9"/>
        <v>679.62779999999975</v>
      </c>
      <c r="Q36" s="5"/>
      <c r="R36" s="1"/>
      <c r="S36" s="1">
        <f t="shared" si="5"/>
        <v>12</v>
      </c>
      <c r="T36" s="1">
        <f t="shared" si="6"/>
        <v>7.7409172320353159</v>
      </c>
      <c r="U36" s="1">
        <v>153.39420000000001</v>
      </c>
      <c r="V36" s="1">
        <v>158.17619999999999</v>
      </c>
      <c r="W36" s="1">
        <v>166.31739999999999</v>
      </c>
      <c r="X36" s="1">
        <v>147.1182</v>
      </c>
      <c r="Y36" s="1">
        <v>178.08779999999999</v>
      </c>
      <c r="Z36" s="1">
        <v>198.6574</v>
      </c>
      <c r="AA36" s="1"/>
      <c r="AB36" s="1">
        <f t="shared" si="4"/>
        <v>679.62779999999975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2413.9569999999999</v>
      </c>
      <c r="D37" s="1">
        <v>4012.2049999999999</v>
      </c>
      <c r="E37" s="1">
        <v>1771.248</v>
      </c>
      <c r="F37" s="1">
        <v>4319.491</v>
      </c>
      <c r="G37" s="6">
        <v>1</v>
      </c>
      <c r="H37" s="1">
        <v>60</v>
      </c>
      <c r="I37" s="1"/>
      <c r="J37" s="1">
        <v>1723.75</v>
      </c>
      <c r="K37" s="1">
        <f t="shared" ref="K37:K68" si="10">E37-J37</f>
        <v>47.498000000000047</v>
      </c>
      <c r="L37" s="1"/>
      <c r="M37" s="1"/>
      <c r="N37" s="1"/>
      <c r="O37" s="1">
        <f t="shared" si="3"/>
        <v>354.24959999999999</v>
      </c>
      <c r="P37" s="5">
        <f t="shared" ref="P37:P38" si="11">13*O37-F37</f>
        <v>285.7537999999995</v>
      </c>
      <c r="Q37" s="5"/>
      <c r="R37" s="1"/>
      <c r="S37" s="1">
        <f t="shared" si="5"/>
        <v>12.999999999999998</v>
      </c>
      <c r="T37" s="1">
        <f t="shared" si="6"/>
        <v>12.193354629052511</v>
      </c>
      <c r="U37" s="1">
        <v>434.18299999999999</v>
      </c>
      <c r="V37" s="1">
        <v>461.75080000000003</v>
      </c>
      <c r="W37" s="1">
        <v>383.87860000000001</v>
      </c>
      <c r="X37" s="1">
        <v>334.86279999999999</v>
      </c>
      <c r="Y37" s="1">
        <v>373.11040000000003</v>
      </c>
      <c r="Z37" s="1">
        <v>500.37200000000001</v>
      </c>
      <c r="AA37" s="1"/>
      <c r="AB37" s="1">
        <f t="shared" si="4"/>
        <v>285.7537999999995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2847.1559999999999</v>
      </c>
      <c r="D38" s="1">
        <v>1398.095</v>
      </c>
      <c r="E38" s="1">
        <v>1579.1110000000001</v>
      </c>
      <c r="F38" s="1">
        <v>2286.163</v>
      </c>
      <c r="G38" s="6">
        <v>1</v>
      </c>
      <c r="H38" s="1">
        <v>60</v>
      </c>
      <c r="I38" s="1"/>
      <c r="J38" s="1">
        <v>1540.5</v>
      </c>
      <c r="K38" s="1">
        <f t="shared" si="10"/>
        <v>38.611000000000104</v>
      </c>
      <c r="L38" s="1"/>
      <c r="M38" s="1"/>
      <c r="N38" s="1"/>
      <c r="O38" s="1">
        <f t="shared" ref="O38:O69" si="12">E38/5</f>
        <v>315.82220000000001</v>
      </c>
      <c r="P38" s="5">
        <f t="shared" si="11"/>
        <v>1819.5256000000004</v>
      </c>
      <c r="Q38" s="5"/>
      <c r="R38" s="1"/>
      <c r="S38" s="1">
        <f t="shared" si="5"/>
        <v>13.000000000000002</v>
      </c>
      <c r="T38" s="1">
        <f t="shared" si="6"/>
        <v>7.2387659892179839</v>
      </c>
      <c r="U38" s="1">
        <v>273.3664</v>
      </c>
      <c r="V38" s="1">
        <v>274.9282</v>
      </c>
      <c r="W38" s="1">
        <v>322.5034</v>
      </c>
      <c r="X38" s="1">
        <v>299.1542</v>
      </c>
      <c r="Y38" s="1">
        <v>241.3672</v>
      </c>
      <c r="Z38" s="1">
        <v>290.6918</v>
      </c>
      <c r="AA38" s="1"/>
      <c r="AB38" s="1">
        <f t="shared" ref="AB38:AB69" si="13">P38*G38</f>
        <v>1819.5256000000004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921.899</v>
      </c>
      <c r="D39" s="1">
        <v>399.94</v>
      </c>
      <c r="E39" s="1">
        <v>496.375</v>
      </c>
      <c r="F39" s="1">
        <v>739.69100000000003</v>
      </c>
      <c r="G39" s="6">
        <v>1</v>
      </c>
      <c r="H39" s="1">
        <v>60</v>
      </c>
      <c r="I39" s="1"/>
      <c r="J39" s="1">
        <v>465.8</v>
      </c>
      <c r="K39" s="1">
        <f t="shared" si="10"/>
        <v>30.574999999999989</v>
      </c>
      <c r="L39" s="1"/>
      <c r="M39" s="1"/>
      <c r="N39" s="1"/>
      <c r="O39" s="1">
        <f t="shared" si="12"/>
        <v>99.275000000000006</v>
      </c>
      <c r="P39" s="5">
        <f t="shared" ref="P39:P41" si="14">12*O39-F39</f>
        <v>451.60900000000015</v>
      </c>
      <c r="Q39" s="5"/>
      <c r="R39" s="1"/>
      <c r="S39" s="1">
        <f t="shared" si="5"/>
        <v>12.000000000000002</v>
      </c>
      <c r="T39" s="1">
        <f t="shared" si="6"/>
        <v>7.450929236968018</v>
      </c>
      <c r="U39" s="1">
        <v>93.4572</v>
      </c>
      <c r="V39" s="1">
        <v>98.391999999999996</v>
      </c>
      <c r="W39" s="1">
        <v>93.990800000000007</v>
      </c>
      <c r="X39" s="1">
        <v>92.802999999999997</v>
      </c>
      <c r="Y39" s="1">
        <v>121.7206</v>
      </c>
      <c r="Z39" s="1">
        <v>118.63720000000001</v>
      </c>
      <c r="AA39" s="1"/>
      <c r="AB39" s="1">
        <f t="shared" si="13"/>
        <v>451.60900000000015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31</v>
      </c>
      <c r="C40" s="1">
        <v>728.97</v>
      </c>
      <c r="D40" s="1">
        <v>516.01300000000003</v>
      </c>
      <c r="E40" s="1">
        <v>424.92599999999999</v>
      </c>
      <c r="F40" s="1">
        <v>672.18600000000004</v>
      </c>
      <c r="G40" s="6">
        <v>1</v>
      </c>
      <c r="H40" s="1">
        <v>60</v>
      </c>
      <c r="I40" s="1"/>
      <c r="J40" s="1">
        <v>401.25</v>
      </c>
      <c r="K40" s="1">
        <f t="shared" si="10"/>
        <v>23.675999999999988</v>
      </c>
      <c r="L40" s="1"/>
      <c r="M40" s="1"/>
      <c r="N40" s="1"/>
      <c r="O40" s="1">
        <f t="shared" si="12"/>
        <v>84.985199999999992</v>
      </c>
      <c r="P40" s="5">
        <f t="shared" si="14"/>
        <v>347.63639999999987</v>
      </c>
      <c r="Q40" s="5"/>
      <c r="R40" s="1"/>
      <c r="S40" s="1">
        <f t="shared" si="5"/>
        <v>12</v>
      </c>
      <c r="T40" s="1">
        <f t="shared" si="6"/>
        <v>7.9094477626692656</v>
      </c>
      <c r="U40" s="1">
        <v>83.379199999999997</v>
      </c>
      <c r="V40" s="1">
        <v>77.879600000000011</v>
      </c>
      <c r="W40" s="1">
        <v>100.4572</v>
      </c>
      <c r="X40" s="1">
        <v>87.865200000000002</v>
      </c>
      <c r="Y40" s="1">
        <v>104.4392</v>
      </c>
      <c r="Z40" s="1">
        <v>104.34739999999999</v>
      </c>
      <c r="AA40" s="1"/>
      <c r="AB40" s="1">
        <f t="shared" si="13"/>
        <v>347.63639999999987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31</v>
      </c>
      <c r="C41" s="1">
        <v>998.51400000000001</v>
      </c>
      <c r="D41" s="1">
        <v>566.80399999999997</v>
      </c>
      <c r="E41" s="1">
        <v>500.74400000000003</v>
      </c>
      <c r="F41" s="1">
        <v>910.38900000000001</v>
      </c>
      <c r="G41" s="6">
        <v>1</v>
      </c>
      <c r="H41" s="1">
        <v>60</v>
      </c>
      <c r="I41" s="1"/>
      <c r="J41" s="1">
        <v>483.97</v>
      </c>
      <c r="K41" s="1">
        <f t="shared" si="10"/>
        <v>16.774000000000001</v>
      </c>
      <c r="L41" s="1"/>
      <c r="M41" s="1"/>
      <c r="N41" s="1"/>
      <c r="O41" s="1">
        <f t="shared" si="12"/>
        <v>100.14880000000001</v>
      </c>
      <c r="P41" s="5">
        <f t="shared" si="14"/>
        <v>291.39660000000015</v>
      </c>
      <c r="Q41" s="5"/>
      <c r="R41" s="1"/>
      <c r="S41" s="1">
        <f t="shared" si="5"/>
        <v>12</v>
      </c>
      <c r="T41" s="1">
        <f t="shared" si="6"/>
        <v>9.0903635390538877</v>
      </c>
      <c r="U41" s="1">
        <v>106.1836</v>
      </c>
      <c r="V41" s="1">
        <v>98.607600000000005</v>
      </c>
      <c r="W41" s="1">
        <v>111.8468</v>
      </c>
      <c r="X41" s="1">
        <v>118.4062</v>
      </c>
      <c r="Y41" s="1">
        <v>113.593</v>
      </c>
      <c r="Z41" s="1">
        <v>101.85680000000001</v>
      </c>
      <c r="AA41" s="1"/>
      <c r="AB41" s="1">
        <f t="shared" si="13"/>
        <v>291.39660000000015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31</v>
      </c>
      <c r="C42" s="1">
        <v>167.43899999999999</v>
      </c>
      <c r="D42" s="1">
        <v>177.97</v>
      </c>
      <c r="E42" s="1">
        <v>103.00700000000001</v>
      </c>
      <c r="F42" s="1">
        <v>228.44499999999999</v>
      </c>
      <c r="G42" s="6">
        <v>1</v>
      </c>
      <c r="H42" s="1">
        <v>35</v>
      </c>
      <c r="I42" s="1"/>
      <c r="J42" s="1">
        <v>104.45</v>
      </c>
      <c r="K42" s="1">
        <f t="shared" si="10"/>
        <v>-1.4429999999999978</v>
      </c>
      <c r="L42" s="1"/>
      <c r="M42" s="1"/>
      <c r="N42" s="1"/>
      <c r="O42" s="1">
        <f t="shared" si="12"/>
        <v>20.601400000000002</v>
      </c>
      <c r="P42" s="5"/>
      <c r="Q42" s="5"/>
      <c r="R42" s="1"/>
      <c r="S42" s="1">
        <f t="shared" si="5"/>
        <v>11.088809498383604</v>
      </c>
      <c r="T42" s="1">
        <f t="shared" si="6"/>
        <v>11.088809498383604</v>
      </c>
      <c r="U42" s="1">
        <v>23.26</v>
      </c>
      <c r="V42" s="1">
        <v>10.2098</v>
      </c>
      <c r="W42" s="1">
        <v>8.6150000000000002</v>
      </c>
      <c r="X42" s="1">
        <v>12.4168</v>
      </c>
      <c r="Y42" s="1">
        <v>16.6066</v>
      </c>
      <c r="Z42" s="1">
        <v>24.601600000000001</v>
      </c>
      <c r="AA42" s="1"/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31</v>
      </c>
      <c r="C43" s="1">
        <v>138.96299999999999</v>
      </c>
      <c r="D43" s="1">
        <v>51.075000000000003</v>
      </c>
      <c r="E43" s="1">
        <v>58.418999999999997</v>
      </c>
      <c r="F43" s="1">
        <v>115.352</v>
      </c>
      <c r="G43" s="6">
        <v>1</v>
      </c>
      <c r="H43" s="1">
        <v>40</v>
      </c>
      <c r="I43" s="1"/>
      <c r="J43" s="1">
        <v>63.8</v>
      </c>
      <c r="K43" s="1">
        <f t="shared" si="10"/>
        <v>-5.3810000000000002</v>
      </c>
      <c r="L43" s="1"/>
      <c r="M43" s="1"/>
      <c r="N43" s="1"/>
      <c r="O43" s="1">
        <f t="shared" si="12"/>
        <v>11.6838</v>
      </c>
      <c r="P43" s="5">
        <f t="shared" si="8"/>
        <v>13.169799999999981</v>
      </c>
      <c r="Q43" s="5"/>
      <c r="R43" s="1"/>
      <c r="S43" s="1">
        <f t="shared" si="5"/>
        <v>10.999999999999998</v>
      </c>
      <c r="T43" s="1">
        <f t="shared" si="6"/>
        <v>9.8728153511699972</v>
      </c>
      <c r="U43" s="1">
        <v>12.5444</v>
      </c>
      <c r="V43" s="1">
        <v>14.810600000000001</v>
      </c>
      <c r="W43" s="1">
        <v>20.008199999999999</v>
      </c>
      <c r="X43" s="1">
        <v>17.283799999999999</v>
      </c>
      <c r="Y43" s="1">
        <v>15.961399999999999</v>
      </c>
      <c r="Z43" s="1">
        <v>20.195</v>
      </c>
      <c r="AA43" s="1"/>
      <c r="AB43" s="1">
        <f t="shared" si="13"/>
        <v>13.169799999999981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31</v>
      </c>
      <c r="C44" s="1">
        <v>480.45</v>
      </c>
      <c r="D44" s="1">
        <v>138.565</v>
      </c>
      <c r="E44" s="1">
        <v>163.44900000000001</v>
      </c>
      <c r="F44" s="1">
        <v>406.40300000000002</v>
      </c>
      <c r="G44" s="6">
        <v>1</v>
      </c>
      <c r="H44" s="1">
        <v>30</v>
      </c>
      <c r="I44" s="1"/>
      <c r="J44" s="1">
        <v>163.4</v>
      </c>
      <c r="K44" s="1">
        <f t="shared" si="10"/>
        <v>4.9000000000006594E-2</v>
      </c>
      <c r="L44" s="1"/>
      <c r="M44" s="1"/>
      <c r="N44" s="1"/>
      <c r="O44" s="1">
        <f t="shared" si="12"/>
        <v>32.689800000000005</v>
      </c>
      <c r="P44" s="5"/>
      <c r="Q44" s="5"/>
      <c r="R44" s="1"/>
      <c r="S44" s="1">
        <f t="shared" si="5"/>
        <v>12.432104203757746</v>
      </c>
      <c r="T44" s="1">
        <f t="shared" si="6"/>
        <v>12.432104203757746</v>
      </c>
      <c r="U44" s="1">
        <v>43.328200000000002</v>
      </c>
      <c r="V44" s="1">
        <v>37.0398</v>
      </c>
      <c r="W44" s="1">
        <v>46.206599999999987</v>
      </c>
      <c r="X44" s="1">
        <v>60.178400000000003</v>
      </c>
      <c r="Y44" s="1">
        <v>49.739199999999997</v>
      </c>
      <c r="Z44" s="1">
        <v>51.616600000000012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31</v>
      </c>
      <c r="C45" s="1">
        <v>340.87200000000001</v>
      </c>
      <c r="D45" s="1">
        <v>128.85499999999999</v>
      </c>
      <c r="E45" s="1">
        <v>131.566</v>
      </c>
      <c r="F45" s="1">
        <v>294.04199999999997</v>
      </c>
      <c r="G45" s="6">
        <v>1</v>
      </c>
      <c r="H45" s="1">
        <v>30</v>
      </c>
      <c r="I45" s="1"/>
      <c r="J45" s="1">
        <v>146.30000000000001</v>
      </c>
      <c r="K45" s="1">
        <f t="shared" si="10"/>
        <v>-14.734000000000009</v>
      </c>
      <c r="L45" s="1"/>
      <c r="M45" s="1"/>
      <c r="N45" s="1"/>
      <c r="O45" s="1">
        <f t="shared" si="12"/>
        <v>26.313200000000002</v>
      </c>
      <c r="P45" s="5"/>
      <c r="Q45" s="5"/>
      <c r="R45" s="1"/>
      <c r="S45" s="1">
        <f t="shared" si="5"/>
        <v>11.174695590046058</v>
      </c>
      <c r="T45" s="1">
        <f t="shared" si="6"/>
        <v>11.174695590046058</v>
      </c>
      <c r="U45" s="1">
        <v>35.185600000000001</v>
      </c>
      <c r="V45" s="1">
        <v>41.148200000000003</v>
      </c>
      <c r="W45" s="1">
        <v>48.488199999999999</v>
      </c>
      <c r="X45" s="1">
        <v>48.419400000000003</v>
      </c>
      <c r="Y45" s="1">
        <v>51.114199999999997</v>
      </c>
      <c r="Z45" s="1">
        <v>48.570800000000013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31</v>
      </c>
      <c r="C46" s="1">
        <v>-1.3540000000000001</v>
      </c>
      <c r="D46" s="1"/>
      <c r="E46" s="1"/>
      <c r="F46" s="1">
        <v>-1.3540000000000001</v>
      </c>
      <c r="G46" s="6">
        <v>0</v>
      </c>
      <c r="H46" s="1" t="e">
        <v>#N/A</v>
      </c>
      <c r="I46" s="1"/>
      <c r="J46" s="1"/>
      <c r="K46" s="1">
        <f t="shared" si="10"/>
        <v>0</v>
      </c>
      <c r="L46" s="1"/>
      <c r="M46" s="1"/>
      <c r="N46" s="1"/>
      <c r="O46" s="1">
        <f t="shared" si="12"/>
        <v>0</v>
      </c>
      <c r="P46" s="5"/>
      <c r="Q46" s="5"/>
      <c r="R46" s="1"/>
      <c r="S46" s="1" t="e">
        <f t="shared" si="5"/>
        <v>#DIV/0!</v>
      </c>
      <c r="T46" s="1" t="e">
        <f t="shared" si="6"/>
        <v>#DIV/0!</v>
      </c>
      <c r="U46" s="1">
        <v>0</v>
      </c>
      <c r="V46" s="1">
        <v>0</v>
      </c>
      <c r="W46" s="1">
        <v>0</v>
      </c>
      <c r="X46" s="1">
        <v>0.27079999999999999</v>
      </c>
      <c r="Y46" s="1">
        <v>0.27079999999999999</v>
      </c>
      <c r="Z46" s="1">
        <v>0</v>
      </c>
      <c r="AA46" s="1"/>
      <c r="AB46" s="1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31</v>
      </c>
      <c r="C47" s="1">
        <v>630.99900000000002</v>
      </c>
      <c r="D47" s="1">
        <v>549.41800000000001</v>
      </c>
      <c r="E47" s="1">
        <v>381.666</v>
      </c>
      <c r="F47" s="1">
        <v>723.60500000000002</v>
      </c>
      <c r="G47" s="6">
        <v>1</v>
      </c>
      <c r="H47" s="1">
        <v>30</v>
      </c>
      <c r="I47" s="1"/>
      <c r="J47" s="1">
        <v>367</v>
      </c>
      <c r="K47" s="1">
        <f t="shared" si="10"/>
        <v>14.665999999999997</v>
      </c>
      <c r="L47" s="1"/>
      <c r="M47" s="1"/>
      <c r="N47" s="1"/>
      <c r="O47" s="1">
        <f t="shared" si="12"/>
        <v>76.333200000000005</v>
      </c>
      <c r="P47" s="5">
        <f t="shared" ref="P47:P68" si="15">11*O47-F47</f>
        <v>116.06020000000001</v>
      </c>
      <c r="Q47" s="5"/>
      <c r="R47" s="1"/>
      <c r="S47" s="1">
        <f t="shared" si="5"/>
        <v>11</v>
      </c>
      <c r="T47" s="1">
        <f t="shared" si="6"/>
        <v>9.4795580428961443</v>
      </c>
      <c r="U47" s="1">
        <v>81.131399999999999</v>
      </c>
      <c r="V47" s="1">
        <v>65.1952</v>
      </c>
      <c r="W47" s="1">
        <v>69.018000000000001</v>
      </c>
      <c r="X47" s="1">
        <v>88.243200000000002</v>
      </c>
      <c r="Y47" s="1">
        <v>53.973199999999999</v>
      </c>
      <c r="Z47" s="1">
        <v>58.598400000000012</v>
      </c>
      <c r="AA47" s="1"/>
      <c r="AB47" s="1">
        <f t="shared" si="13"/>
        <v>116.06020000000001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31</v>
      </c>
      <c r="C48" s="1">
        <v>382.69099999999997</v>
      </c>
      <c r="D48" s="1"/>
      <c r="E48" s="1">
        <v>99.86</v>
      </c>
      <c r="F48" s="1">
        <v>259.86</v>
      </c>
      <c r="G48" s="6">
        <v>1</v>
      </c>
      <c r="H48" s="1">
        <v>45</v>
      </c>
      <c r="I48" s="1"/>
      <c r="J48" s="1">
        <v>109.2</v>
      </c>
      <c r="K48" s="1">
        <f t="shared" si="10"/>
        <v>-9.3400000000000034</v>
      </c>
      <c r="L48" s="1"/>
      <c r="M48" s="1"/>
      <c r="N48" s="1"/>
      <c r="O48" s="1">
        <f t="shared" si="12"/>
        <v>19.972000000000001</v>
      </c>
      <c r="P48" s="5"/>
      <c r="Q48" s="5"/>
      <c r="R48" s="1"/>
      <c r="S48" s="1">
        <f t="shared" si="5"/>
        <v>13.011215701982776</v>
      </c>
      <c r="T48" s="1">
        <f t="shared" si="6"/>
        <v>13.011215701982776</v>
      </c>
      <c r="U48" s="1">
        <v>18.395</v>
      </c>
      <c r="V48" s="1">
        <v>18.288799999999998</v>
      </c>
      <c r="W48" s="1">
        <v>31.4132</v>
      </c>
      <c r="X48" s="1">
        <v>36.469000000000001</v>
      </c>
      <c r="Y48" s="1">
        <v>13.102399999999999</v>
      </c>
      <c r="Z48" s="1">
        <v>15.1456</v>
      </c>
      <c r="AA48" s="11" t="s">
        <v>49</v>
      </c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81</v>
      </c>
      <c r="B49" s="1" t="s">
        <v>31</v>
      </c>
      <c r="C49" s="1">
        <v>2012.373</v>
      </c>
      <c r="D49" s="1">
        <v>1193.508</v>
      </c>
      <c r="E49" s="1">
        <v>1160.646</v>
      </c>
      <c r="F49" s="12">
        <f>1693.64+F70</f>
        <v>1681.4460000000001</v>
      </c>
      <c r="G49" s="6">
        <v>1</v>
      </c>
      <c r="H49" s="1">
        <v>40</v>
      </c>
      <c r="I49" s="1"/>
      <c r="J49" s="1">
        <v>1146.8499999999999</v>
      </c>
      <c r="K49" s="1">
        <f t="shared" si="10"/>
        <v>13.796000000000049</v>
      </c>
      <c r="L49" s="1"/>
      <c r="M49" s="1"/>
      <c r="N49" s="1"/>
      <c r="O49" s="1">
        <f t="shared" si="12"/>
        <v>232.1292</v>
      </c>
      <c r="P49" s="5">
        <f t="shared" si="15"/>
        <v>871.97519999999963</v>
      </c>
      <c r="Q49" s="5"/>
      <c r="R49" s="1"/>
      <c r="S49" s="1">
        <f t="shared" si="5"/>
        <v>11</v>
      </c>
      <c r="T49" s="1">
        <f t="shared" si="6"/>
        <v>7.2435781452742702</v>
      </c>
      <c r="U49" s="1">
        <v>223.7782</v>
      </c>
      <c r="V49" s="1">
        <v>187.64439999999999</v>
      </c>
      <c r="W49" s="1">
        <v>243.93459999999999</v>
      </c>
      <c r="X49" s="1">
        <v>324.5908</v>
      </c>
      <c r="Y49" s="1">
        <v>142.27539999999999</v>
      </c>
      <c r="Z49" s="1">
        <v>70.98060000000001</v>
      </c>
      <c r="AA49" s="13" t="s">
        <v>82</v>
      </c>
      <c r="AB49" s="1">
        <f t="shared" si="13"/>
        <v>871.97519999999963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31</v>
      </c>
      <c r="C50" s="1">
        <v>138.57900000000001</v>
      </c>
      <c r="D50" s="1">
        <v>72.358000000000004</v>
      </c>
      <c r="E50" s="1">
        <v>106.18</v>
      </c>
      <c r="F50" s="1">
        <v>92.641000000000005</v>
      </c>
      <c r="G50" s="6">
        <v>1</v>
      </c>
      <c r="H50" s="1">
        <v>35</v>
      </c>
      <c r="I50" s="1"/>
      <c r="J50" s="1">
        <v>100</v>
      </c>
      <c r="K50" s="1">
        <f t="shared" si="10"/>
        <v>6.1800000000000068</v>
      </c>
      <c r="L50" s="1"/>
      <c r="M50" s="1"/>
      <c r="N50" s="1"/>
      <c r="O50" s="1">
        <f t="shared" si="12"/>
        <v>21.236000000000001</v>
      </c>
      <c r="P50" s="5">
        <f t="shared" si="15"/>
        <v>140.95499999999998</v>
      </c>
      <c r="Q50" s="5"/>
      <c r="R50" s="1"/>
      <c r="S50" s="1">
        <f t="shared" si="5"/>
        <v>11</v>
      </c>
      <c r="T50" s="1">
        <f t="shared" si="6"/>
        <v>4.3624505556601996</v>
      </c>
      <c r="U50" s="1">
        <v>13.833600000000001</v>
      </c>
      <c r="V50" s="1">
        <v>6.7004000000000001</v>
      </c>
      <c r="W50" s="1">
        <v>10.025600000000001</v>
      </c>
      <c r="X50" s="1">
        <v>23.084</v>
      </c>
      <c r="Y50" s="1">
        <v>12.7638</v>
      </c>
      <c r="Z50" s="1">
        <v>0.13139999999999999</v>
      </c>
      <c r="AA50" s="1"/>
      <c r="AB50" s="1">
        <f t="shared" si="13"/>
        <v>140.95499999999998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55.308999999999997</v>
      </c>
      <c r="D51" s="1">
        <v>62.628</v>
      </c>
      <c r="E51" s="1">
        <v>45.966999999999999</v>
      </c>
      <c r="F51" s="1">
        <v>71.852999999999994</v>
      </c>
      <c r="G51" s="6">
        <v>1</v>
      </c>
      <c r="H51" s="1">
        <v>45</v>
      </c>
      <c r="I51" s="1" t="s">
        <v>32</v>
      </c>
      <c r="J51" s="1">
        <v>39</v>
      </c>
      <c r="K51" s="1">
        <f t="shared" si="10"/>
        <v>6.9669999999999987</v>
      </c>
      <c r="L51" s="1"/>
      <c r="M51" s="1"/>
      <c r="N51" s="1"/>
      <c r="O51" s="1">
        <f t="shared" si="12"/>
        <v>9.1934000000000005</v>
      </c>
      <c r="P51" s="5">
        <f t="shared" si="15"/>
        <v>29.274400000000014</v>
      </c>
      <c r="Q51" s="5"/>
      <c r="R51" s="1"/>
      <c r="S51" s="1">
        <f t="shared" si="5"/>
        <v>11</v>
      </c>
      <c r="T51" s="1">
        <f t="shared" si="6"/>
        <v>7.8157156220767066</v>
      </c>
      <c r="U51" s="1">
        <v>6.4779999999999998</v>
      </c>
      <c r="V51" s="1">
        <v>0.7762</v>
      </c>
      <c r="W51" s="1">
        <v>0.7984</v>
      </c>
      <c r="X51" s="1">
        <v>3.7242000000000002</v>
      </c>
      <c r="Y51" s="1">
        <v>4.4362000000000004</v>
      </c>
      <c r="Z51" s="1">
        <v>1.7898000000000001</v>
      </c>
      <c r="AA51" s="1"/>
      <c r="AB51" s="1">
        <f t="shared" si="13"/>
        <v>29.274400000000014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131.43199999999999</v>
      </c>
      <c r="D52" s="1">
        <v>325.90100000000001</v>
      </c>
      <c r="E52" s="1">
        <v>143.19</v>
      </c>
      <c r="F52" s="1">
        <v>284.40600000000001</v>
      </c>
      <c r="G52" s="6">
        <v>1</v>
      </c>
      <c r="H52" s="1">
        <v>30</v>
      </c>
      <c r="I52" s="1"/>
      <c r="J52" s="1">
        <v>142.5</v>
      </c>
      <c r="K52" s="1">
        <f t="shared" si="10"/>
        <v>0.68999999999999773</v>
      </c>
      <c r="L52" s="1"/>
      <c r="M52" s="1"/>
      <c r="N52" s="1"/>
      <c r="O52" s="1">
        <f t="shared" si="12"/>
        <v>28.637999999999998</v>
      </c>
      <c r="P52" s="5">
        <f t="shared" si="15"/>
        <v>30.611999999999966</v>
      </c>
      <c r="Q52" s="5"/>
      <c r="R52" s="1"/>
      <c r="S52" s="1">
        <f t="shared" si="5"/>
        <v>11</v>
      </c>
      <c r="T52" s="1">
        <f t="shared" si="6"/>
        <v>9.9310706054892108</v>
      </c>
      <c r="U52" s="1">
        <v>29.845800000000001</v>
      </c>
      <c r="V52" s="1">
        <v>29.468</v>
      </c>
      <c r="W52" s="1">
        <v>13.0022</v>
      </c>
      <c r="X52" s="1">
        <v>19.403400000000001</v>
      </c>
      <c r="Y52" s="1">
        <v>21.765999999999998</v>
      </c>
      <c r="Z52" s="1">
        <v>18.093399999999999</v>
      </c>
      <c r="AA52" s="1"/>
      <c r="AB52" s="1">
        <f t="shared" si="13"/>
        <v>30.611999999999966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256.95800000000003</v>
      </c>
      <c r="D53" s="1"/>
      <c r="E53" s="1">
        <v>25.661000000000001</v>
      </c>
      <c r="F53" s="1">
        <v>229.15799999999999</v>
      </c>
      <c r="G53" s="6">
        <v>1</v>
      </c>
      <c r="H53" s="1">
        <v>45</v>
      </c>
      <c r="I53" s="1"/>
      <c r="J53" s="1">
        <v>26.7</v>
      </c>
      <c r="K53" s="1">
        <f t="shared" si="10"/>
        <v>-1.0389999999999979</v>
      </c>
      <c r="L53" s="1"/>
      <c r="M53" s="1"/>
      <c r="N53" s="1"/>
      <c r="O53" s="1">
        <f t="shared" si="12"/>
        <v>5.1322000000000001</v>
      </c>
      <c r="P53" s="5"/>
      <c r="Q53" s="5"/>
      <c r="R53" s="1"/>
      <c r="S53" s="1">
        <f t="shared" si="5"/>
        <v>44.651026850083781</v>
      </c>
      <c r="T53" s="1">
        <f t="shared" si="6"/>
        <v>44.651026850083781</v>
      </c>
      <c r="U53" s="1">
        <v>4.9842000000000004</v>
      </c>
      <c r="V53" s="1">
        <v>7.7098000000000004</v>
      </c>
      <c r="W53" s="1">
        <v>17.582000000000001</v>
      </c>
      <c r="X53" s="1">
        <v>24.027799999999999</v>
      </c>
      <c r="Y53" s="1">
        <v>18.171800000000001</v>
      </c>
      <c r="Z53" s="1">
        <v>15.2272</v>
      </c>
      <c r="AA53" s="11" t="s">
        <v>49</v>
      </c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31</v>
      </c>
      <c r="C54" s="1">
        <v>228.58500000000001</v>
      </c>
      <c r="D54" s="1"/>
      <c r="E54" s="1">
        <v>34.643000000000001</v>
      </c>
      <c r="F54" s="1">
        <v>190.721</v>
      </c>
      <c r="G54" s="6">
        <v>1</v>
      </c>
      <c r="H54" s="1">
        <v>45</v>
      </c>
      <c r="I54" s="1"/>
      <c r="J54" s="1">
        <v>35.6</v>
      </c>
      <c r="K54" s="1">
        <f t="shared" si="10"/>
        <v>-0.95700000000000074</v>
      </c>
      <c r="L54" s="1"/>
      <c r="M54" s="1"/>
      <c r="N54" s="1"/>
      <c r="O54" s="1">
        <f t="shared" si="12"/>
        <v>6.9286000000000003</v>
      </c>
      <c r="P54" s="5"/>
      <c r="Q54" s="5"/>
      <c r="R54" s="1"/>
      <c r="S54" s="1">
        <f t="shared" si="5"/>
        <v>27.526628756170076</v>
      </c>
      <c r="T54" s="1">
        <f t="shared" si="6"/>
        <v>27.526628756170076</v>
      </c>
      <c r="U54" s="1">
        <v>5.2408000000000001</v>
      </c>
      <c r="V54" s="1">
        <v>10.6624</v>
      </c>
      <c r="W54" s="1">
        <v>13.0444</v>
      </c>
      <c r="X54" s="1">
        <v>22.4864</v>
      </c>
      <c r="Y54" s="1">
        <v>26.197600000000001</v>
      </c>
      <c r="Z54" s="1">
        <v>12.548</v>
      </c>
      <c r="AA54" s="1"/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38</v>
      </c>
      <c r="C55" s="1">
        <v>99</v>
      </c>
      <c r="D55" s="1">
        <v>90</v>
      </c>
      <c r="E55" s="1">
        <v>53</v>
      </c>
      <c r="F55" s="1">
        <v>109</v>
      </c>
      <c r="G55" s="6">
        <v>0.35</v>
      </c>
      <c r="H55" s="1">
        <v>40</v>
      </c>
      <c r="I55" s="1"/>
      <c r="J55" s="1">
        <v>53</v>
      </c>
      <c r="K55" s="1">
        <f t="shared" si="10"/>
        <v>0</v>
      </c>
      <c r="L55" s="1"/>
      <c r="M55" s="1"/>
      <c r="N55" s="1"/>
      <c r="O55" s="1">
        <f t="shared" si="12"/>
        <v>10.6</v>
      </c>
      <c r="P55" s="5">
        <v>10</v>
      </c>
      <c r="Q55" s="5"/>
      <c r="R55" s="1"/>
      <c r="S55" s="1">
        <f t="shared" si="5"/>
        <v>11.226415094339623</v>
      </c>
      <c r="T55" s="1">
        <f t="shared" si="6"/>
        <v>10.283018867924529</v>
      </c>
      <c r="U55" s="1">
        <v>12.6</v>
      </c>
      <c r="V55" s="1">
        <v>12.2</v>
      </c>
      <c r="W55" s="1">
        <v>17.600000000000001</v>
      </c>
      <c r="X55" s="1">
        <v>13.2</v>
      </c>
      <c r="Y55" s="1">
        <v>8.1999999999999993</v>
      </c>
      <c r="Z55" s="1">
        <v>6.8</v>
      </c>
      <c r="AA55" s="1"/>
      <c r="AB55" s="1">
        <f t="shared" si="13"/>
        <v>3.5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38</v>
      </c>
      <c r="C56" s="1">
        <v>1798</v>
      </c>
      <c r="D56" s="1">
        <v>2418</v>
      </c>
      <c r="E56" s="1">
        <v>1486</v>
      </c>
      <c r="F56" s="1">
        <v>2423</v>
      </c>
      <c r="G56" s="6">
        <v>0.4</v>
      </c>
      <c r="H56" s="1">
        <v>45</v>
      </c>
      <c r="I56" s="1" t="s">
        <v>46</v>
      </c>
      <c r="J56" s="1">
        <v>1505</v>
      </c>
      <c r="K56" s="1">
        <f t="shared" si="10"/>
        <v>-19</v>
      </c>
      <c r="L56" s="1"/>
      <c r="M56" s="1"/>
      <c r="N56" s="1"/>
      <c r="O56" s="1">
        <f t="shared" si="12"/>
        <v>297.2</v>
      </c>
      <c r="P56" s="5">
        <f t="shared" si="15"/>
        <v>846.19999999999982</v>
      </c>
      <c r="Q56" s="5"/>
      <c r="R56" s="1"/>
      <c r="S56" s="1">
        <f t="shared" si="5"/>
        <v>11</v>
      </c>
      <c r="T56" s="1">
        <f t="shared" si="6"/>
        <v>8.152759084791386</v>
      </c>
      <c r="U56" s="1">
        <v>292.39999999999998</v>
      </c>
      <c r="V56" s="1">
        <v>258.8</v>
      </c>
      <c r="W56" s="1">
        <v>112.6</v>
      </c>
      <c r="X56" s="1">
        <v>83.8</v>
      </c>
      <c r="Y56" s="1">
        <v>205.4</v>
      </c>
      <c r="Z56" s="1">
        <v>225.2</v>
      </c>
      <c r="AA56" s="1"/>
      <c r="AB56" s="1">
        <f t="shared" si="13"/>
        <v>338.47999999999996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38</v>
      </c>
      <c r="C57" s="1">
        <v>137</v>
      </c>
      <c r="D57" s="1">
        <v>61</v>
      </c>
      <c r="E57" s="1">
        <v>108</v>
      </c>
      <c r="F57" s="1">
        <v>60</v>
      </c>
      <c r="G57" s="6">
        <v>0.45</v>
      </c>
      <c r="H57" s="1">
        <v>50</v>
      </c>
      <c r="I57" s="1" t="s">
        <v>32</v>
      </c>
      <c r="J57" s="1">
        <v>122</v>
      </c>
      <c r="K57" s="1">
        <f t="shared" si="10"/>
        <v>-14</v>
      </c>
      <c r="L57" s="1"/>
      <c r="M57" s="1"/>
      <c r="N57" s="1"/>
      <c r="O57" s="1">
        <f t="shared" si="12"/>
        <v>21.6</v>
      </c>
      <c r="P57" s="5">
        <f>11*O57-F57</f>
        <v>177.60000000000002</v>
      </c>
      <c r="Q57" s="5"/>
      <c r="R57" s="1"/>
      <c r="S57" s="1">
        <f t="shared" si="5"/>
        <v>11</v>
      </c>
      <c r="T57" s="1">
        <f t="shared" si="6"/>
        <v>2.7777777777777777</v>
      </c>
      <c r="U57" s="1">
        <v>13</v>
      </c>
      <c r="V57" s="1">
        <v>4.5999999999999996</v>
      </c>
      <c r="W57" s="1">
        <v>4.2919999999999998</v>
      </c>
      <c r="X57" s="1">
        <v>5.492</v>
      </c>
      <c r="Y57" s="1">
        <v>20.399999999999999</v>
      </c>
      <c r="Z57" s="1">
        <v>19.2</v>
      </c>
      <c r="AA57" s="1"/>
      <c r="AB57" s="1">
        <f t="shared" si="13"/>
        <v>79.920000000000016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904.26300000000003</v>
      </c>
      <c r="D58" s="1">
        <v>1619.7070000000001</v>
      </c>
      <c r="E58" s="1">
        <v>750.26</v>
      </c>
      <c r="F58" s="1">
        <v>1651.5540000000001</v>
      </c>
      <c r="G58" s="6">
        <v>1</v>
      </c>
      <c r="H58" s="1">
        <v>45</v>
      </c>
      <c r="I58" s="1"/>
      <c r="J58" s="1">
        <v>724</v>
      </c>
      <c r="K58" s="1">
        <f t="shared" si="10"/>
        <v>26.259999999999991</v>
      </c>
      <c r="L58" s="1"/>
      <c r="M58" s="1"/>
      <c r="N58" s="1"/>
      <c r="O58" s="1">
        <f t="shared" si="12"/>
        <v>150.05199999999999</v>
      </c>
      <c r="P58" s="5"/>
      <c r="Q58" s="5"/>
      <c r="R58" s="1"/>
      <c r="S58" s="1">
        <f t="shared" si="5"/>
        <v>11.006544397942047</v>
      </c>
      <c r="T58" s="1">
        <f t="shared" si="6"/>
        <v>11.006544397942047</v>
      </c>
      <c r="U58" s="1">
        <v>153.8914</v>
      </c>
      <c r="V58" s="1">
        <v>209.11359999999999</v>
      </c>
      <c r="W58" s="1">
        <v>188.3776</v>
      </c>
      <c r="X58" s="1">
        <v>159.9956</v>
      </c>
      <c r="Y58" s="1">
        <v>123.1944</v>
      </c>
      <c r="Z58" s="1">
        <v>107.20959999999999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38</v>
      </c>
      <c r="C59" s="1">
        <v>9</v>
      </c>
      <c r="D59" s="1">
        <v>498</v>
      </c>
      <c r="E59" s="1">
        <v>141</v>
      </c>
      <c r="F59" s="1">
        <v>358</v>
      </c>
      <c r="G59" s="6">
        <v>0.35</v>
      </c>
      <c r="H59" s="1">
        <v>40</v>
      </c>
      <c r="I59" s="1" t="s">
        <v>93</v>
      </c>
      <c r="J59" s="1">
        <v>355</v>
      </c>
      <c r="K59" s="1">
        <f t="shared" si="10"/>
        <v>-214</v>
      </c>
      <c r="L59" s="1"/>
      <c r="M59" s="1"/>
      <c r="N59" s="1"/>
      <c r="O59" s="1">
        <f t="shared" si="12"/>
        <v>28.2</v>
      </c>
      <c r="P59" s="5">
        <v>90</v>
      </c>
      <c r="Q59" s="5"/>
      <c r="R59" s="1"/>
      <c r="S59" s="1">
        <f t="shared" si="5"/>
        <v>15.886524822695035</v>
      </c>
      <c r="T59" s="1">
        <f t="shared" si="6"/>
        <v>12.695035460992909</v>
      </c>
      <c r="U59" s="1">
        <v>40.4</v>
      </c>
      <c r="V59" s="1">
        <v>62.6</v>
      </c>
      <c r="W59" s="1">
        <v>24</v>
      </c>
      <c r="X59" s="1">
        <v>8.4</v>
      </c>
      <c r="Y59" s="1">
        <v>20.8</v>
      </c>
      <c r="Z59" s="1">
        <v>46.4</v>
      </c>
      <c r="AA59" s="1"/>
      <c r="AB59" s="1">
        <f t="shared" si="13"/>
        <v>31.499999999999996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31</v>
      </c>
      <c r="C60" s="1">
        <v>165.12200000000001</v>
      </c>
      <c r="D60" s="1">
        <v>168.28700000000001</v>
      </c>
      <c r="E60" s="1">
        <v>89.448999999999998</v>
      </c>
      <c r="F60" s="1">
        <v>237.47800000000001</v>
      </c>
      <c r="G60" s="6">
        <v>1</v>
      </c>
      <c r="H60" s="1">
        <v>40</v>
      </c>
      <c r="I60" s="1"/>
      <c r="J60" s="1">
        <v>91.35</v>
      </c>
      <c r="K60" s="1">
        <f t="shared" si="10"/>
        <v>-1.9009999999999962</v>
      </c>
      <c r="L60" s="1"/>
      <c r="M60" s="1"/>
      <c r="N60" s="1"/>
      <c r="O60" s="1">
        <f t="shared" si="12"/>
        <v>17.889800000000001</v>
      </c>
      <c r="P60" s="5"/>
      <c r="Q60" s="5"/>
      <c r="R60" s="1"/>
      <c r="S60" s="1">
        <f t="shared" si="5"/>
        <v>13.2744916097441</v>
      </c>
      <c r="T60" s="1">
        <f t="shared" si="6"/>
        <v>13.2744916097441</v>
      </c>
      <c r="U60" s="1">
        <v>15.8706</v>
      </c>
      <c r="V60" s="1">
        <v>27.154599999999999</v>
      </c>
      <c r="W60" s="1">
        <v>24.1876</v>
      </c>
      <c r="X60" s="1">
        <v>24.321999999999999</v>
      </c>
      <c r="Y60" s="1">
        <v>25.831199999999999</v>
      </c>
      <c r="Z60" s="1">
        <v>25.227599999999999</v>
      </c>
      <c r="AA60" s="1"/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38</v>
      </c>
      <c r="C61" s="1">
        <v>787</v>
      </c>
      <c r="D61" s="1">
        <v>1482</v>
      </c>
      <c r="E61" s="1">
        <v>808</v>
      </c>
      <c r="F61" s="1">
        <v>1361</v>
      </c>
      <c r="G61" s="6">
        <v>0.4</v>
      </c>
      <c r="H61" s="1">
        <v>40</v>
      </c>
      <c r="I61" s="1" t="s">
        <v>96</v>
      </c>
      <c r="J61" s="1">
        <v>813</v>
      </c>
      <c r="K61" s="1">
        <f t="shared" si="10"/>
        <v>-5</v>
      </c>
      <c r="L61" s="1"/>
      <c r="M61" s="1"/>
      <c r="N61" s="1"/>
      <c r="O61" s="1">
        <f t="shared" si="12"/>
        <v>161.6</v>
      </c>
      <c r="P61" s="5">
        <f t="shared" si="15"/>
        <v>416.59999999999991</v>
      </c>
      <c r="Q61" s="5"/>
      <c r="R61" s="1"/>
      <c r="S61" s="1">
        <f t="shared" si="5"/>
        <v>11</v>
      </c>
      <c r="T61" s="1">
        <f t="shared" si="6"/>
        <v>8.4220297029702973</v>
      </c>
      <c r="U61" s="1">
        <v>151.4</v>
      </c>
      <c r="V61" s="1">
        <v>120.4</v>
      </c>
      <c r="W61" s="1">
        <v>144.19999999999999</v>
      </c>
      <c r="X61" s="1">
        <v>114.6</v>
      </c>
      <c r="Y61" s="1">
        <v>85.4</v>
      </c>
      <c r="Z61" s="1">
        <v>88.6</v>
      </c>
      <c r="AA61" s="1"/>
      <c r="AB61" s="1">
        <f t="shared" si="13"/>
        <v>166.64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38</v>
      </c>
      <c r="C62" s="1">
        <v>1120</v>
      </c>
      <c r="D62" s="1">
        <v>2064</v>
      </c>
      <c r="E62" s="1">
        <v>920</v>
      </c>
      <c r="F62" s="1">
        <v>2183</v>
      </c>
      <c r="G62" s="6">
        <v>0.4</v>
      </c>
      <c r="H62" s="1">
        <v>45</v>
      </c>
      <c r="I62" s="1" t="s">
        <v>96</v>
      </c>
      <c r="J62" s="1">
        <v>919</v>
      </c>
      <c r="K62" s="1">
        <f t="shared" si="10"/>
        <v>1</v>
      </c>
      <c r="L62" s="1"/>
      <c r="M62" s="1"/>
      <c r="N62" s="1"/>
      <c r="O62" s="1">
        <f t="shared" si="12"/>
        <v>184</v>
      </c>
      <c r="P62" s="5"/>
      <c r="Q62" s="5"/>
      <c r="R62" s="1"/>
      <c r="S62" s="1">
        <f t="shared" si="5"/>
        <v>11.864130434782609</v>
      </c>
      <c r="T62" s="1">
        <f t="shared" si="6"/>
        <v>11.864130434782609</v>
      </c>
      <c r="U62" s="1">
        <v>221.6</v>
      </c>
      <c r="V62" s="1">
        <v>173.8</v>
      </c>
      <c r="W62" s="1">
        <v>88.2</v>
      </c>
      <c r="X62" s="1">
        <v>110.4</v>
      </c>
      <c r="Y62" s="1">
        <v>142.19999999999999</v>
      </c>
      <c r="Z62" s="1">
        <v>125.6</v>
      </c>
      <c r="AA62" s="1"/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38</v>
      </c>
      <c r="C63" s="1">
        <v>340</v>
      </c>
      <c r="D63" s="1">
        <v>738</v>
      </c>
      <c r="E63" s="1">
        <v>345</v>
      </c>
      <c r="F63" s="1">
        <v>664</v>
      </c>
      <c r="G63" s="6">
        <v>0.4</v>
      </c>
      <c r="H63" s="1">
        <v>40</v>
      </c>
      <c r="I63" s="1"/>
      <c r="J63" s="1">
        <v>345</v>
      </c>
      <c r="K63" s="1">
        <f t="shared" si="10"/>
        <v>0</v>
      </c>
      <c r="L63" s="1"/>
      <c r="M63" s="1"/>
      <c r="N63" s="1"/>
      <c r="O63" s="1">
        <f t="shared" si="12"/>
        <v>69</v>
      </c>
      <c r="P63" s="5">
        <f t="shared" si="15"/>
        <v>95</v>
      </c>
      <c r="Q63" s="5"/>
      <c r="R63" s="1"/>
      <c r="S63" s="1">
        <f t="shared" si="5"/>
        <v>11</v>
      </c>
      <c r="T63" s="1">
        <f t="shared" si="6"/>
        <v>9.6231884057971016</v>
      </c>
      <c r="U63" s="1">
        <v>76</v>
      </c>
      <c r="V63" s="1">
        <v>69.599999999999994</v>
      </c>
      <c r="W63" s="1">
        <v>62.2</v>
      </c>
      <c r="X63" s="1">
        <v>56.2</v>
      </c>
      <c r="Y63" s="1">
        <v>43.2</v>
      </c>
      <c r="Z63" s="1">
        <v>36.4</v>
      </c>
      <c r="AA63" s="1"/>
      <c r="AB63" s="1">
        <f t="shared" si="13"/>
        <v>38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31</v>
      </c>
      <c r="C64" s="1">
        <v>719.98900000000003</v>
      </c>
      <c r="D64" s="1">
        <v>1078.57</v>
      </c>
      <c r="E64" s="1">
        <v>569.11400000000003</v>
      </c>
      <c r="F64" s="1">
        <v>1061.8979999999999</v>
      </c>
      <c r="G64" s="6">
        <v>1</v>
      </c>
      <c r="H64" s="1">
        <v>50</v>
      </c>
      <c r="I64" s="1"/>
      <c r="J64" s="1">
        <v>549.83000000000004</v>
      </c>
      <c r="K64" s="1">
        <f t="shared" si="10"/>
        <v>19.283999999999992</v>
      </c>
      <c r="L64" s="1"/>
      <c r="M64" s="1"/>
      <c r="N64" s="1"/>
      <c r="O64" s="1">
        <f t="shared" si="12"/>
        <v>113.8228</v>
      </c>
      <c r="P64" s="5">
        <f t="shared" ref="P64:P65" si="16">12*O64-F64</f>
        <v>303.97559999999999</v>
      </c>
      <c r="Q64" s="5"/>
      <c r="R64" s="1"/>
      <c r="S64" s="1">
        <f t="shared" si="5"/>
        <v>11.999999999999998</v>
      </c>
      <c r="T64" s="1">
        <f t="shared" si="6"/>
        <v>9.3293962193866253</v>
      </c>
      <c r="U64" s="1">
        <v>120.03660000000001</v>
      </c>
      <c r="V64" s="1">
        <v>112.79600000000001</v>
      </c>
      <c r="W64" s="1">
        <v>116.968</v>
      </c>
      <c r="X64" s="1">
        <v>101.5436</v>
      </c>
      <c r="Y64" s="1">
        <v>97.305599999999998</v>
      </c>
      <c r="Z64" s="1">
        <v>94.450199999999995</v>
      </c>
      <c r="AA64" s="1"/>
      <c r="AB64" s="1">
        <f t="shared" si="13"/>
        <v>303.97559999999999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31</v>
      </c>
      <c r="C65" s="1">
        <v>945.06100000000004</v>
      </c>
      <c r="D65" s="1">
        <v>589.15200000000004</v>
      </c>
      <c r="E65" s="1">
        <v>547.1</v>
      </c>
      <c r="F65" s="1">
        <v>912.803</v>
      </c>
      <c r="G65" s="6">
        <v>1</v>
      </c>
      <c r="H65" s="1">
        <v>50</v>
      </c>
      <c r="I65" s="1"/>
      <c r="J65" s="1">
        <v>521.58500000000004</v>
      </c>
      <c r="K65" s="1">
        <f t="shared" si="10"/>
        <v>25.514999999999986</v>
      </c>
      <c r="L65" s="1"/>
      <c r="M65" s="1"/>
      <c r="N65" s="1"/>
      <c r="O65" s="1">
        <f t="shared" si="12"/>
        <v>109.42</v>
      </c>
      <c r="P65" s="5">
        <f t="shared" si="16"/>
        <v>400.23699999999997</v>
      </c>
      <c r="Q65" s="5"/>
      <c r="R65" s="1"/>
      <c r="S65" s="1">
        <f t="shared" si="5"/>
        <v>12</v>
      </c>
      <c r="T65" s="1">
        <f t="shared" si="6"/>
        <v>8.3421952111131414</v>
      </c>
      <c r="U65" s="1">
        <v>107.2996</v>
      </c>
      <c r="V65" s="1">
        <v>103.0868</v>
      </c>
      <c r="W65" s="1">
        <v>104.31319999999999</v>
      </c>
      <c r="X65" s="1">
        <v>114.3612</v>
      </c>
      <c r="Y65" s="1">
        <v>138.4992</v>
      </c>
      <c r="Z65" s="1">
        <v>147.06299999999999</v>
      </c>
      <c r="AA65" s="1"/>
      <c r="AB65" s="1">
        <f t="shared" si="13"/>
        <v>400.23699999999997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31</v>
      </c>
      <c r="C66" s="1">
        <v>813.91200000000003</v>
      </c>
      <c r="D66" s="1">
        <v>650.92999999999995</v>
      </c>
      <c r="E66" s="1">
        <v>403.27800000000002</v>
      </c>
      <c r="F66" s="1">
        <v>913.49800000000005</v>
      </c>
      <c r="G66" s="6">
        <v>1</v>
      </c>
      <c r="H66" s="1">
        <v>55</v>
      </c>
      <c r="I66" s="1"/>
      <c r="J66" s="1">
        <v>369.15</v>
      </c>
      <c r="K66" s="1">
        <f t="shared" si="10"/>
        <v>34.128000000000043</v>
      </c>
      <c r="L66" s="1"/>
      <c r="M66" s="1"/>
      <c r="N66" s="1"/>
      <c r="O66" s="1">
        <f t="shared" si="12"/>
        <v>80.655600000000007</v>
      </c>
      <c r="P66" s="5"/>
      <c r="Q66" s="5"/>
      <c r="R66" s="1"/>
      <c r="S66" s="1">
        <f t="shared" si="5"/>
        <v>11.325909174316475</v>
      </c>
      <c r="T66" s="1">
        <f t="shared" si="6"/>
        <v>11.325909174316475</v>
      </c>
      <c r="U66" s="1">
        <v>100.26739999999999</v>
      </c>
      <c r="V66" s="1">
        <v>78.364400000000003</v>
      </c>
      <c r="W66" s="1">
        <v>90.338200000000001</v>
      </c>
      <c r="X66" s="1">
        <v>95.278199999999998</v>
      </c>
      <c r="Y66" s="1">
        <v>76.320799999999991</v>
      </c>
      <c r="Z66" s="1">
        <v>88.512799999999999</v>
      </c>
      <c r="AA66" s="1"/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38</v>
      </c>
      <c r="C67" s="1">
        <v>32.604999999999997</v>
      </c>
      <c r="D67" s="1"/>
      <c r="E67" s="1">
        <v>3</v>
      </c>
      <c r="F67" s="1">
        <v>29.605</v>
      </c>
      <c r="G67" s="6">
        <v>0.45</v>
      </c>
      <c r="H67" s="1">
        <v>50</v>
      </c>
      <c r="I67" s="1" t="s">
        <v>32</v>
      </c>
      <c r="J67" s="1">
        <v>22</v>
      </c>
      <c r="K67" s="1">
        <f t="shared" si="10"/>
        <v>-19</v>
      </c>
      <c r="L67" s="1"/>
      <c r="M67" s="1"/>
      <c r="N67" s="1"/>
      <c r="O67" s="1">
        <f t="shared" si="12"/>
        <v>0.6</v>
      </c>
      <c r="P67" s="5"/>
      <c r="Q67" s="5"/>
      <c r="R67" s="1"/>
      <c r="S67" s="1">
        <f t="shared" si="5"/>
        <v>49.341666666666669</v>
      </c>
      <c r="T67" s="1">
        <f t="shared" si="6"/>
        <v>49.341666666666669</v>
      </c>
      <c r="U67" s="1">
        <v>0.4</v>
      </c>
      <c r="V67" s="1">
        <v>0.8</v>
      </c>
      <c r="W67" s="1">
        <v>1.079</v>
      </c>
      <c r="X67" s="1">
        <v>0.67900000000000005</v>
      </c>
      <c r="Y67" s="1">
        <v>0</v>
      </c>
      <c r="Z67" s="1">
        <v>0</v>
      </c>
      <c r="AA67" s="11" t="s">
        <v>49</v>
      </c>
      <c r="AB67" s="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38</v>
      </c>
      <c r="C68" s="1">
        <v>1492</v>
      </c>
      <c r="D68" s="1">
        <v>1758</v>
      </c>
      <c r="E68" s="1">
        <v>1020</v>
      </c>
      <c r="F68" s="1">
        <v>2068</v>
      </c>
      <c r="G68" s="6">
        <v>0.4</v>
      </c>
      <c r="H68" s="1">
        <v>45</v>
      </c>
      <c r="I68" s="1" t="s">
        <v>93</v>
      </c>
      <c r="J68" s="1">
        <v>1026</v>
      </c>
      <c r="K68" s="1">
        <f t="shared" si="10"/>
        <v>-6</v>
      </c>
      <c r="L68" s="1"/>
      <c r="M68" s="1"/>
      <c r="N68" s="1"/>
      <c r="O68" s="1">
        <f t="shared" si="12"/>
        <v>204</v>
      </c>
      <c r="P68" s="5">
        <f t="shared" si="15"/>
        <v>176</v>
      </c>
      <c r="Q68" s="5"/>
      <c r="R68" s="1"/>
      <c r="S68" s="1">
        <f t="shared" si="5"/>
        <v>11</v>
      </c>
      <c r="T68" s="1">
        <f t="shared" si="6"/>
        <v>10.137254901960784</v>
      </c>
      <c r="U68" s="1">
        <v>225.6</v>
      </c>
      <c r="V68" s="1">
        <v>264.60000000000002</v>
      </c>
      <c r="W68" s="1">
        <v>169.6</v>
      </c>
      <c r="X68" s="1">
        <v>62.2</v>
      </c>
      <c r="Y68" s="1">
        <v>192</v>
      </c>
      <c r="Z68" s="1">
        <v>193.6</v>
      </c>
      <c r="AA68" s="1"/>
      <c r="AB68" s="1">
        <f t="shared" si="13"/>
        <v>70.400000000000006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38</v>
      </c>
      <c r="C69" s="1">
        <v>431</v>
      </c>
      <c r="D69" s="1">
        <v>636</v>
      </c>
      <c r="E69" s="1">
        <v>298</v>
      </c>
      <c r="F69" s="1">
        <v>702</v>
      </c>
      <c r="G69" s="6">
        <v>0.35</v>
      </c>
      <c r="H69" s="1">
        <v>40</v>
      </c>
      <c r="I69" s="1"/>
      <c r="J69" s="1">
        <v>298</v>
      </c>
      <c r="K69" s="1">
        <f t="shared" ref="K69:K100" si="17">E69-J69</f>
        <v>0</v>
      </c>
      <c r="L69" s="1"/>
      <c r="M69" s="1"/>
      <c r="N69" s="1"/>
      <c r="O69" s="1">
        <f t="shared" si="12"/>
        <v>59.6</v>
      </c>
      <c r="P69" s="5"/>
      <c r="Q69" s="5"/>
      <c r="R69" s="1"/>
      <c r="S69" s="1">
        <f t="shared" si="5"/>
        <v>11.778523489932885</v>
      </c>
      <c r="T69" s="1">
        <f t="shared" si="6"/>
        <v>11.778523489932885</v>
      </c>
      <c r="U69" s="1">
        <v>73.2</v>
      </c>
      <c r="V69" s="1">
        <v>51.8</v>
      </c>
      <c r="W69" s="1">
        <v>36.6</v>
      </c>
      <c r="X69" s="1">
        <v>56.8</v>
      </c>
      <c r="Y69" s="1">
        <v>63.4</v>
      </c>
      <c r="Z69" s="1">
        <v>65.599999999999994</v>
      </c>
      <c r="AA69" s="1"/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105</v>
      </c>
      <c r="B70" s="1" t="s">
        <v>31</v>
      </c>
      <c r="C70" s="1">
        <v>-12.194000000000001</v>
      </c>
      <c r="D70" s="1"/>
      <c r="E70" s="1"/>
      <c r="F70" s="12">
        <v>-12.194000000000001</v>
      </c>
      <c r="G70" s="6">
        <v>0</v>
      </c>
      <c r="H70" s="1" t="e">
        <v>#N/A</v>
      </c>
      <c r="I70" s="1"/>
      <c r="J70" s="1"/>
      <c r="K70" s="1">
        <f t="shared" si="17"/>
        <v>0</v>
      </c>
      <c r="L70" s="1"/>
      <c r="M70" s="1"/>
      <c r="N70" s="1"/>
      <c r="O70" s="1">
        <f t="shared" ref="O70:O110" si="18">E70/5</f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2.4388000000000001</v>
      </c>
      <c r="Y70" s="1">
        <v>2.4388000000000001</v>
      </c>
      <c r="Z70" s="1">
        <v>0</v>
      </c>
      <c r="AA70" s="13" t="s">
        <v>106</v>
      </c>
      <c r="AB70" s="1">
        <f t="shared" ref="AB70:AB101" si="19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38</v>
      </c>
      <c r="C71" s="1">
        <v>260.02499999999998</v>
      </c>
      <c r="D71" s="1">
        <v>570</v>
      </c>
      <c r="E71" s="1">
        <v>162</v>
      </c>
      <c r="F71" s="1">
        <v>618.02499999999998</v>
      </c>
      <c r="G71" s="6">
        <v>0.4</v>
      </c>
      <c r="H71" s="1">
        <v>50</v>
      </c>
      <c r="I71" s="1" t="s">
        <v>32</v>
      </c>
      <c r="J71" s="1">
        <v>174</v>
      </c>
      <c r="K71" s="1">
        <f t="shared" si="17"/>
        <v>-12</v>
      </c>
      <c r="L71" s="1"/>
      <c r="M71" s="1"/>
      <c r="N71" s="1"/>
      <c r="O71" s="1">
        <f t="shared" si="18"/>
        <v>32.4</v>
      </c>
      <c r="P71" s="5"/>
      <c r="Q71" s="5"/>
      <c r="R71" s="1"/>
      <c r="S71" s="1">
        <f t="shared" ref="S71:S110" si="20">(F71+P71)/O71</f>
        <v>19.074845679012345</v>
      </c>
      <c r="T71" s="1">
        <f t="shared" ref="T71:T110" si="21">F71/O71</f>
        <v>19.074845679012345</v>
      </c>
      <c r="U71" s="1">
        <v>55</v>
      </c>
      <c r="V71" s="1">
        <v>43.2</v>
      </c>
      <c r="W71" s="1">
        <v>32.6</v>
      </c>
      <c r="X71" s="1">
        <v>37.594999999999999</v>
      </c>
      <c r="Y71" s="1">
        <v>38.594999999999999</v>
      </c>
      <c r="Z71" s="1">
        <v>36</v>
      </c>
      <c r="AA71" s="1"/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38</v>
      </c>
      <c r="C72" s="1">
        <v>65</v>
      </c>
      <c r="D72" s="1"/>
      <c r="E72" s="1"/>
      <c r="F72" s="1">
        <v>64</v>
      </c>
      <c r="G72" s="6">
        <v>0.42</v>
      </c>
      <c r="H72" s="1">
        <v>45</v>
      </c>
      <c r="I72" s="1" t="s">
        <v>32</v>
      </c>
      <c r="J72" s="1">
        <v>24</v>
      </c>
      <c r="K72" s="1">
        <f t="shared" si="17"/>
        <v>-24</v>
      </c>
      <c r="L72" s="1"/>
      <c r="M72" s="1"/>
      <c r="N72" s="1"/>
      <c r="O72" s="1">
        <f t="shared" si="18"/>
        <v>0</v>
      </c>
      <c r="P72" s="5"/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0.2</v>
      </c>
      <c r="V72" s="1">
        <v>4.8</v>
      </c>
      <c r="W72" s="1">
        <v>4.8</v>
      </c>
      <c r="X72" s="1">
        <v>0</v>
      </c>
      <c r="Y72" s="1">
        <v>6.2</v>
      </c>
      <c r="Z72" s="1">
        <v>6.2</v>
      </c>
      <c r="AA72" s="11" t="s">
        <v>49</v>
      </c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38</v>
      </c>
      <c r="C73" s="1">
        <v>51</v>
      </c>
      <c r="D73" s="1">
        <v>30</v>
      </c>
      <c r="E73" s="1">
        <v>39</v>
      </c>
      <c r="F73" s="1">
        <v>31</v>
      </c>
      <c r="G73" s="6">
        <v>0.4</v>
      </c>
      <c r="H73" s="1">
        <v>60</v>
      </c>
      <c r="I73" s="1" t="s">
        <v>32</v>
      </c>
      <c r="J73" s="1">
        <v>43</v>
      </c>
      <c r="K73" s="1">
        <f t="shared" si="17"/>
        <v>-4</v>
      </c>
      <c r="L73" s="1"/>
      <c r="M73" s="1"/>
      <c r="N73" s="1"/>
      <c r="O73" s="1">
        <f t="shared" si="18"/>
        <v>7.8</v>
      </c>
      <c r="P73" s="5">
        <f t="shared" ref="P73" si="22">12*O73-F73</f>
        <v>62.599999999999994</v>
      </c>
      <c r="Q73" s="5"/>
      <c r="R73" s="1"/>
      <c r="S73" s="1">
        <f t="shared" si="20"/>
        <v>12</v>
      </c>
      <c r="T73" s="1">
        <f t="shared" si="21"/>
        <v>3.9743589743589745</v>
      </c>
      <c r="U73" s="1">
        <v>2.8</v>
      </c>
      <c r="V73" s="1">
        <v>6.8</v>
      </c>
      <c r="W73" s="1">
        <v>6.6</v>
      </c>
      <c r="X73" s="1">
        <v>0.4</v>
      </c>
      <c r="Y73" s="1">
        <v>4.5999999999999996</v>
      </c>
      <c r="Z73" s="1">
        <v>6.6</v>
      </c>
      <c r="AA73" s="1" t="s">
        <v>43</v>
      </c>
      <c r="AB73" s="1">
        <f t="shared" si="19"/>
        <v>25.04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38</v>
      </c>
      <c r="C74" s="1">
        <v>38</v>
      </c>
      <c r="D74" s="1"/>
      <c r="E74" s="1">
        <v>1</v>
      </c>
      <c r="F74" s="1">
        <v>37</v>
      </c>
      <c r="G74" s="6">
        <v>0.35</v>
      </c>
      <c r="H74" s="1">
        <v>40</v>
      </c>
      <c r="I74" s="1" t="s">
        <v>32</v>
      </c>
      <c r="J74" s="1">
        <v>1</v>
      </c>
      <c r="K74" s="1">
        <f t="shared" si="17"/>
        <v>0</v>
      </c>
      <c r="L74" s="1"/>
      <c r="M74" s="1"/>
      <c r="N74" s="1"/>
      <c r="O74" s="1">
        <f t="shared" si="18"/>
        <v>0.2</v>
      </c>
      <c r="P74" s="5"/>
      <c r="Q74" s="5"/>
      <c r="R74" s="1"/>
      <c r="S74" s="1">
        <f t="shared" si="20"/>
        <v>185</v>
      </c>
      <c r="T74" s="1">
        <f t="shared" si="21"/>
        <v>185</v>
      </c>
      <c r="U74" s="1">
        <v>0</v>
      </c>
      <c r="V74" s="1">
        <v>0.4</v>
      </c>
      <c r="W74" s="1">
        <v>0.4</v>
      </c>
      <c r="X74" s="1">
        <v>0</v>
      </c>
      <c r="Y74" s="1">
        <v>3.2</v>
      </c>
      <c r="Z74" s="1">
        <v>3.2</v>
      </c>
      <c r="AA74" s="11" t="s">
        <v>49</v>
      </c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38</v>
      </c>
      <c r="C75" s="1">
        <v>57</v>
      </c>
      <c r="D75" s="1">
        <v>54</v>
      </c>
      <c r="E75" s="1">
        <v>42</v>
      </c>
      <c r="F75" s="1">
        <v>67</v>
      </c>
      <c r="G75" s="6">
        <v>0.35</v>
      </c>
      <c r="H75" s="1">
        <v>45</v>
      </c>
      <c r="I75" s="1" t="s">
        <v>32</v>
      </c>
      <c r="J75" s="1">
        <v>42</v>
      </c>
      <c r="K75" s="1">
        <f t="shared" si="17"/>
        <v>0</v>
      </c>
      <c r="L75" s="1"/>
      <c r="M75" s="1"/>
      <c r="N75" s="1"/>
      <c r="O75" s="1">
        <f t="shared" si="18"/>
        <v>8.4</v>
      </c>
      <c r="P75" s="5">
        <f t="shared" ref="P75:P87" si="23">11*O75-F75</f>
        <v>25.400000000000006</v>
      </c>
      <c r="Q75" s="5"/>
      <c r="R75" s="1"/>
      <c r="S75" s="1">
        <f t="shared" si="20"/>
        <v>11</v>
      </c>
      <c r="T75" s="1">
        <f t="shared" si="21"/>
        <v>7.9761904761904763</v>
      </c>
      <c r="U75" s="1">
        <v>3</v>
      </c>
      <c r="V75" s="1">
        <v>4.8</v>
      </c>
      <c r="W75" s="1">
        <v>9.4</v>
      </c>
      <c r="X75" s="1">
        <v>7.6</v>
      </c>
      <c r="Y75" s="1">
        <v>5.6</v>
      </c>
      <c r="Z75" s="1">
        <v>2.2000000000000002</v>
      </c>
      <c r="AA75" s="1"/>
      <c r="AB75" s="1">
        <f t="shared" si="19"/>
        <v>8.89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38</v>
      </c>
      <c r="C76" s="1">
        <v>138</v>
      </c>
      <c r="D76" s="1">
        <v>480</v>
      </c>
      <c r="E76" s="1">
        <v>234</v>
      </c>
      <c r="F76" s="1">
        <v>328</v>
      </c>
      <c r="G76" s="6">
        <v>0.45</v>
      </c>
      <c r="H76" s="1">
        <v>45</v>
      </c>
      <c r="I76" s="1" t="s">
        <v>32</v>
      </c>
      <c r="J76" s="1">
        <v>256</v>
      </c>
      <c r="K76" s="1">
        <f t="shared" si="17"/>
        <v>-22</v>
      </c>
      <c r="L76" s="1"/>
      <c r="M76" s="1"/>
      <c r="N76" s="1"/>
      <c r="O76" s="1">
        <f t="shared" si="18"/>
        <v>46.8</v>
      </c>
      <c r="P76" s="5">
        <f t="shared" si="23"/>
        <v>186.79999999999995</v>
      </c>
      <c r="Q76" s="5"/>
      <c r="R76" s="1"/>
      <c r="S76" s="1">
        <f t="shared" si="20"/>
        <v>11</v>
      </c>
      <c r="T76" s="1">
        <f t="shared" si="21"/>
        <v>7.0085470085470094</v>
      </c>
      <c r="U76" s="1">
        <v>40</v>
      </c>
      <c r="V76" s="1">
        <v>40</v>
      </c>
      <c r="W76" s="1">
        <v>25.4</v>
      </c>
      <c r="X76" s="1">
        <v>5</v>
      </c>
      <c r="Y76" s="1">
        <v>28.8</v>
      </c>
      <c r="Z76" s="1">
        <v>26.2</v>
      </c>
      <c r="AA76" s="1"/>
      <c r="AB76" s="1">
        <f t="shared" si="19"/>
        <v>84.059999999999988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38</v>
      </c>
      <c r="C77" s="1">
        <v>25</v>
      </c>
      <c r="D77" s="1"/>
      <c r="E77" s="1">
        <v>4</v>
      </c>
      <c r="F77" s="1">
        <v>21</v>
      </c>
      <c r="G77" s="6">
        <v>0.33</v>
      </c>
      <c r="H77" s="1">
        <v>45</v>
      </c>
      <c r="I77" s="1" t="s">
        <v>32</v>
      </c>
      <c r="J77" s="1">
        <v>19</v>
      </c>
      <c r="K77" s="1">
        <f t="shared" si="17"/>
        <v>-15</v>
      </c>
      <c r="L77" s="1"/>
      <c r="M77" s="1"/>
      <c r="N77" s="1"/>
      <c r="O77" s="1">
        <f t="shared" si="18"/>
        <v>0.8</v>
      </c>
      <c r="P77" s="5"/>
      <c r="Q77" s="5"/>
      <c r="R77" s="1"/>
      <c r="S77" s="1">
        <f t="shared" si="20"/>
        <v>26.25</v>
      </c>
      <c r="T77" s="1">
        <f t="shared" si="21"/>
        <v>26.25</v>
      </c>
      <c r="U77" s="1">
        <v>1.2</v>
      </c>
      <c r="V77" s="1">
        <v>1.2</v>
      </c>
      <c r="W77" s="1">
        <v>0.4</v>
      </c>
      <c r="X77" s="1">
        <v>1</v>
      </c>
      <c r="Y77" s="1">
        <v>3</v>
      </c>
      <c r="Z77" s="1">
        <v>2.4</v>
      </c>
      <c r="AA77" s="11" t="s">
        <v>49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38</v>
      </c>
      <c r="C78" s="1">
        <v>127</v>
      </c>
      <c r="D78" s="1">
        <v>216</v>
      </c>
      <c r="E78" s="1">
        <v>134</v>
      </c>
      <c r="F78" s="1">
        <v>163</v>
      </c>
      <c r="G78" s="6">
        <v>0.4</v>
      </c>
      <c r="H78" s="1">
        <v>40</v>
      </c>
      <c r="I78" s="1" t="s">
        <v>32</v>
      </c>
      <c r="J78" s="1">
        <v>150</v>
      </c>
      <c r="K78" s="1">
        <f t="shared" si="17"/>
        <v>-16</v>
      </c>
      <c r="L78" s="1"/>
      <c r="M78" s="1"/>
      <c r="N78" s="1"/>
      <c r="O78" s="1">
        <f t="shared" si="18"/>
        <v>26.8</v>
      </c>
      <c r="P78" s="5">
        <f t="shared" si="23"/>
        <v>131.80000000000001</v>
      </c>
      <c r="Q78" s="5"/>
      <c r="R78" s="1"/>
      <c r="S78" s="1">
        <f t="shared" si="20"/>
        <v>11</v>
      </c>
      <c r="T78" s="1">
        <f t="shared" si="21"/>
        <v>6.0820895522388057</v>
      </c>
      <c r="U78" s="1">
        <v>22.4</v>
      </c>
      <c r="V78" s="1">
        <v>20.2</v>
      </c>
      <c r="W78" s="1">
        <v>22</v>
      </c>
      <c r="X78" s="1">
        <v>18.2</v>
      </c>
      <c r="Y78" s="1">
        <v>20.2</v>
      </c>
      <c r="Z78" s="1">
        <v>26</v>
      </c>
      <c r="AA78" s="1"/>
      <c r="AB78" s="1">
        <f t="shared" si="19"/>
        <v>52.720000000000006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31</v>
      </c>
      <c r="C79" s="1">
        <v>224.02</v>
      </c>
      <c r="D79" s="1">
        <v>192.255</v>
      </c>
      <c r="E79" s="1">
        <v>131.816</v>
      </c>
      <c r="F79" s="1">
        <v>273.71100000000001</v>
      </c>
      <c r="G79" s="6">
        <v>1</v>
      </c>
      <c r="H79" s="1">
        <v>40</v>
      </c>
      <c r="I79" s="1"/>
      <c r="J79" s="1">
        <v>138</v>
      </c>
      <c r="K79" s="1">
        <f t="shared" si="17"/>
        <v>-6.1839999999999975</v>
      </c>
      <c r="L79" s="1"/>
      <c r="M79" s="1"/>
      <c r="N79" s="1"/>
      <c r="O79" s="1">
        <f t="shared" si="18"/>
        <v>26.363199999999999</v>
      </c>
      <c r="P79" s="5">
        <f t="shared" si="23"/>
        <v>16.284199999999998</v>
      </c>
      <c r="Q79" s="5"/>
      <c r="R79" s="1"/>
      <c r="S79" s="1">
        <f t="shared" si="20"/>
        <v>11</v>
      </c>
      <c r="T79" s="1">
        <f t="shared" si="21"/>
        <v>10.382313224494752</v>
      </c>
      <c r="U79" s="1">
        <v>25.4816</v>
      </c>
      <c r="V79" s="1">
        <v>33.845399999999998</v>
      </c>
      <c r="W79" s="1">
        <v>28.604399999999998</v>
      </c>
      <c r="X79" s="1">
        <v>32.092200000000012</v>
      </c>
      <c r="Y79" s="1">
        <v>22.5444</v>
      </c>
      <c r="Z79" s="1">
        <v>20.851800000000001</v>
      </c>
      <c r="AA79" s="1"/>
      <c r="AB79" s="1">
        <f t="shared" si="19"/>
        <v>16.284199999999998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38</v>
      </c>
      <c r="C80" s="1">
        <v>172</v>
      </c>
      <c r="D80" s="1">
        <v>150</v>
      </c>
      <c r="E80" s="1">
        <v>85</v>
      </c>
      <c r="F80" s="1">
        <v>188</v>
      </c>
      <c r="G80" s="6">
        <v>0.28000000000000003</v>
      </c>
      <c r="H80" s="1">
        <v>45</v>
      </c>
      <c r="I80" s="1"/>
      <c r="J80" s="1">
        <v>92</v>
      </c>
      <c r="K80" s="1">
        <f t="shared" si="17"/>
        <v>-7</v>
      </c>
      <c r="L80" s="1"/>
      <c r="M80" s="1"/>
      <c r="N80" s="1"/>
      <c r="O80" s="1">
        <f t="shared" si="18"/>
        <v>17</v>
      </c>
      <c r="P80" s="5"/>
      <c r="Q80" s="5"/>
      <c r="R80" s="1"/>
      <c r="S80" s="1">
        <f t="shared" si="20"/>
        <v>11.058823529411764</v>
      </c>
      <c r="T80" s="1">
        <f t="shared" si="21"/>
        <v>11.058823529411764</v>
      </c>
      <c r="U80" s="1">
        <v>21.4</v>
      </c>
      <c r="V80" s="1">
        <v>19.600000000000001</v>
      </c>
      <c r="W80" s="1">
        <v>24.2</v>
      </c>
      <c r="X80" s="1">
        <v>23.6</v>
      </c>
      <c r="Y80" s="1">
        <v>22</v>
      </c>
      <c r="Z80" s="1">
        <v>23.2</v>
      </c>
      <c r="AA80" s="1"/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31</v>
      </c>
      <c r="C81" s="1">
        <v>469.19</v>
      </c>
      <c r="D81" s="1">
        <v>81.731999999999999</v>
      </c>
      <c r="E81" s="1">
        <v>190.91</v>
      </c>
      <c r="F81" s="1">
        <v>325.33300000000003</v>
      </c>
      <c r="G81" s="6">
        <v>1</v>
      </c>
      <c r="H81" s="1">
        <v>30</v>
      </c>
      <c r="I81" s="1"/>
      <c r="J81" s="1">
        <v>188.2</v>
      </c>
      <c r="K81" s="1">
        <f t="shared" si="17"/>
        <v>2.710000000000008</v>
      </c>
      <c r="L81" s="1"/>
      <c r="M81" s="1"/>
      <c r="N81" s="1"/>
      <c r="O81" s="1">
        <f t="shared" si="18"/>
        <v>38.182000000000002</v>
      </c>
      <c r="P81" s="5">
        <f t="shared" si="23"/>
        <v>94.668999999999983</v>
      </c>
      <c r="Q81" s="5"/>
      <c r="R81" s="1"/>
      <c r="S81" s="1">
        <f t="shared" si="20"/>
        <v>11</v>
      </c>
      <c r="T81" s="1">
        <f t="shared" si="21"/>
        <v>8.5205856162589697</v>
      </c>
      <c r="U81" s="1">
        <v>38.612200000000001</v>
      </c>
      <c r="V81" s="1">
        <v>35.71</v>
      </c>
      <c r="W81" s="1">
        <v>42.838999999999999</v>
      </c>
      <c r="X81" s="1">
        <v>63.294800000000002</v>
      </c>
      <c r="Y81" s="1">
        <v>35.497999999999998</v>
      </c>
      <c r="Z81" s="1">
        <v>36.083799999999997</v>
      </c>
      <c r="AA81" s="1"/>
      <c r="AB81" s="1">
        <f t="shared" si="19"/>
        <v>94.668999999999983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38</v>
      </c>
      <c r="C82" s="1">
        <v>110</v>
      </c>
      <c r="D82" s="1">
        <v>210</v>
      </c>
      <c r="E82" s="1">
        <v>74</v>
      </c>
      <c r="F82" s="1">
        <v>200</v>
      </c>
      <c r="G82" s="6">
        <v>0.28000000000000003</v>
      </c>
      <c r="H82" s="1">
        <v>45</v>
      </c>
      <c r="I82" s="1"/>
      <c r="J82" s="1">
        <v>101</v>
      </c>
      <c r="K82" s="1">
        <f t="shared" si="17"/>
        <v>-27</v>
      </c>
      <c r="L82" s="1"/>
      <c r="M82" s="1"/>
      <c r="N82" s="1"/>
      <c r="O82" s="1">
        <f t="shared" si="18"/>
        <v>14.8</v>
      </c>
      <c r="P82" s="5"/>
      <c r="Q82" s="5"/>
      <c r="R82" s="1"/>
      <c r="S82" s="1">
        <f t="shared" si="20"/>
        <v>13.513513513513512</v>
      </c>
      <c r="T82" s="1">
        <f t="shared" si="21"/>
        <v>13.513513513513512</v>
      </c>
      <c r="U82" s="1">
        <v>21.6</v>
      </c>
      <c r="V82" s="1">
        <v>20.6</v>
      </c>
      <c r="W82" s="1">
        <v>25.4</v>
      </c>
      <c r="X82" s="1">
        <v>18.2</v>
      </c>
      <c r="Y82" s="1">
        <v>14.4</v>
      </c>
      <c r="Z82" s="1">
        <v>19.399999999999999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38</v>
      </c>
      <c r="C83" s="1">
        <v>354</v>
      </c>
      <c r="D83" s="1">
        <v>1420</v>
      </c>
      <c r="E83" s="1">
        <v>362</v>
      </c>
      <c r="F83" s="1">
        <v>1285</v>
      </c>
      <c r="G83" s="6">
        <v>0.45</v>
      </c>
      <c r="H83" s="1">
        <v>50</v>
      </c>
      <c r="I83" s="1" t="s">
        <v>46</v>
      </c>
      <c r="J83" s="1">
        <v>442</v>
      </c>
      <c r="K83" s="1">
        <f t="shared" si="17"/>
        <v>-80</v>
      </c>
      <c r="L83" s="1"/>
      <c r="M83" s="1"/>
      <c r="N83" s="1"/>
      <c r="O83" s="1">
        <f t="shared" si="18"/>
        <v>72.400000000000006</v>
      </c>
      <c r="P83" s="5"/>
      <c r="Q83" s="5"/>
      <c r="R83" s="1"/>
      <c r="S83" s="1">
        <f t="shared" si="20"/>
        <v>17.748618784530386</v>
      </c>
      <c r="T83" s="1">
        <f t="shared" si="21"/>
        <v>17.748618784530386</v>
      </c>
      <c r="U83" s="1">
        <v>117.2</v>
      </c>
      <c r="V83" s="1">
        <v>85.6</v>
      </c>
      <c r="W83" s="1">
        <v>37.799999999999997</v>
      </c>
      <c r="X83" s="1">
        <v>33.4</v>
      </c>
      <c r="Y83" s="1">
        <v>50.8</v>
      </c>
      <c r="Z83" s="1">
        <v>59.6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31</v>
      </c>
      <c r="C84" s="1">
        <v>792.72199999999998</v>
      </c>
      <c r="D84" s="1">
        <v>998.48500000000001</v>
      </c>
      <c r="E84" s="1">
        <v>675.45600000000002</v>
      </c>
      <c r="F84" s="1">
        <v>1031.9880000000001</v>
      </c>
      <c r="G84" s="6">
        <v>1</v>
      </c>
      <c r="H84" s="1">
        <v>50</v>
      </c>
      <c r="I84" s="1"/>
      <c r="J84" s="1">
        <v>650.15</v>
      </c>
      <c r="K84" s="1">
        <f t="shared" si="17"/>
        <v>25.30600000000004</v>
      </c>
      <c r="L84" s="1"/>
      <c r="M84" s="1"/>
      <c r="N84" s="1"/>
      <c r="O84" s="1">
        <f t="shared" si="18"/>
        <v>135.09120000000001</v>
      </c>
      <c r="P84" s="5">
        <f t="shared" ref="P84" si="24">12*O84-F84</f>
        <v>589.10640000000012</v>
      </c>
      <c r="Q84" s="5"/>
      <c r="R84" s="1"/>
      <c r="S84" s="1">
        <f t="shared" si="20"/>
        <v>12</v>
      </c>
      <c r="T84" s="1">
        <f t="shared" si="21"/>
        <v>7.6391948550312669</v>
      </c>
      <c r="U84" s="1">
        <v>125.7704</v>
      </c>
      <c r="V84" s="1">
        <v>121.2002</v>
      </c>
      <c r="W84" s="1">
        <v>106.0938</v>
      </c>
      <c r="X84" s="1">
        <v>109.9196</v>
      </c>
      <c r="Y84" s="1">
        <v>124.93819999999999</v>
      </c>
      <c r="Z84" s="1">
        <v>141.61940000000001</v>
      </c>
      <c r="AA84" s="1"/>
      <c r="AB84" s="1">
        <f t="shared" si="19"/>
        <v>589.10640000000012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31</v>
      </c>
      <c r="C85" s="1">
        <v>124.68600000000001</v>
      </c>
      <c r="D85" s="1">
        <v>415.29</v>
      </c>
      <c r="E85" s="1">
        <v>90.561000000000007</v>
      </c>
      <c r="F85" s="1">
        <v>448.03199999999998</v>
      </c>
      <c r="G85" s="6">
        <v>1</v>
      </c>
      <c r="H85" s="1">
        <v>50</v>
      </c>
      <c r="I85" s="1"/>
      <c r="J85" s="1">
        <v>91.25</v>
      </c>
      <c r="K85" s="1">
        <f t="shared" si="17"/>
        <v>-0.68899999999999295</v>
      </c>
      <c r="L85" s="1"/>
      <c r="M85" s="1"/>
      <c r="N85" s="1"/>
      <c r="O85" s="1">
        <f t="shared" si="18"/>
        <v>18.112200000000001</v>
      </c>
      <c r="P85" s="5"/>
      <c r="Q85" s="5"/>
      <c r="R85" s="1"/>
      <c r="S85" s="1">
        <f t="shared" si="20"/>
        <v>24.736475966475631</v>
      </c>
      <c r="T85" s="1">
        <f t="shared" si="21"/>
        <v>24.736475966475631</v>
      </c>
      <c r="U85" s="1">
        <v>43.623800000000003</v>
      </c>
      <c r="V85" s="1">
        <v>45.5488</v>
      </c>
      <c r="W85" s="1">
        <v>13.428800000000001</v>
      </c>
      <c r="X85" s="1">
        <v>26.568000000000001</v>
      </c>
      <c r="Y85" s="1">
        <v>15.6248</v>
      </c>
      <c r="Z85" s="1">
        <v>0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38</v>
      </c>
      <c r="C86" s="1">
        <v>868</v>
      </c>
      <c r="D86" s="1">
        <v>612</v>
      </c>
      <c r="E86" s="1">
        <v>620</v>
      </c>
      <c r="F86" s="1">
        <v>758</v>
      </c>
      <c r="G86" s="6">
        <v>0.4</v>
      </c>
      <c r="H86" s="1">
        <v>40</v>
      </c>
      <c r="I86" s="1"/>
      <c r="J86" s="1">
        <v>623</v>
      </c>
      <c r="K86" s="1">
        <f t="shared" si="17"/>
        <v>-3</v>
      </c>
      <c r="L86" s="1"/>
      <c r="M86" s="1"/>
      <c r="N86" s="1"/>
      <c r="O86" s="1">
        <f t="shared" si="18"/>
        <v>124</v>
      </c>
      <c r="P86" s="5">
        <f t="shared" si="23"/>
        <v>606</v>
      </c>
      <c r="Q86" s="5"/>
      <c r="R86" s="1"/>
      <c r="S86" s="1">
        <f t="shared" si="20"/>
        <v>11</v>
      </c>
      <c r="T86" s="1">
        <f t="shared" si="21"/>
        <v>6.112903225806452</v>
      </c>
      <c r="U86" s="1">
        <v>102.6</v>
      </c>
      <c r="V86" s="1">
        <v>92.8</v>
      </c>
      <c r="W86" s="1">
        <v>143</v>
      </c>
      <c r="X86" s="1">
        <v>132</v>
      </c>
      <c r="Y86" s="1">
        <v>71.599999999999994</v>
      </c>
      <c r="Z86" s="1">
        <v>68.599999999999994</v>
      </c>
      <c r="AA86" s="1"/>
      <c r="AB86" s="1">
        <f t="shared" si="19"/>
        <v>242.4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123</v>
      </c>
      <c r="B87" s="1" t="s">
        <v>38</v>
      </c>
      <c r="C87" s="1">
        <v>821</v>
      </c>
      <c r="D87" s="1">
        <v>492</v>
      </c>
      <c r="E87" s="1">
        <v>648</v>
      </c>
      <c r="F87" s="1">
        <v>555</v>
      </c>
      <c r="G87" s="6">
        <v>0.4</v>
      </c>
      <c r="H87" s="1">
        <v>40</v>
      </c>
      <c r="I87" s="1"/>
      <c r="J87" s="1">
        <v>651</v>
      </c>
      <c r="K87" s="1">
        <f t="shared" si="17"/>
        <v>-3</v>
      </c>
      <c r="L87" s="1"/>
      <c r="M87" s="1"/>
      <c r="N87" s="1"/>
      <c r="O87" s="1">
        <f t="shared" si="18"/>
        <v>129.6</v>
      </c>
      <c r="P87" s="5">
        <f t="shared" si="23"/>
        <v>870.59999999999991</v>
      </c>
      <c r="Q87" s="5"/>
      <c r="R87" s="1"/>
      <c r="S87" s="1">
        <f t="shared" si="20"/>
        <v>11</v>
      </c>
      <c r="T87" s="1">
        <f t="shared" si="21"/>
        <v>4.2824074074074074</v>
      </c>
      <c r="U87" s="1">
        <v>89.4</v>
      </c>
      <c r="V87" s="1">
        <v>59.8</v>
      </c>
      <c r="W87" s="1">
        <v>115.6</v>
      </c>
      <c r="X87" s="1">
        <v>123</v>
      </c>
      <c r="Y87" s="1">
        <v>56</v>
      </c>
      <c r="Z87" s="1">
        <v>55.8</v>
      </c>
      <c r="AA87" s="1"/>
      <c r="AB87" s="1">
        <f t="shared" si="19"/>
        <v>348.24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124</v>
      </c>
      <c r="B88" s="1" t="s">
        <v>38</v>
      </c>
      <c r="C88" s="1">
        <v>81</v>
      </c>
      <c r="D88" s="1"/>
      <c r="E88" s="1">
        <v>13</v>
      </c>
      <c r="F88" s="1">
        <v>44</v>
      </c>
      <c r="G88" s="6">
        <v>0.45</v>
      </c>
      <c r="H88" s="1">
        <v>50</v>
      </c>
      <c r="I88" s="1" t="s">
        <v>32</v>
      </c>
      <c r="J88" s="1">
        <v>12</v>
      </c>
      <c r="K88" s="1">
        <f t="shared" si="17"/>
        <v>1</v>
      </c>
      <c r="L88" s="1"/>
      <c r="M88" s="1"/>
      <c r="N88" s="1"/>
      <c r="O88" s="1">
        <f t="shared" si="18"/>
        <v>2.6</v>
      </c>
      <c r="P88" s="5"/>
      <c r="Q88" s="5"/>
      <c r="R88" s="1"/>
      <c r="S88" s="1">
        <f t="shared" si="20"/>
        <v>16.923076923076923</v>
      </c>
      <c r="T88" s="1">
        <f t="shared" si="21"/>
        <v>16.923076923076923</v>
      </c>
      <c r="U88" s="1">
        <v>4.8</v>
      </c>
      <c r="V88" s="1">
        <v>4.8</v>
      </c>
      <c r="W88" s="1">
        <v>4.8</v>
      </c>
      <c r="X88" s="1">
        <v>0</v>
      </c>
      <c r="Y88" s="1">
        <v>0.4</v>
      </c>
      <c r="Z88" s="1">
        <v>0.4</v>
      </c>
      <c r="AA88" s="11" t="s">
        <v>49</v>
      </c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125</v>
      </c>
      <c r="B89" s="1" t="s">
        <v>38</v>
      </c>
      <c r="C89" s="1">
        <v>68</v>
      </c>
      <c r="D89" s="1">
        <v>54</v>
      </c>
      <c r="E89" s="1">
        <v>4</v>
      </c>
      <c r="F89" s="1">
        <v>97</v>
      </c>
      <c r="G89" s="6">
        <v>0.3</v>
      </c>
      <c r="H89" s="1">
        <v>40</v>
      </c>
      <c r="I89" s="1" t="s">
        <v>32</v>
      </c>
      <c r="J89" s="1">
        <v>36</v>
      </c>
      <c r="K89" s="1">
        <f t="shared" si="17"/>
        <v>-32</v>
      </c>
      <c r="L89" s="1"/>
      <c r="M89" s="1"/>
      <c r="N89" s="1"/>
      <c r="O89" s="1">
        <f t="shared" si="18"/>
        <v>0.8</v>
      </c>
      <c r="P89" s="5"/>
      <c r="Q89" s="5"/>
      <c r="R89" s="1"/>
      <c r="S89" s="1">
        <f t="shared" si="20"/>
        <v>121.25</v>
      </c>
      <c r="T89" s="1">
        <f t="shared" si="21"/>
        <v>121.25</v>
      </c>
      <c r="U89" s="1">
        <v>6.2</v>
      </c>
      <c r="V89" s="1">
        <v>10</v>
      </c>
      <c r="W89" s="1">
        <v>10.8</v>
      </c>
      <c r="X89" s="1">
        <v>4.8</v>
      </c>
      <c r="Y89" s="1">
        <v>10.8</v>
      </c>
      <c r="Z89" s="1">
        <v>8.8000000000000007</v>
      </c>
      <c r="AA89" s="1"/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126</v>
      </c>
      <c r="B90" s="1" t="s">
        <v>38</v>
      </c>
      <c r="C90" s="1">
        <v>199</v>
      </c>
      <c r="D90" s="1">
        <v>858</v>
      </c>
      <c r="E90" s="1">
        <v>219</v>
      </c>
      <c r="F90" s="1">
        <v>781</v>
      </c>
      <c r="G90" s="6">
        <v>0.4</v>
      </c>
      <c r="H90" s="1">
        <v>40</v>
      </c>
      <c r="I90" s="1" t="s">
        <v>32</v>
      </c>
      <c r="J90" s="1">
        <v>226</v>
      </c>
      <c r="K90" s="1">
        <f t="shared" si="17"/>
        <v>-7</v>
      </c>
      <c r="L90" s="1"/>
      <c r="M90" s="1"/>
      <c r="N90" s="1"/>
      <c r="O90" s="1">
        <f t="shared" si="18"/>
        <v>43.8</v>
      </c>
      <c r="P90" s="5"/>
      <c r="Q90" s="5"/>
      <c r="R90" s="1"/>
      <c r="S90" s="1">
        <f t="shared" si="20"/>
        <v>17.831050228310502</v>
      </c>
      <c r="T90" s="1">
        <f t="shared" si="21"/>
        <v>17.831050228310502</v>
      </c>
      <c r="U90" s="1">
        <v>75.8</v>
      </c>
      <c r="V90" s="1">
        <v>45.4</v>
      </c>
      <c r="W90" s="1">
        <v>19.2</v>
      </c>
      <c r="X90" s="1">
        <v>28.4</v>
      </c>
      <c r="Y90" s="1">
        <v>36.799999999999997</v>
      </c>
      <c r="Z90" s="1">
        <v>43.6</v>
      </c>
      <c r="AA90" s="1"/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38</v>
      </c>
      <c r="C91" s="1">
        <v>-1</v>
      </c>
      <c r="D91" s="1">
        <v>1</v>
      </c>
      <c r="E91" s="1"/>
      <c r="F91" s="1"/>
      <c r="G91" s="6">
        <v>0</v>
      </c>
      <c r="H91" s="1" t="e">
        <v>#N/A</v>
      </c>
      <c r="I91" s="1"/>
      <c r="J91" s="1"/>
      <c r="K91" s="1">
        <f t="shared" si="17"/>
        <v>0</v>
      </c>
      <c r="L91" s="1"/>
      <c r="M91" s="1"/>
      <c r="N91" s="1"/>
      <c r="O91" s="1">
        <f t="shared" si="18"/>
        <v>0</v>
      </c>
      <c r="P91" s="5"/>
      <c r="Q91" s="5"/>
      <c r="R91" s="1"/>
      <c r="S91" s="1" t="e">
        <f t="shared" si="20"/>
        <v>#DIV/0!</v>
      </c>
      <c r="T91" s="1" t="e">
        <f t="shared" si="21"/>
        <v>#DIV/0!</v>
      </c>
      <c r="U91" s="1">
        <v>0</v>
      </c>
      <c r="V91" s="1">
        <v>0.2</v>
      </c>
      <c r="W91" s="1">
        <v>0.2</v>
      </c>
      <c r="X91" s="1">
        <v>0</v>
      </c>
      <c r="Y91" s="1">
        <v>0</v>
      </c>
      <c r="Z91" s="1">
        <v>0</v>
      </c>
      <c r="AA91" s="1"/>
      <c r="AB91" s="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31</v>
      </c>
      <c r="C92" s="1">
        <v>351.72199999999998</v>
      </c>
      <c r="D92" s="1">
        <v>534.12900000000002</v>
      </c>
      <c r="E92" s="1">
        <v>298.56799999999998</v>
      </c>
      <c r="F92" s="1">
        <v>545.18200000000002</v>
      </c>
      <c r="G92" s="6">
        <v>1</v>
      </c>
      <c r="H92" s="1">
        <v>40</v>
      </c>
      <c r="I92" s="1"/>
      <c r="J92" s="1">
        <v>277.93</v>
      </c>
      <c r="K92" s="1">
        <f t="shared" si="17"/>
        <v>20.637999999999977</v>
      </c>
      <c r="L92" s="1"/>
      <c r="M92" s="1"/>
      <c r="N92" s="1"/>
      <c r="O92" s="1">
        <f t="shared" si="18"/>
        <v>59.7136</v>
      </c>
      <c r="P92" s="5">
        <f t="shared" ref="P92:P109" si="25">11*O92-F92</f>
        <v>111.66759999999999</v>
      </c>
      <c r="Q92" s="5"/>
      <c r="R92" s="1"/>
      <c r="S92" s="1">
        <f t="shared" si="20"/>
        <v>11</v>
      </c>
      <c r="T92" s="1">
        <f t="shared" si="21"/>
        <v>9.1299469467591976</v>
      </c>
      <c r="U92" s="1">
        <v>59.913400000000003</v>
      </c>
      <c r="V92" s="1">
        <v>49.3108</v>
      </c>
      <c r="W92" s="1">
        <v>51.621799999999993</v>
      </c>
      <c r="X92" s="1">
        <v>48.854599999999998</v>
      </c>
      <c r="Y92" s="1">
        <v>29.576599999999999</v>
      </c>
      <c r="Z92" s="1">
        <v>27.715</v>
      </c>
      <c r="AA92" s="1"/>
      <c r="AB92" s="1">
        <f t="shared" si="19"/>
        <v>111.66759999999999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129</v>
      </c>
      <c r="B93" s="1" t="s">
        <v>31</v>
      </c>
      <c r="C93" s="1">
        <v>464.62400000000002</v>
      </c>
      <c r="D93" s="1">
        <v>301.33499999999998</v>
      </c>
      <c r="E93" s="1">
        <v>216.50200000000001</v>
      </c>
      <c r="F93" s="1">
        <v>521.73400000000004</v>
      </c>
      <c r="G93" s="6">
        <v>1</v>
      </c>
      <c r="H93" s="1">
        <v>40</v>
      </c>
      <c r="I93" s="1"/>
      <c r="J93" s="1">
        <v>214.78</v>
      </c>
      <c r="K93" s="1">
        <f t="shared" si="17"/>
        <v>1.7220000000000084</v>
      </c>
      <c r="L93" s="1"/>
      <c r="M93" s="1"/>
      <c r="N93" s="1"/>
      <c r="O93" s="1">
        <f t="shared" si="18"/>
        <v>43.300400000000003</v>
      </c>
      <c r="P93" s="5"/>
      <c r="Q93" s="5"/>
      <c r="R93" s="1"/>
      <c r="S93" s="1">
        <f t="shared" si="20"/>
        <v>12.049172755909876</v>
      </c>
      <c r="T93" s="1">
        <f t="shared" si="21"/>
        <v>12.049172755909876</v>
      </c>
      <c r="U93" s="1">
        <v>52.982600000000012</v>
      </c>
      <c r="V93" s="1">
        <v>50.177799999999998</v>
      </c>
      <c r="W93" s="1">
        <v>43.445999999999998</v>
      </c>
      <c r="X93" s="1">
        <v>58.706000000000003</v>
      </c>
      <c r="Y93" s="1">
        <v>51.764599999999987</v>
      </c>
      <c r="Z93" s="1">
        <v>33.156599999999997</v>
      </c>
      <c r="AA93" s="1"/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130</v>
      </c>
      <c r="B94" s="1" t="s">
        <v>38</v>
      </c>
      <c r="C94" s="1">
        <v>94</v>
      </c>
      <c r="D94" s="1">
        <v>12</v>
      </c>
      <c r="E94" s="1">
        <v>16</v>
      </c>
      <c r="F94" s="1">
        <v>80</v>
      </c>
      <c r="G94" s="6">
        <v>0.28000000000000003</v>
      </c>
      <c r="H94" s="1">
        <v>35</v>
      </c>
      <c r="I94" s="1"/>
      <c r="J94" s="1">
        <v>35</v>
      </c>
      <c r="K94" s="1">
        <f t="shared" si="17"/>
        <v>-19</v>
      </c>
      <c r="L94" s="1"/>
      <c r="M94" s="1"/>
      <c r="N94" s="1"/>
      <c r="O94" s="1">
        <f t="shared" si="18"/>
        <v>3.2</v>
      </c>
      <c r="P94" s="5"/>
      <c r="Q94" s="5"/>
      <c r="R94" s="1"/>
      <c r="S94" s="1">
        <f t="shared" si="20"/>
        <v>25</v>
      </c>
      <c r="T94" s="1">
        <f t="shared" si="21"/>
        <v>25</v>
      </c>
      <c r="U94" s="1">
        <v>5.6</v>
      </c>
      <c r="V94" s="1">
        <v>9.4</v>
      </c>
      <c r="W94" s="1">
        <v>8.8000000000000007</v>
      </c>
      <c r="X94" s="1">
        <v>10.8</v>
      </c>
      <c r="Y94" s="1">
        <v>13.2</v>
      </c>
      <c r="Z94" s="1">
        <v>9.6</v>
      </c>
      <c r="AA94" s="1"/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131</v>
      </c>
      <c r="B95" s="1" t="s">
        <v>38</v>
      </c>
      <c r="C95" s="1">
        <v>395</v>
      </c>
      <c r="D95" s="1">
        <v>720</v>
      </c>
      <c r="E95" s="1">
        <v>354</v>
      </c>
      <c r="F95" s="1">
        <v>637</v>
      </c>
      <c r="G95" s="6">
        <v>0.37</v>
      </c>
      <c r="H95" s="1">
        <v>50</v>
      </c>
      <c r="I95" s="1" t="s">
        <v>46</v>
      </c>
      <c r="J95" s="1">
        <v>349</v>
      </c>
      <c r="K95" s="1">
        <f t="shared" si="17"/>
        <v>5</v>
      </c>
      <c r="L95" s="1"/>
      <c r="M95" s="1"/>
      <c r="N95" s="1"/>
      <c r="O95" s="1">
        <f t="shared" si="18"/>
        <v>70.8</v>
      </c>
      <c r="P95" s="5">
        <f t="shared" ref="P95" si="26">12*O95-F95</f>
        <v>212.59999999999991</v>
      </c>
      <c r="Q95" s="5"/>
      <c r="R95" s="1"/>
      <c r="S95" s="1">
        <f t="shared" si="20"/>
        <v>12</v>
      </c>
      <c r="T95" s="1">
        <f t="shared" si="21"/>
        <v>8.9971751412429377</v>
      </c>
      <c r="U95" s="1">
        <v>75.400000000000006</v>
      </c>
      <c r="V95" s="1">
        <v>46.2</v>
      </c>
      <c r="W95" s="1">
        <v>38.4</v>
      </c>
      <c r="X95" s="1">
        <v>38.4</v>
      </c>
      <c r="Y95" s="1">
        <v>45</v>
      </c>
      <c r="Z95" s="1">
        <v>48.4</v>
      </c>
      <c r="AA95" s="1"/>
      <c r="AB95" s="1">
        <f t="shared" si="19"/>
        <v>78.661999999999964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132</v>
      </c>
      <c r="B96" s="1" t="s">
        <v>38</v>
      </c>
      <c r="C96" s="1">
        <v>123</v>
      </c>
      <c r="D96" s="1">
        <v>606</v>
      </c>
      <c r="E96" s="1">
        <v>148</v>
      </c>
      <c r="F96" s="1">
        <v>581</v>
      </c>
      <c r="G96" s="6">
        <v>0.6</v>
      </c>
      <c r="H96" s="1">
        <v>55</v>
      </c>
      <c r="I96" s="1" t="s">
        <v>96</v>
      </c>
      <c r="J96" s="1">
        <v>190</v>
      </c>
      <c r="K96" s="1">
        <f t="shared" si="17"/>
        <v>-42</v>
      </c>
      <c r="L96" s="1"/>
      <c r="M96" s="1"/>
      <c r="N96" s="1"/>
      <c r="O96" s="1">
        <f t="shared" si="18"/>
        <v>29.6</v>
      </c>
      <c r="P96" s="5"/>
      <c r="Q96" s="5"/>
      <c r="R96" s="1"/>
      <c r="S96" s="1">
        <f t="shared" si="20"/>
        <v>19.628378378378379</v>
      </c>
      <c r="T96" s="1">
        <f t="shared" si="21"/>
        <v>19.628378378378379</v>
      </c>
      <c r="U96" s="1">
        <v>49.2</v>
      </c>
      <c r="V96" s="1">
        <v>37.200000000000003</v>
      </c>
      <c r="W96" s="1">
        <v>15.2</v>
      </c>
      <c r="X96" s="1">
        <v>15.6</v>
      </c>
      <c r="Y96" s="1">
        <v>20.399999999999999</v>
      </c>
      <c r="Z96" s="1">
        <v>21.6</v>
      </c>
      <c r="AA96" s="1"/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133</v>
      </c>
      <c r="B97" s="1" t="s">
        <v>38</v>
      </c>
      <c r="C97" s="1">
        <v>150</v>
      </c>
      <c r="D97" s="1">
        <v>360</v>
      </c>
      <c r="E97" s="1">
        <v>131</v>
      </c>
      <c r="F97" s="1">
        <v>366</v>
      </c>
      <c r="G97" s="6">
        <v>0.4</v>
      </c>
      <c r="H97" s="1">
        <v>50</v>
      </c>
      <c r="I97" s="1" t="s">
        <v>32</v>
      </c>
      <c r="J97" s="1">
        <v>134</v>
      </c>
      <c r="K97" s="1">
        <f t="shared" si="17"/>
        <v>-3</v>
      </c>
      <c r="L97" s="1"/>
      <c r="M97" s="1"/>
      <c r="N97" s="1"/>
      <c r="O97" s="1">
        <f t="shared" si="18"/>
        <v>26.2</v>
      </c>
      <c r="P97" s="5"/>
      <c r="Q97" s="5"/>
      <c r="R97" s="1"/>
      <c r="S97" s="1">
        <f t="shared" si="20"/>
        <v>13.969465648854962</v>
      </c>
      <c r="T97" s="1">
        <f t="shared" si="21"/>
        <v>13.969465648854962</v>
      </c>
      <c r="U97" s="1">
        <v>35</v>
      </c>
      <c r="V97" s="1">
        <v>34.6</v>
      </c>
      <c r="W97" s="1">
        <v>22.8</v>
      </c>
      <c r="X97" s="1">
        <v>24</v>
      </c>
      <c r="Y97" s="1">
        <v>24.2</v>
      </c>
      <c r="Z97" s="1">
        <v>27.2</v>
      </c>
      <c r="AA97" s="1"/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38</v>
      </c>
      <c r="C98" s="1">
        <v>184</v>
      </c>
      <c r="D98" s="1">
        <v>312</v>
      </c>
      <c r="E98" s="1">
        <v>134</v>
      </c>
      <c r="F98" s="1">
        <v>362</v>
      </c>
      <c r="G98" s="6">
        <v>0.35</v>
      </c>
      <c r="H98" s="1">
        <v>50</v>
      </c>
      <c r="I98" s="1" t="s">
        <v>32</v>
      </c>
      <c r="J98" s="1">
        <v>131</v>
      </c>
      <c r="K98" s="1">
        <f t="shared" si="17"/>
        <v>3</v>
      </c>
      <c r="L98" s="1"/>
      <c r="M98" s="1"/>
      <c r="N98" s="1"/>
      <c r="O98" s="1">
        <f t="shared" si="18"/>
        <v>26.8</v>
      </c>
      <c r="P98" s="5"/>
      <c r="Q98" s="5"/>
      <c r="R98" s="1"/>
      <c r="S98" s="1">
        <f t="shared" si="20"/>
        <v>13.507462686567164</v>
      </c>
      <c r="T98" s="1">
        <f t="shared" si="21"/>
        <v>13.507462686567164</v>
      </c>
      <c r="U98" s="1">
        <v>33.799999999999997</v>
      </c>
      <c r="V98" s="1">
        <v>36</v>
      </c>
      <c r="W98" s="1">
        <v>24.2</v>
      </c>
      <c r="X98" s="1">
        <v>24</v>
      </c>
      <c r="Y98" s="1">
        <v>32.6</v>
      </c>
      <c r="Z98" s="1">
        <v>32.200000000000003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135</v>
      </c>
      <c r="B99" s="1" t="s">
        <v>38</v>
      </c>
      <c r="C99" s="1">
        <v>216</v>
      </c>
      <c r="D99" s="1">
        <v>270</v>
      </c>
      <c r="E99" s="1">
        <v>252</v>
      </c>
      <c r="F99" s="1">
        <v>186</v>
      </c>
      <c r="G99" s="6">
        <v>0.6</v>
      </c>
      <c r="H99" s="1">
        <v>55</v>
      </c>
      <c r="I99" s="1" t="s">
        <v>46</v>
      </c>
      <c r="J99" s="1">
        <v>248</v>
      </c>
      <c r="K99" s="1">
        <f t="shared" si="17"/>
        <v>4</v>
      </c>
      <c r="L99" s="1"/>
      <c r="M99" s="1"/>
      <c r="N99" s="1"/>
      <c r="O99" s="1">
        <f t="shared" si="18"/>
        <v>50.4</v>
      </c>
      <c r="P99" s="5">
        <f t="shared" ref="P99" si="27">12*O99-F99</f>
        <v>418.79999999999995</v>
      </c>
      <c r="Q99" s="5"/>
      <c r="R99" s="1"/>
      <c r="S99" s="1">
        <f t="shared" si="20"/>
        <v>12</v>
      </c>
      <c r="T99" s="1">
        <f t="shared" si="21"/>
        <v>3.6904761904761907</v>
      </c>
      <c r="U99" s="1">
        <v>41.8</v>
      </c>
      <c r="V99" s="1">
        <v>26.2</v>
      </c>
      <c r="W99" s="1">
        <v>21.6</v>
      </c>
      <c r="X99" s="1">
        <v>22.8</v>
      </c>
      <c r="Y99" s="1">
        <v>24.2</v>
      </c>
      <c r="Z99" s="1">
        <v>19.399999999999999</v>
      </c>
      <c r="AA99" s="1"/>
      <c r="AB99" s="1">
        <f t="shared" si="19"/>
        <v>251.27999999999997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136</v>
      </c>
      <c r="B100" s="1" t="s">
        <v>38</v>
      </c>
      <c r="C100" s="1">
        <v>202</v>
      </c>
      <c r="D100" s="1">
        <v>90</v>
      </c>
      <c r="E100" s="1">
        <v>95</v>
      </c>
      <c r="F100" s="1">
        <v>184</v>
      </c>
      <c r="G100" s="6">
        <v>0.4</v>
      </c>
      <c r="H100" s="1">
        <v>30</v>
      </c>
      <c r="I100" s="1" t="s">
        <v>32</v>
      </c>
      <c r="J100" s="1">
        <v>112</v>
      </c>
      <c r="K100" s="1">
        <f t="shared" si="17"/>
        <v>-17</v>
      </c>
      <c r="L100" s="1"/>
      <c r="M100" s="1"/>
      <c r="N100" s="1"/>
      <c r="O100" s="1">
        <f t="shared" si="18"/>
        <v>19</v>
      </c>
      <c r="P100" s="5">
        <f t="shared" si="25"/>
        <v>25</v>
      </c>
      <c r="Q100" s="5"/>
      <c r="R100" s="1"/>
      <c r="S100" s="1">
        <f t="shared" si="20"/>
        <v>11</v>
      </c>
      <c r="T100" s="1">
        <f t="shared" si="21"/>
        <v>9.6842105263157894</v>
      </c>
      <c r="U100" s="1">
        <v>17</v>
      </c>
      <c r="V100" s="1">
        <v>2.8</v>
      </c>
      <c r="W100" s="1">
        <v>2.8</v>
      </c>
      <c r="X100" s="1">
        <v>19</v>
      </c>
      <c r="Y100" s="1">
        <v>22.8</v>
      </c>
      <c r="Z100" s="1">
        <v>6.2</v>
      </c>
      <c r="AA100" s="1"/>
      <c r="AB100" s="1">
        <f t="shared" si="19"/>
        <v>10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137</v>
      </c>
      <c r="B101" s="1" t="s">
        <v>38</v>
      </c>
      <c r="C101" s="1">
        <v>190</v>
      </c>
      <c r="D101" s="1">
        <v>192</v>
      </c>
      <c r="E101" s="1">
        <v>133</v>
      </c>
      <c r="F101" s="1">
        <v>249</v>
      </c>
      <c r="G101" s="6">
        <v>0.45</v>
      </c>
      <c r="H101" s="1">
        <v>40</v>
      </c>
      <c r="I101" s="1" t="s">
        <v>32</v>
      </c>
      <c r="J101" s="1">
        <v>133</v>
      </c>
      <c r="K101" s="1">
        <f t="shared" ref="K101:K110" si="28">E101-J101</f>
        <v>0</v>
      </c>
      <c r="L101" s="1"/>
      <c r="M101" s="1"/>
      <c r="N101" s="1"/>
      <c r="O101" s="1">
        <f t="shared" si="18"/>
        <v>26.6</v>
      </c>
      <c r="P101" s="5">
        <f t="shared" si="25"/>
        <v>43.600000000000023</v>
      </c>
      <c r="Q101" s="5"/>
      <c r="R101" s="1"/>
      <c r="S101" s="1">
        <f t="shared" si="20"/>
        <v>11</v>
      </c>
      <c r="T101" s="1">
        <f t="shared" si="21"/>
        <v>9.3609022556390968</v>
      </c>
      <c r="U101" s="1">
        <v>25.6</v>
      </c>
      <c r="V101" s="1">
        <v>7.6</v>
      </c>
      <c r="W101" s="1">
        <v>3.2</v>
      </c>
      <c r="X101" s="1">
        <v>18.8</v>
      </c>
      <c r="Y101" s="1">
        <v>21.6</v>
      </c>
      <c r="Z101" s="1">
        <v>13.2</v>
      </c>
      <c r="AA101" s="1"/>
      <c r="AB101" s="1">
        <f t="shared" si="19"/>
        <v>19.620000000000012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138</v>
      </c>
      <c r="B102" s="1" t="s">
        <v>31</v>
      </c>
      <c r="C102" s="1">
        <v>92.210999999999999</v>
      </c>
      <c r="D102" s="1">
        <v>114.006</v>
      </c>
      <c r="E102" s="1">
        <v>56.402999999999999</v>
      </c>
      <c r="F102" s="1">
        <v>148.52199999999999</v>
      </c>
      <c r="G102" s="6">
        <v>1</v>
      </c>
      <c r="H102" s="1">
        <v>45</v>
      </c>
      <c r="I102" s="1" t="s">
        <v>32</v>
      </c>
      <c r="J102" s="1">
        <v>49.6</v>
      </c>
      <c r="K102" s="1">
        <f t="shared" si="28"/>
        <v>6.8029999999999973</v>
      </c>
      <c r="L102" s="1"/>
      <c r="M102" s="1"/>
      <c r="N102" s="1"/>
      <c r="O102" s="1">
        <f t="shared" si="18"/>
        <v>11.2806</v>
      </c>
      <c r="P102" s="5"/>
      <c r="Q102" s="5"/>
      <c r="R102" s="1"/>
      <c r="S102" s="1">
        <f t="shared" si="20"/>
        <v>13.166143644841586</v>
      </c>
      <c r="T102" s="1">
        <f t="shared" si="21"/>
        <v>13.166143644841586</v>
      </c>
      <c r="U102" s="1">
        <v>11.597200000000001</v>
      </c>
      <c r="V102" s="1">
        <v>10.5342</v>
      </c>
      <c r="W102" s="1">
        <v>8.8206000000000007</v>
      </c>
      <c r="X102" s="1">
        <v>10.602600000000001</v>
      </c>
      <c r="Y102" s="1">
        <v>11.5206</v>
      </c>
      <c r="Z102" s="1">
        <v>12.009399999999999</v>
      </c>
      <c r="AA102" s="1"/>
      <c r="AB102" s="1">
        <f t="shared" ref="AB102:AB110" si="29"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139</v>
      </c>
      <c r="B103" s="1" t="s">
        <v>38</v>
      </c>
      <c r="C103" s="1">
        <v>18</v>
      </c>
      <c r="D103" s="1">
        <v>12</v>
      </c>
      <c r="E103" s="1">
        <v>3</v>
      </c>
      <c r="F103" s="1">
        <v>27</v>
      </c>
      <c r="G103" s="6">
        <v>0.35</v>
      </c>
      <c r="H103" s="1">
        <v>40</v>
      </c>
      <c r="I103" s="1"/>
      <c r="J103" s="1">
        <v>3</v>
      </c>
      <c r="K103" s="1">
        <f t="shared" si="28"/>
        <v>0</v>
      </c>
      <c r="L103" s="1"/>
      <c r="M103" s="1"/>
      <c r="N103" s="1"/>
      <c r="O103" s="1">
        <f t="shared" si="18"/>
        <v>0.6</v>
      </c>
      <c r="P103" s="5"/>
      <c r="Q103" s="5"/>
      <c r="R103" s="1"/>
      <c r="S103" s="1">
        <f t="shared" si="20"/>
        <v>45</v>
      </c>
      <c r="T103" s="1">
        <f t="shared" si="21"/>
        <v>45</v>
      </c>
      <c r="U103" s="1">
        <v>-0.2</v>
      </c>
      <c r="V103" s="1">
        <v>-0.2</v>
      </c>
      <c r="W103" s="1">
        <v>1.4</v>
      </c>
      <c r="X103" s="1">
        <v>2</v>
      </c>
      <c r="Y103" s="1">
        <v>1.6</v>
      </c>
      <c r="Z103" s="1">
        <v>1</v>
      </c>
      <c r="AA103" s="1"/>
      <c r="AB103" s="1">
        <f t="shared" si="2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140</v>
      </c>
      <c r="B104" s="1" t="s">
        <v>38</v>
      </c>
      <c r="C104" s="1">
        <v>15</v>
      </c>
      <c r="D104" s="1"/>
      <c r="E104" s="1"/>
      <c r="F104" s="12">
        <f>12+F24</f>
        <v>17</v>
      </c>
      <c r="G104" s="6">
        <v>0.35</v>
      </c>
      <c r="H104" s="1">
        <v>45</v>
      </c>
      <c r="I104" s="1" t="s">
        <v>32</v>
      </c>
      <c r="J104" s="1">
        <v>4</v>
      </c>
      <c r="K104" s="1">
        <f t="shared" si="28"/>
        <v>-4</v>
      </c>
      <c r="L104" s="1"/>
      <c r="M104" s="1"/>
      <c r="N104" s="1"/>
      <c r="O104" s="1">
        <f t="shared" si="18"/>
        <v>0</v>
      </c>
      <c r="P104" s="5"/>
      <c r="Q104" s="5"/>
      <c r="R104" s="1"/>
      <c r="S104" s="1" t="e">
        <f t="shared" si="20"/>
        <v>#DIV/0!</v>
      </c>
      <c r="T104" s="1" t="e">
        <f t="shared" si="21"/>
        <v>#DIV/0!</v>
      </c>
      <c r="U104" s="1">
        <v>3.4</v>
      </c>
      <c r="V104" s="1">
        <v>3.4</v>
      </c>
      <c r="W104" s="1">
        <v>2</v>
      </c>
      <c r="X104" s="1">
        <v>2</v>
      </c>
      <c r="Y104" s="1">
        <v>0.6</v>
      </c>
      <c r="Z104" s="1">
        <v>0</v>
      </c>
      <c r="AA104" s="13" t="s">
        <v>148</v>
      </c>
      <c r="AB104" s="1">
        <f t="shared" si="2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3" t="s">
        <v>141</v>
      </c>
      <c r="B105" s="1" t="s">
        <v>38</v>
      </c>
      <c r="C105" s="1"/>
      <c r="D105" s="1">
        <v>24</v>
      </c>
      <c r="E105" s="1"/>
      <c r="F105" s="1">
        <v>24</v>
      </c>
      <c r="G105" s="6">
        <v>0</v>
      </c>
      <c r="H105" s="1" t="e">
        <v>#N/A</v>
      </c>
      <c r="I105" s="1"/>
      <c r="J105" s="1">
        <v>3</v>
      </c>
      <c r="K105" s="1">
        <f t="shared" si="28"/>
        <v>-3</v>
      </c>
      <c r="L105" s="1"/>
      <c r="M105" s="1"/>
      <c r="N105" s="1"/>
      <c r="O105" s="1">
        <f t="shared" si="18"/>
        <v>0</v>
      </c>
      <c r="P105" s="5"/>
      <c r="Q105" s="5"/>
      <c r="R105" s="1"/>
      <c r="S105" s="1" t="e">
        <f t="shared" si="20"/>
        <v>#DIV/0!</v>
      </c>
      <c r="T105" s="1" t="e">
        <f t="shared" si="21"/>
        <v>#DIV/0!</v>
      </c>
      <c r="U105" s="1"/>
      <c r="V105" s="1"/>
      <c r="W105" s="1"/>
      <c r="X105" s="1"/>
      <c r="Y105" s="1"/>
      <c r="Z105" s="1"/>
      <c r="AA105" s="13" t="s">
        <v>56</v>
      </c>
      <c r="AB105" s="1">
        <f t="shared" si="2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142</v>
      </c>
      <c r="B106" s="1" t="s">
        <v>31</v>
      </c>
      <c r="C106" s="1">
        <v>100.56</v>
      </c>
      <c r="D106" s="1">
        <v>11.185</v>
      </c>
      <c r="E106" s="1">
        <v>70.23</v>
      </c>
      <c r="F106" s="1">
        <v>30.288</v>
      </c>
      <c r="G106" s="6">
        <v>1</v>
      </c>
      <c r="H106" s="1">
        <v>50</v>
      </c>
      <c r="I106" s="1"/>
      <c r="J106" s="1">
        <v>67.75</v>
      </c>
      <c r="K106" s="1">
        <f t="shared" si="28"/>
        <v>2.480000000000004</v>
      </c>
      <c r="L106" s="1"/>
      <c r="M106" s="1"/>
      <c r="N106" s="1"/>
      <c r="O106" s="1">
        <f t="shared" si="18"/>
        <v>14.046000000000001</v>
      </c>
      <c r="P106" s="5">
        <f>9*O106-F106</f>
        <v>96.126000000000019</v>
      </c>
      <c r="Q106" s="5"/>
      <c r="R106" s="1"/>
      <c r="S106" s="1">
        <f t="shared" si="20"/>
        <v>9</v>
      </c>
      <c r="T106" s="1">
        <f t="shared" si="21"/>
        <v>2.1563434429730881</v>
      </c>
      <c r="U106" s="1">
        <v>7.0206</v>
      </c>
      <c r="V106" s="1">
        <v>6.7225999999999999</v>
      </c>
      <c r="W106" s="1">
        <v>7.2591999999999999</v>
      </c>
      <c r="X106" s="1">
        <v>8.9794</v>
      </c>
      <c r="Y106" s="1">
        <v>6.1915999999999993</v>
      </c>
      <c r="Z106" s="1">
        <v>2.2532000000000001</v>
      </c>
      <c r="AA106" s="1"/>
      <c r="AB106" s="1">
        <f t="shared" si="29"/>
        <v>96.126000000000019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143</v>
      </c>
      <c r="B107" s="1" t="s">
        <v>38</v>
      </c>
      <c r="C107" s="1">
        <v>244</v>
      </c>
      <c r="D107" s="1"/>
      <c r="E107" s="1">
        <v>107</v>
      </c>
      <c r="F107" s="1">
        <v>86</v>
      </c>
      <c r="G107" s="6">
        <v>0.06</v>
      </c>
      <c r="H107" s="1">
        <v>60</v>
      </c>
      <c r="I107" s="1"/>
      <c r="J107" s="1">
        <v>107</v>
      </c>
      <c r="K107" s="1">
        <f t="shared" si="28"/>
        <v>0</v>
      </c>
      <c r="L107" s="1"/>
      <c r="M107" s="1"/>
      <c r="N107" s="1"/>
      <c r="O107" s="1">
        <f t="shared" si="18"/>
        <v>21.4</v>
      </c>
      <c r="P107" s="5">
        <f t="shared" si="25"/>
        <v>149.39999999999998</v>
      </c>
      <c r="Q107" s="5"/>
      <c r="R107" s="1"/>
      <c r="S107" s="1">
        <f t="shared" si="20"/>
        <v>11</v>
      </c>
      <c r="T107" s="1">
        <f t="shared" si="21"/>
        <v>4.018691588785047</v>
      </c>
      <c r="U107" s="1">
        <v>24.266999999999999</v>
      </c>
      <c r="V107" s="1">
        <v>11.2</v>
      </c>
      <c r="W107" s="1">
        <v>1.6</v>
      </c>
      <c r="X107" s="1">
        <v>0</v>
      </c>
      <c r="Y107" s="1">
        <v>17.2</v>
      </c>
      <c r="Z107" s="1">
        <v>33.200000000000003</v>
      </c>
      <c r="AA107" s="1" t="s">
        <v>150</v>
      </c>
      <c r="AB107" s="1">
        <f t="shared" si="29"/>
        <v>8.9639999999999986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144</v>
      </c>
      <c r="B108" s="1" t="s">
        <v>38</v>
      </c>
      <c r="C108" s="1">
        <v>246</v>
      </c>
      <c r="D108" s="1">
        <v>2</v>
      </c>
      <c r="E108" s="1">
        <v>109</v>
      </c>
      <c r="F108" s="1">
        <v>96</v>
      </c>
      <c r="G108" s="6">
        <v>0.06</v>
      </c>
      <c r="H108" s="1">
        <v>60</v>
      </c>
      <c r="I108" s="1"/>
      <c r="J108" s="1">
        <v>108</v>
      </c>
      <c r="K108" s="1">
        <f t="shared" si="28"/>
        <v>1</v>
      </c>
      <c r="L108" s="1"/>
      <c r="M108" s="1"/>
      <c r="N108" s="1"/>
      <c r="O108" s="1">
        <f t="shared" si="18"/>
        <v>21.8</v>
      </c>
      <c r="P108" s="5">
        <f t="shared" si="25"/>
        <v>143.80000000000001</v>
      </c>
      <c r="Q108" s="5"/>
      <c r="R108" s="1"/>
      <c r="S108" s="1">
        <f t="shared" si="20"/>
        <v>11</v>
      </c>
      <c r="T108" s="1">
        <f t="shared" si="21"/>
        <v>4.4036697247706424</v>
      </c>
      <c r="U108" s="1">
        <v>22.6</v>
      </c>
      <c r="V108" s="1">
        <v>10.8</v>
      </c>
      <c r="W108" s="1">
        <v>2</v>
      </c>
      <c r="X108" s="1">
        <v>0</v>
      </c>
      <c r="Y108" s="1">
        <v>14.6</v>
      </c>
      <c r="Z108" s="1">
        <v>30.6</v>
      </c>
      <c r="AA108" s="1" t="s">
        <v>150</v>
      </c>
      <c r="AB108" s="1">
        <f t="shared" si="29"/>
        <v>8.6280000000000001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145</v>
      </c>
      <c r="B109" s="1" t="s">
        <v>38</v>
      </c>
      <c r="C109" s="1">
        <v>242</v>
      </c>
      <c r="D109" s="1">
        <v>3</v>
      </c>
      <c r="E109" s="1">
        <v>113</v>
      </c>
      <c r="F109" s="1">
        <v>80</v>
      </c>
      <c r="G109" s="6">
        <v>0.06</v>
      </c>
      <c r="H109" s="1">
        <v>60</v>
      </c>
      <c r="I109" s="1"/>
      <c r="J109" s="1">
        <v>115</v>
      </c>
      <c r="K109" s="1">
        <f t="shared" si="28"/>
        <v>-2</v>
      </c>
      <c r="L109" s="1"/>
      <c r="M109" s="1"/>
      <c r="N109" s="1"/>
      <c r="O109" s="1">
        <f t="shared" si="18"/>
        <v>22.6</v>
      </c>
      <c r="P109" s="5">
        <f t="shared" si="25"/>
        <v>168.60000000000002</v>
      </c>
      <c r="Q109" s="5"/>
      <c r="R109" s="1"/>
      <c r="S109" s="1">
        <f t="shared" si="20"/>
        <v>11</v>
      </c>
      <c r="T109" s="1">
        <f t="shared" si="21"/>
        <v>3.5398230088495573</v>
      </c>
      <c r="U109" s="1">
        <v>25.8</v>
      </c>
      <c r="V109" s="1">
        <v>12</v>
      </c>
      <c r="W109" s="1">
        <v>2</v>
      </c>
      <c r="X109" s="1">
        <v>-0.2</v>
      </c>
      <c r="Y109" s="1">
        <v>11</v>
      </c>
      <c r="Z109" s="1">
        <v>28.4</v>
      </c>
      <c r="AA109" s="1" t="s">
        <v>150</v>
      </c>
      <c r="AB109" s="1">
        <f t="shared" si="29"/>
        <v>10.116000000000001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146</v>
      </c>
      <c r="B110" s="1" t="s">
        <v>38</v>
      </c>
      <c r="C110" s="1">
        <v>136</v>
      </c>
      <c r="D110" s="1"/>
      <c r="E110" s="1">
        <v>19</v>
      </c>
      <c r="F110" s="1">
        <v>108</v>
      </c>
      <c r="G110" s="6">
        <v>0.11</v>
      </c>
      <c r="H110" s="1">
        <v>150</v>
      </c>
      <c r="I110" s="1"/>
      <c r="J110" s="1">
        <v>18</v>
      </c>
      <c r="K110" s="1">
        <f t="shared" si="28"/>
        <v>1</v>
      </c>
      <c r="L110" s="1"/>
      <c r="M110" s="1"/>
      <c r="N110" s="1"/>
      <c r="O110" s="1">
        <f t="shared" si="18"/>
        <v>3.8</v>
      </c>
      <c r="P110" s="5"/>
      <c r="Q110" s="5"/>
      <c r="R110" s="1"/>
      <c r="S110" s="1">
        <f t="shared" si="20"/>
        <v>28.421052631578949</v>
      </c>
      <c r="T110" s="1">
        <f t="shared" si="21"/>
        <v>28.421052631578949</v>
      </c>
      <c r="U110" s="1">
        <v>3.6</v>
      </c>
      <c r="V110" s="1">
        <v>4</v>
      </c>
      <c r="W110" s="1">
        <v>3.8</v>
      </c>
      <c r="X110" s="1">
        <v>2.6</v>
      </c>
      <c r="Y110" s="1">
        <v>3.8</v>
      </c>
      <c r="Z110" s="1">
        <v>3.8</v>
      </c>
      <c r="AA110" s="11" t="s">
        <v>49</v>
      </c>
      <c r="AB110" s="1">
        <f t="shared" si="2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10" xr:uid="{ABCB9F6A-B731-4E8B-B2FB-4F4537B196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2024-02-14T14:07:34Z</dcterms:created>
  <dcterms:modified xsi:type="dcterms:W3CDTF">2024-02-15T10:25:51Z</dcterms:modified>
</cp:coreProperties>
</file>