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515CFE-7782-486E-BED5-77BE685216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W476" i="1"/>
  <c r="V476" i="1"/>
  <c r="X475" i="1"/>
  <c r="W475" i="1"/>
  <c r="X474" i="1"/>
  <c r="W474" i="1"/>
  <c r="X473" i="1"/>
  <c r="W473" i="1"/>
  <c r="X472" i="1"/>
  <c r="W472" i="1"/>
  <c r="X471" i="1"/>
  <c r="X476" i="1" s="1"/>
  <c r="W471" i="1"/>
  <c r="U508" i="1" s="1"/>
  <c r="V467" i="1"/>
  <c r="V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X460" i="1" s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X434" i="1"/>
  <c r="W434" i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X408" i="1"/>
  <c r="X410" i="1" s="1"/>
  <c r="W408" i="1"/>
  <c r="S508" i="1" s="1"/>
  <c r="N408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X389" i="1"/>
  <c r="W389" i="1"/>
  <c r="N389" i="1"/>
  <c r="V387" i="1"/>
  <c r="V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X386" i="1" s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X357" i="1"/>
  <c r="W357" i="1"/>
  <c r="N357" i="1"/>
  <c r="W356" i="1"/>
  <c r="N356" i="1"/>
  <c r="X355" i="1"/>
  <c r="W355" i="1"/>
  <c r="N355" i="1"/>
  <c r="V353" i="1"/>
  <c r="W352" i="1"/>
  <c r="V352" i="1"/>
  <c r="X351" i="1"/>
  <c r="W351" i="1"/>
  <c r="N351" i="1"/>
  <c r="W350" i="1"/>
  <c r="N350" i="1"/>
  <c r="V348" i="1"/>
  <c r="V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X319" i="1"/>
  <c r="W319" i="1"/>
  <c r="N319" i="1"/>
  <c r="W318" i="1"/>
  <c r="X318" i="1" s="1"/>
  <c r="N318" i="1"/>
  <c r="X317" i="1"/>
  <c r="W317" i="1"/>
  <c r="N317" i="1"/>
  <c r="W316" i="1"/>
  <c r="X316" i="1" s="1"/>
  <c r="N316" i="1"/>
  <c r="X315" i="1"/>
  <c r="X323" i="1" s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X283" i="1" s="1"/>
  <c r="N283" i="1"/>
  <c r="X282" i="1"/>
  <c r="W282" i="1"/>
  <c r="N282" i="1"/>
  <c r="W281" i="1"/>
  <c r="X281" i="1" s="1"/>
  <c r="N281" i="1"/>
  <c r="X280" i="1"/>
  <c r="X288" i="1" s="1"/>
  <c r="W280" i="1"/>
  <c r="N280" i="1"/>
  <c r="V277" i="1"/>
  <c r="W276" i="1"/>
  <c r="V276" i="1"/>
  <c r="X275" i="1"/>
  <c r="W275" i="1"/>
  <c r="N275" i="1"/>
  <c r="W274" i="1"/>
  <c r="X274" i="1" s="1"/>
  <c r="N274" i="1"/>
  <c r="X273" i="1"/>
  <c r="W273" i="1"/>
  <c r="W277" i="1" s="1"/>
  <c r="N273" i="1"/>
  <c r="V271" i="1"/>
  <c r="V270" i="1"/>
  <c r="X269" i="1"/>
  <c r="W269" i="1"/>
  <c r="N269" i="1"/>
  <c r="W268" i="1"/>
  <c r="X268" i="1" s="1"/>
  <c r="W267" i="1"/>
  <c r="V265" i="1"/>
  <c r="V264" i="1"/>
  <c r="X263" i="1"/>
  <c r="W263" i="1"/>
  <c r="N263" i="1"/>
  <c r="W262" i="1"/>
  <c r="X262" i="1" s="1"/>
  <c r="N262" i="1"/>
  <c r="X261" i="1"/>
  <c r="X264" i="1" s="1"/>
  <c r="W261" i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X245" i="1" s="1"/>
  <c r="W241" i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34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W211" i="1"/>
  <c r="X210" i="1"/>
  <c r="W210" i="1"/>
  <c r="X209" i="1"/>
  <c r="X215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3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08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08" i="1" s="1"/>
  <c r="N146" i="1"/>
  <c r="V143" i="1"/>
  <c r="V142" i="1"/>
  <c r="W141" i="1"/>
  <c r="X141" i="1" s="1"/>
  <c r="N141" i="1"/>
  <c r="X140" i="1"/>
  <c r="W140" i="1"/>
  <c r="N140" i="1"/>
  <c r="W139" i="1"/>
  <c r="W143" i="1" s="1"/>
  <c r="N139" i="1"/>
  <c r="V135" i="1"/>
  <c r="V134" i="1"/>
  <c r="W133" i="1"/>
  <c r="X133" i="1" s="1"/>
  <c r="N133" i="1"/>
  <c r="X132" i="1"/>
  <c r="W132" i="1"/>
  <c r="N132" i="1"/>
  <c r="W131" i="1"/>
  <c r="W135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6" i="1" s="1"/>
  <c r="N66" i="1"/>
  <c r="X65" i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N57" i="1"/>
  <c r="V54" i="1"/>
  <c r="V53" i="1"/>
  <c r="X52" i="1"/>
  <c r="W52" i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5" i="1" s="1"/>
  <c r="N26" i="1"/>
  <c r="V24" i="1"/>
  <c r="V498" i="1" s="1"/>
  <c r="V23" i="1"/>
  <c r="V502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08" i="1"/>
  <c r="X58" i="1"/>
  <c r="X61" i="1" s="1"/>
  <c r="W62" i="1"/>
  <c r="E508" i="1"/>
  <c r="X66" i="1"/>
  <c r="X85" i="1" s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X204" i="1"/>
  <c r="X205" i="1" s="1"/>
  <c r="W205" i="1"/>
  <c r="W216" i="1"/>
  <c r="M508" i="1"/>
  <c r="W235" i="1"/>
  <c r="X220" i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9" i="1"/>
  <c r="X356" i="1"/>
  <c r="W360" i="1"/>
  <c r="W386" i="1"/>
  <c r="X393" i="1"/>
  <c r="X390" i="1"/>
  <c r="W394" i="1"/>
  <c r="V501" i="1"/>
  <c r="G508" i="1"/>
  <c r="P508" i="1"/>
  <c r="H9" i="1"/>
  <c r="B508" i="1"/>
  <c r="W500" i="1"/>
  <c r="W499" i="1"/>
  <c r="W24" i="1"/>
  <c r="W53" i="1"/>
  <c r="W156" i="1"/>
  <c r="W161" i="1"/>
  <c r="W206" i="1"/>
  <c r="X234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502" i="1" l="1"/>
  <c r="W498" i="1"/>
  <c r="W501" i="1"/>
  <c r="X503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<sst xmlns="http://schemas.openxmlformats.org/spreadsheetml/2006/main" count="2145" uniqueCount="710">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</sst>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A480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25</v>
      </c>
      <c r="W67" s="340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76</v>
      </c>
      <c r="W69" s="340">
        <f t="shared" si="2"/>
        <v>86.4</v>
      </c>
      <c r="X69" s="36">
        <f t="shared" si="3"/>
        <v>0.17399999999999999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28</v>
      </c>
      <c r="W73" s="340">
        <f t="shared" si="2"/>
        <v>28</v>
      </c>
      <c r="X73" s="36">
        <f t="shared" ref="X73:X78" si="4">IFERROR(IF(W73=0,"",ROUNDUP(W73/H73,0)*0.00937),"")</f>
        <v>6.5589999999999996E-2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16.269179894179892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18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0.30484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129</v>
      </c>
      <c r="W86" s="341">
        <f>IFERROR(SUM(W65:W84),"0")</f>
        <v>148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68</v>
      </c>
      <c r="W111" s="340">
        <f t="shared" si="6"/>
        <v>70.2</v>
      </c>
      <c r="X111" s="36">
        <f>IFERROR(IF(W111=0,"",ROUNDUP(W111/H111,0)*0.00753),"")</f>
        <v>0.19578000000000001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25.185185185185183</v>
      </c>
      <c r="W116" s="341">
        <f>IFERROR(W107/H107,"0")+IFERROR(W108/H108,"0")+IFERROR(W109/H109,"0")+IFERROR(W110/H110,"0")+IFERROR(W111/H111,"0")+IFERROR(W112/H112,"0")+IFERROR(W113/H113,"0")+IFERROR(W114/H114,"0")+IFERROR(W115/H115,"0")</f>
        <v>26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0.19578000000000001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68</v>
      </c>
      <c r="W117" s="341">
        <f>IFERROR(SUM(W107:W115),"0")</f>
        <v>70.2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422</v>
      </c>
      <c r="W130" s="340">
        <f>IFERROR(IF(V130="",0,CEILING((V130/$H130),1)*$H130),"")</f>
        <v>428.40000000000003</v>
      </c>
      <c r="X130" s="36">
        <f>IFERROR(IF(W130=0,"",ROUNDUP(W130/H130,0)*0.02175),"")</f>
        <v>1.1092499999999998</v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25</v>
      </c>
      <c r="W133" s="340">
        <f>IFERROR(IF(V133="",0,CEILING((V133/$H133),1)*$H133),"")</f>
        <v>27</v>
      </c>
      <c r="X133" s="36">
        <f>IFERROR(IF(W133=0,"",ROUNDUP(W133/H133,0)*0.00753),"")</f>
        <v>7.5300000000000006E-2</v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59.497354497354493</v>
      </c>
      <c r="W134" s="341">
        <f>IFERROR(W130/H130,"0")+IFERROR(W131/H131,"0")+IFERROR(W132/H132,"0")+IFERROR(W133/H133,"0")</f>
        <v>61</v>
      </c>
      <c r="X134" s="341">
        <f>IFERROR(IF(X130="",0,X130),"0")+IFERROR(IF(X131="",0,X131),"0")+IFERROR(IF(X132="",0,X132),"0")+IFERROR(IF(X133="",0,X133),"0")</f>
        <v>1.1845499999999998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447</v>
      </c>
      <c r="W135" s="341">
        <f>IFERROR(SUM(W130:W133),"0")</f>
        <v>455.40000000000003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162</v>
      </c>
      <c r="W169" s="340">
        <f>IFERROR(IF(V169="",0,CEILING((V169/$H169),1)*$H169),"")</f>
        <v>162</v>
      </c>
      <c r="X169" s="36">
        <f>IFERROR(IF(W169=0,"",ROUNDUP(W169/H169,0)*0.00937),"")</f>
        <v>0.28110000000000002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121</v>
      </c>
      <c r="W170" s="340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52.407407407407405</v>
      </c>
      <c r="W173" s="341">
        <f>IFERROR(W169/H169,"0")+IFERROR(W170/H170,"0")+IFERROR(W171/H171,"0")+IFERROR(W172/H172,"0")</f>
        <v>53</v>
      </c>
      <c r="X173" s="341">
        <f>IFERROR(IF(X169="",0,X169),"0")+IFERROR(IF(X170="",0,X170),"0")+IFERROR(IF(X171="",0,X171),"0")+IFERROR(IF(X172="",0,X172),"0")</f>
        <v>0.49661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283</v>
      </c>
      <c r="W174" s="341">
        <f>IFERROR(SUM(W169:W172),"0")</f>
        <v>286.2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71</v>
      </c>
      <c r="W177" s="340">
        <f t="shared" si="9"/>
        <v>78.3</v>
      </c>
      <c r="X177" s="36">
        <f>IFERROR(IF(W177=0,"",ROUNDUP(W177/H177,0)*0.02175),"")</f>
        <v>0.19574999999999998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123</v>
      </c>
      <c r="W182" s="340">
        <f t="shared" si="9"/>
        <v>124.8</v>
      </c>
      <c r="X182" s="36">
        <f>IFERROR(IF(W182=0,"",ROUNDUP(W182/H182,0)*0.00753),"")</f>
        <v>0.39156000000000002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232</v>
      </c>
      <c r="W184" s="340">
        <f t="shared" si="9"/>
        <v>232.79999999999998</v>
      </c>
      <c r="X184" s="36">
        <f>IFERROR(IF(W184=0,"",ROUNDUP(W184/H184,0)*0.00753),"")</f>
        <v>0.73041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180</v>
      </c>
      <c r="W186" s="340">
        <f t="shared" si="9"/>
        <v>180</v>
      </c>
      <c r="X186" s="36">
        <f t="shared" ref="X186:X192" si="10">IFERROR(IF(W186=0,"",ROUNDUP(W186/H186,0)*0.00753),"")</f>
        <v>0.56474999999999997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221</v>
      </c>
      <c r="W188" s="340">
        <f t="shared" si="9"/>
        <v>223.2</v>
      </c>
      <c r="X188" s="36">
        <f t="shared" si="10"/>
        <v>0.70028999999999997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245</v>
      </c>
      <c r="W189" s="340">
        <f t="shared" si="9"/>
        <v>247.2</v>
      </c>
      <c r="X189" s="36">
        <f t="shared" si="10"/>
        <v>0.77559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58</v>
      </c>
      <c r="W191" s="340">
        <f t="shared" si="9"/>
        <v>60</v>
      </c>
      <c r="X191" s="36">
        <f t="shared" si="10"/>
        <v>0.18825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113</v>
      </c>
      <c r="W192" s="340">
        <f t="shared" si="9"/>
        <v>115.19999999999999</v>
      </c>
      <c r="X192" s="36">
        <f t="shared" si="10"/>
        <v>0.36143999999999998</v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496.49425287356325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502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3.9080399999999997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1243</v>
      </c>
      <c r="W194" s="341">
        <f>IFERROR(SUM(W176:W192),"0")</f>
        <v>1261.5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17</v>
      </c>
      <c r="W198" s="340">
        <f>IFERROR(IF(V198="",0,CEILING((V198/$H198),1)*$H198),"")</f>
        <v>19.2</v>
      </c>
      <c r="X198" s="36">
        <f>IFERROR(IF(W198=0,"",ROUNDUP(W198/H198,0)*0.00753),"")</f>
        <v>6.0240000000000002E-2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19</v>
      </c>
      <c r="W199" s="340">
        <f>IFERROR(IF(V199="",0,CEILING((V199/$H199),1)*$H199),"")</f>
        <v>19.2</v>
      </c>
      <c r="X199" s="36">
        <f>IFERROR(IF(W199=0,"",ROUNDUP(W199/H199,0)*0.00753),"")</f>
        <v>6.0240000000000002E-2</v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15</v>
      </c>
      <c r="W200" s="341">
        <f>IFERROR(W196/H196,"0")+IFERROR(W197/H197,"0")+IFERROR(W198/H198,"0")+IFERROR(W199/H199,"0")</f>
        <v>16</v>
      </c>
      <c r="X200" s="341">
        <f>IFERROR(IF(X196="",0,X196),"0")+IFERROR(IF(X197="",0,X197),"0")+IFERROR(IF(X198="",0,X198),"0")+IFERROR(IF(X199="",0,X199),"0")</f>
        <v>0.12048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36</v>
      </c>
      <c r="W201" s="341">
        <f>IFERROR(SUM(W196:W199),"0")</f>
        <v>38.4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8</v>
      </c>
      <c r="W252" s="340">
        <f t="shared" si="14"/>
        <v>8.4</v>
      </c>
      <c r="X252" s="36">
        <f>IFERROR(IF(W252=0,"",ROUNDUP(W252/H252,0)*0.00753),"")</f>
        <v>3.0120000000000001E-2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3.8095238095238093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4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3.0120000000000001E-2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8</v>
      </c>
      <c r="W259" s="341">
        <f>IFERROR(SUM(W248:W257),"0")</f>
        <v>8.4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158</v>
      </c>
      <c r="W262" s="340">
        <f>IFERROR(IF(V262="",0,CEILING((V262/$H262),1)*$H262),"")</f>
        <v>163.79999999999998</v>
      </c>
      <c r="X262" s="36">
        <f>IFERROR(IF(W262=0,"",ROUNDUP(W262/H262,0)*0.02175),"")</f>
        <v>0.45674999999999999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20.256410256410255</v>
      </c>
      <c r="W264" s="341">
        <f>IFERROR(W261/H261,"0")+IFERROR(W262/H262,"0")+IFERROR(W263/H263,"0")</f>
        <v>21</v>
      </c>
      <c r="X264" s="341">
        <f>IFERROR(IF(X261="",0,X261),"0")+IFERROR(IF(X262="",0,X262),"0")+IFERROR(IF(X263="",0,X263),"0")</f>
        <v>0.45674999999999999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158</v>
      </c>
      <c r="W265" s="341">
        <f>IFERROR(SUM(W261:W263),"0")</f>
        <v>163.79999999999998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23</v>
      </c>
      <c r="W269" s="340">
        <f>IFERROR(IF(V269="",0,CEILING((V269/$H269),1)*$H269),"")</f>
        <v>25.5</v>
      </c>
      <c r="X269" s="36">
        <f>IFERROR(IF(W269=0,"",ROUNDUP(W269/H269,0)*0.00753),"")</f>
        <v>7.5300000000000006E-2</v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9.0196078431372548</v>
      </c>
      <c r="W270" s="341">
        <f>IFERROR(W267/H267,"0")+IFERROR(W268/H268,"0")+IFERROR(W269/H269,"0")</f>
        <v>10</v>
      </c>
      <c r="X270" s="341">
        <f>IFERROR(IF(X267="",0,X267),"0")+IFERROR(IF(X268="",0,X268),"0")+IFERROR(IF(X269="",0,X269),"0")</f>
        <v>7.5300000000000006E-2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23</v>
      </c>
      <c r="W271" s="341">
        <f>IFERROR(SUM(W267:W269),"0")</f>
        <v>25.5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3600</v>
      </c>
      <c r="W315" s="340">
        <f t="shared" ref="W315:W322" si="16">IFERROR(IF(V315="",0,CEILING((V315/$H315),1)*$H315),"")</f>
        <v>3600</v>
      </c>
      <c r="X315" s="36">
        <f>IFERROR(IF(W315=0,"",ROUNDUP(W315/H315,0)*0.02175),"")</f>
        <v>5.22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220</v>
      </c>
      <c r="W317" s="340">
        <f t="shared" si="16"/>
        <v>225</v>
      </c>
      <c r="X317" s="36">
        <f>IFERROR(IF(W317=0,"",ROUNDUP(W317/H317,0)*0.02175),"")</f>
        <v>0.32624999999999998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254.66666666666666</v>
      </c>
      <c r="W323" s="341">
        <f>IFERROR(W315/H315,"0")+IFERROR(W316/H316,"0")+IFERROR(W317/H317,"0")+IFERROR(W318/H318,"0")+IFERROR(W319/H319,"0")+IFERROR(W320/H320,"0")+IFERROR(W321/H321,"0")+IFERROR(W322/H322,"0")</f>
        <v>255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5.5462499999999997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3820</v>
      </c>
      <c r="W324" s="341">
        <f>IFERROR(SUM(W315:W322),"0")</f>
        <v>3825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0</v>
      </c>
      <c r="W329" s="341">
        <f>IFERROR(W326/H326,"0")+IFERROR(W327/H327,"0")+IFERROR(W328/H328,"0")</f>
        <v>0</v>
      </c>
      <c r="X329" s="341">
        <f>IFERROR(IF(X326="",0,X326),"0")+IFERROR(IF(X327="",0,X327),"0")+IFERROR(IF(X328="",0,X328),"0")</f>
        <v>0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0</v>
      </c>
      <c r="W330" s="341">
        <f>IFERROR(SUM(W326:W328),"0")</f>
        <v>0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5008</v>
      </c>
      <c r="W355" s="340">
        <f>IFERROR(IF(V355="",0,CEILING((V355/$H355),1)*$H355),"")</f>
        <v>5015.3999999999996</v>
      </c>
      <c r="X355" s="36">
        <f>IFERROR(IF(W355=0,"",ROUNDUP(W355/H355,0)*0.02175),"")</f>
        <v>13.985249999999999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642.0512820512821</v>
      </c>
      <c r="W359" s="341">
        <f>IFERROR(W355/H355,"0")+IFERROR(W356/H356,"0")+IFERROR(W357/H357,"0")+IFERROR(W358/H358,"0")</f>
        <v>643</v>
      </c>
      <c r="X359" s="341">
        <f>IFERROR(IF(X355="",0,X355),"0")+IFERROR(IF(X356="",0,X356),"0")+IFERROR(IF(X357="",0,X357),"0")+IFERROR(IF(X358="",0,X358),"0")</f>
        <v>13.985249999999999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5008</v>
      </c>
      <c r="W360" s="341">
        <f>IFERROR(SUM(W355:W358),"0")</f>
        <v>5015.3999999999996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59</v>
      </c>
      <c r="W373" s="340">
        <f t="shared" ref="W373:W385" si="17">IFERROR(IF(V373="",0,CEILING((V373/$H373),1)*$H373),"")</f>
        <v>63</v>
      </c>
      <c r="X373" s="36">
        <f>IFERROR(IF(W373=0,"",ROUNDUP(W373/H373,0)*0.00753),"")</f>
        <v>0.11295000000000001</v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25</v>
      </c>
      <c r="W375" s="340">
        <f t="shared" si="17"/>
        <v>25.200000000000003</v>
      </c>
      <c r="X375" s="36">
        <f>IFERROR(IF(W375=0,"",ROUNDUP(W375/H375,0)*0.00753),"")</f>
        <v>4.5179999999999998E-2</v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7</v>
      </c>
      <c r="W377" s="340">
        <f t="shared" si="17"/>
        <v>8.4</v>
      </c>
      <c r="X377" s="36">
        <f t="shared" ref="X377:X385" si="18">IFERROR(IF(W377=0,"",ROUNDUP(W377/H377,0)*0.00502),"")</f>
        <v>2.5100000000000001E-2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13</v>
      </c>
      <c r="W381" s="340">
        <f t="shared" si="17"/>
        <v>13.44</v>
      </c>
      <c r="X381" s="36">
        <f t="shared" si="18"/>
        <v>4.0160000000000001E-2</v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31.904761904761905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34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0.22339000000000001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104</v>
      </c>
      <c r="W387" s="341">
        <f>IFERROR(SUM(W373:W385),"0")</f>
        <v>110.04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2</v>
      </c>
      <c r="W400" s="340">
        <f>IFERROR(IF(V400="",0,CEILING((V400/$H400),1)*$H400),"")</f>
        <v>2.4</v>
      </c>
      <c r="X400" s="36">
        <f>IFERROR(IF(W400=0,"",ROUNDUP(W400/H400,0)*0.00627),"")</f>
        <v>1.2540000000000001E-2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4</v>
      </c>
      <c r="W402" s="340">
        <f>IFERROR(IF(V402="",0,CEILING((V402/$H402),1)*$H402),"")</f>
        <v>4.8</v>
      </c>
      <c r="X402" s="36">
        <f>IFERROR(IF(W402=0,"",ROUNDUP(W402/H402,0)*0.00627),"")</f>
        <v>2.5080000000000002E-2</v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5</v>
      </c>
      <c r="W404" s="341">
        <f>IFERROR(W400/H400,"0")+IFERROR(W401/H401,"0")+IFERROR(W402/H402,"0")+IFERROR(W403/H403,"0")</f>
        <v>6</v>
      </c>
      <c r="X404" s="341">
        <f>IFERROR(IF(X400="",0,X400),"0")+IFERROR(IF(X401="",0,X401),"0")+IFERROR(IF(X402="",0,X402),"0")+IFERROR(IF(X403="",0,X403),"0")</f>
        <v>3.7620000000000001E-2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6</v>
      </c>
      <c r="W405" s="341">
        <f>IFERROR(SUM(W400:W403),"0")</f>
        <v>7.1999999999999993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53</v>
      </c>
      <c r="W433" s="340">
        <f t="shared" ref="W433:W445" si="20">IFERROR(IF(V433="",0,CEILING((V433/$H433),1)*$H433),"")</f>
        <v>58.080000000000005</v>
      </c>
      <c r="X433" s="36">
        <f t="shared" ref="X433:X438" si="21">IFERROR(IF(W433=0,"",ROUNDUP(W433/H433,0)*0.01196),"")</f>
        <v>0.13156000000000001</v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1555</v>
      </c>
      <c r="W434" s="340">
        <f t="shared" si="20"/>
        <v>1557.6000000000001</v>
      </c>
      <c r="X434" s="36">
        <f t="shared" si="21"/>
        <v>3.5282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44</v>
      </c>
      <c r="W435" s="340">
        <f t="shared" si="20"/>
        <v>47.52</v>
      </c>
      <c r="X435" s="36">
        <f t="shared" si="21"/>
        <v>0.10764</v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437</v>
      </c>
      <c r="W438" s="340">
        <f t="shared" si="20"/>
        <v>438.24</v>
      </c>
      <c r="X438" s="36">
        <f t="shared" si="21"/>
        <v>0.99268000000000001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395.64393939393938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398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4.7600800000000003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2089</v>
      </c>
      <c r="W447" s="341">
        <f>IFERROR(SUM(W433:W445),"0")</f>
        <v>2101.44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885</v>
      </c>
      <c r="W449" s="340">
        <f>IFERROR(IF(V449="",0,CEILING((V449/$H449),1)*$H449),"")</f>
        <v>887.04000000000008</v>
      </c>
      <c r="X449" s="36">
        <f>IFERROR(IF(W449=0,"",ROUNDUP(W449/H449,0)*0.01196),"")</f>
        <v>2.00928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167.61363636363635</v>
      </c>
      <c r="W451" s="341">
        <f>IFERROR(W449/H449,"0")+IFERROR(W450/H450,"0")</f>
        <v>168</v>
      </c>
      <c r="X451" s="341">
        <f>IFERROR(IF(X449="",0,X449),"0")+IFERROR(IF(X450="",0,X450),"0")</f>
        <v>2.00928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885</v>
      </c>
      <c r="W452" s="341">
        <f>IFERROR(SUM(W449:W450),"0")</f>
        <v>887.04000000000008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469</v>
      </c>
      <c r="W455" s="340">
        <f t="shared" si="22"/>
        <v>469.92</v>
      </c>
      <c r="X455" s="36">
        <f>IFERROR(IF(W455=0,"",ROUNDUP(W455/H455,0)*0.01196),"")</f>
        <v>1.0644400000000001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216</v>
      </c>
      <c r="W456" s="340">
        <f t="shared" si="22"/>
        <v>216.48000000000002</v>
      </c>
      <c r="X456" s="36">
        <f>IFERROR(IF(W456=0,"",ROUNDUP(W456/H456,0)*0.01196),"")</f>
        <v>0.49036000000000002</v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129.7348484848485</v>
      </c>
      <c r="W460" s="341">
        <f>IFERROR(W454/H454,"0")+IFERROR(W455/H455,"0")+IFERROR(W456/H456,"0")+IFERROR(W457/H457,"0")+IFERROR(W458/H458,"0")+IFERROR(W459/H459,"0")</f>
        <v>130</v>
      </c>
      <c r="X460" s="341">
        <f>IFERROR(IF(X454="",0,X454),"0")+IFERROR(IF(X455="",0,X455),"0")+IFERROR(IF(X456="",0,X456),"0")+IFERROR(IF(X457="",0,X457),"0")+IFERROR(IF(X458="",0,X458),"0")+IFERROR(IF(X459="",0,X459),"0")</f>
        <v>1.5548000000000002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685</v>
      </c>
      <c r="W461" s="341">
        <f>IFERROR(SUM(W454:W459),"0")</f>
        <v>686.40000000000009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14992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15089.920000000002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15941.272202395867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16046.554000000002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30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30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16691.272202395867</v>
      </c>
      <c r="W501" s="341">
        <f>GrossWeightTotalR+PalletQtyTotalR*25</f>
        <v>16796.554000000004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2324.5540566318969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2345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34.889139999999998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218.2</v>
      </c>
      <c r="F508" s="46">
        <f>IFERROR(W130*1,"0")+IFERROR(W131*1,"0")+IFERROR(W132*1,"0")+IFERROR(W133*1,"0")</f>
        <v>455.40000000000003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1586.1000000000001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197.7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3825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5015.3999999999996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117.24000000000001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3674.88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2024-02-15T08:31:12Z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