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2,24 ЗПФ филиалы ПОКОМ\"/>
    </mc:Choice>
  </mc:AlternateContent>
  <xr:revisionPtr revIDLastSave="0" documentId="13_ncr:1_{241048E7-0072-4551-A6EA-19CC030B92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A10" i="1"/>
  <c r="AB10" i="1"/>
  <c r="AB11" i="1"/>
  <c r="AB12" i="1"/>
  <c r="AB13" i="1"/>
  <c r="AB14" i="1"/>
  <c r="AB15" i="1"/>
  <c r="AA16" i="1"/>
  <c r="AB16" i="1"/>
  <c r="AB17" i="1"/>
  <c r="AB18" i="1"/>
  <c r="AB19" i="1"/>
  <c r="AB20" i="1"/>
  <c r="AA21" i="1"/>
  <c r="AB21" i="1"/>
  <c r="AB22" i="1"/>
  <c r="AB23" i="1"/>
  <c r="AB24" i="1"/>
  <c r="AB25" i="1"/>
  <c r="AB26" i="1"/>
  <c r="AA27" i="1"/>
  <c r="AB27" i="1"/>
  <c r="AB28" i="1"/>
  <c r="AB29" i="1"/>
  <c r="AB30" i="1"/>
  <c r="AA31" i="1"/>
  <c r="AB31" i="1"/>
  <c r="AB32" i="1"/>
  <c r="AB33" i="1"/>
  <c r="AB34" i="1"/>
  <c r="AB35" i="1"/>
  <c r="AB36" i="1"/>
  <c r="AA37" i="1"/>
  <c r="AB37" i="1"/>
  <c r="AB38" i="1"/>
  <c r="AB6" i="1"/>
  <c r="P23" i="1"/>
  <c r="Y8" i="1" l="1"/>
  <c r="Y18" i="1"/>
  <c r="Y30" i="1"/>
  <c r="Y37" i="1"/>
  <c r="O7" i="1"/>
  <c r="O8" i="1"/>
  <c r="S8" i="1" s="1"/>
  <c r="O9" i="1"/>
  <c r="P9" i="1" s="1"/>
  <c r="Y9" i="1" s="1"/>
  <c r="O10" i="1"/>
  <c r="O11" i="1"/>
  <c r="O12" i="1"/>
  <c r="P12" i="1" s="1"/>
  <c r="O13" i="1"/>
  <c r="O14" i="1"/>
  <c r="P14" i="1" s="1"/>
  <c r="O15" i="1"/>
  <c r="P15" i="1" s="1"/>
  <c r="O16" i="1"/>
  <c r="O17" i="1"/>
  <c r="P17" i="1" s="1"/>
  <c r="O18" i="1"/>
  <c r="S18" i="1" s="1"/>
  <c r="O19" i="1"/>
  <c r="P19" i="1" s="1"/>
  <c r="O20" i="1"/>
  <c r="O21" i="1"/>
  <c r="O22" i="1"/>
  <c r="O23" i="1"/>
  <c r="O24" i="1"/>
  <c r="P24" i="1" s="1"/>
  <c r="Y24" i="1" s="1"/>
  <c r="O25" i="1"/>
  <c r="O26" i="1"/>
  <c r="P26" i="1" s="1"/>
  <c r="Y26" i="1" s="1"/>
  <c r="O27" i="1"/>
  <c r="O28" i="1"/>
  <c r="O29" i="1"/>
  <c r="P29" i="1" s="1"/>
  <c r="O30" i="1"/>
  <c r="S30" i="1" s="1"/>
  <c r="O31" i="1"/>
  <c r="O32" i="1"/>
  <c r="O33" i="1"/>
  <c r="O34" i="1"/>
  <c r="O35" i="1"/>
  <c r="O36" i="1"/>
  <c r="P36" i="1" s="1"/>
  <c r="O37" i="1"/>
  <c r="O38" i="1"/>
  <c r="O6" i="1"/>
  <c r="T6" i="1" s="1"/>
  <c r="Y28" i="1" l="1"/>
  <c r="P28" i="1"/>
  <c r="Y22" i="1"/>
  <c r="P22" i="1"/>
  <c r="Y20" i="1"/>
  <c r="P20" i="1"/>
  <c r="Y35" i="1"/>
  <c r="P35" i="1"/>
  <c r="Y11" i="1"/>
  <c r="P11" i="1"/>
  <c r="P13" i="1"/>
  <c r="Y13" i="1" s="1"/>
  <c r="T36" i="1"/>
  <c r="T33" i="1"/>
  <c r="T29" i="1"/>
  <c r="T25" i="1"/>
  <c r="T21" i="1"/>
  <c r="T17" i="1"/>
  <c r="T10" i="1"/>
  <c r="Y15" i="1"/>
  <c r="Y17" i="1"/>
  <c r="Y31" i="1"/>
  <c r="P33" i="1"/>
  <c r="Y33" i="1" s="1"/>
  <c r="T38" i="1"/>
  <c r="T31" i="1"/>
  <c r="T27" i="1"/>
  <c r="T23" i="1"/>
  <c r="T19" i="1"/>
  <c r="T15" i="1"/>
  <c r="T12" i="1"/>
  <c r="T8" i="1"/>
  <c r="P7" i="1"/>
  <c r="Y7" i="1" s="1"/>
  <c r="Y10" i="1"/>
  <c r="Y12" i="1"/>
  <c r="Y14" i="1"/>
  <c r="Y16" i="1"/>
  <c r="Y19" i="1"/>
  <c r="Y21" i="1"/>
  <c r="Y23" i="1"/>
  <c r="P25" i="1"/>
  <c r="Y25" i="1" s="1"/>
  <c r="Y27" i="1"/>
  <c r="Y29" i="1"/>
  <c r="Y32" i="1"/>
  <c r="P34" i="1"/>
  <c r="Y34" i="1" s="1"/>
  <c r="Y36" i="1"/>
  <c r="P38" i="1"/>
  <c r="Y38" i="1" s="1"/>
  <c r="S37" i="1"/>
  <c r="S35" i="1"/>
  <c r="S28" i="1"/>
  <c r="S26" i="1"/>
  <c r="S24" i="1"/>
  <c r="S22" i="1"/>
  <c r="S20" i="1"/>
  <c r="S13" i="1"/>
  <c r="S11" i="1"/>
  <c r="S9" i="1"/>
  <c r="T37" i="1"/>
  <c r="T35" i="1"/>
  <c r="T34" i="1"/>
  <c r="T32" i="1"/>
  <c r="T30" i="1"/>
  <c r="T28" i="1"/>
  <c r="T26" i="1"/>
  <c r="T24" i="1"/>
  <c r="T22" i="1"/>
  <c r="T20" i="1"/>
  <c r="T18" i="1"/>
  <c r="T16" i="1"/>
  <c r="T14" i="1"/>
  <c r="T13" i="1"/>
  <c r="T11" i="1"/>
  <c r="T9" i="1"/>
  <c r="T7" i="1"/>
  <c r="P6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W5" i="1"/>
  <c r="V5" i="1"/>
  <c r="U5" i="1"/>
  <c r="Q5" i="1"/>
  <c r="O5" i="1"/>
  <c r="N5" i="1"/>
  <c r="M5" i="1"/>
  <c r="L5" i="1"/>
  <c r="J5" i="1"/>
  <c r="F5" i="1"/>
  <c r="E5" i="1"/>
  <c r="P5" i="1" l="1"/>
  <c r="S17" i="1"/>
  <c r="S33" i="1"/>
  <c r="S7" i="1"/>
  <c r="S16" i="1"/>
  <c r="S34" i="1"/>
  <c r="S12" i="1"/>
  <c r="S21" i="1"/>
  <c r="S25" i="1"/>
  <c r="S29" i="1"/>
  <c r="S38" i="1"/>
  <c r="S14" i="1"/>
  <c r="S32" i="1"/>
  <c r="S10" i="1"/>
  <c r="S15" i="1"/>
  <c r="S19" i="1"/>
  <c r="S23" i="1"/>
  <c r="S27" i="1"/>
  <c r="S31" i="1"/>
  <c r="S36" i="1"/>
  <c r="K5" i="1"/>
  <c r="Y6" i="1"/>
  <c r="Y5" i="1" s="1"/>
  <c r="S6" i="1"/>
</calcChain>
</file>

<file path=xl/sharedStrings.xml><?xml version="1.0" encoding="utf-8"?>
<sst xmlns="http://schemas.openxmlformats.org/spreadsheetml/2006/main" count="107" uniqueCount="70">
  <si>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</si>
  <si>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</si>
  <si>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</si>
  <si>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</si>
  <si>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</si>
  <si>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</si>
  <si>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</si>
  <si>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</si>
  <si>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</si>
  <si>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</si>
  <si>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</si>
  <si>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</si>
  <si>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</si>
  <si>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</si>
  <si>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</si>
  <si>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</si>
  <si>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</si>
  <si>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</si>
  <si>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</si>
  <si>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</si>
  <si>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</si>
  <si>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</si>
  <si>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</si>
  <si>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</si>
  <si>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</si>
  <si>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</si>
  <si>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12,02,</t>
  </si>
  <si>
    <t>15,02,</t>
  </si>
  <si>
    <t>08,02,</t>
  </si>
  <si>
    <t>01,02,</t>
  </si>
  <si>
    <t>25,01,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</si>
  <si>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</si>
  <si>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</si>
  <si>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</si>
  <si>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</si>
  <si>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продукция для Бердянска</t>
  </si>
  <si>
    <t>ЖАР-мени ТМ Зареченские ТС Зареченские продукты.   Поком</t>
  </si>
  <si>
    <t>кг</t>
  </si>
  <si>
    <t>Жар-ладушки с клубникой и вишней ТМ Зареченские ТС Зареченские продукты.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</si>
  <si>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</si>
  <si>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</si>
  <si>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</si>
  <si>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Хрустящие ТМ Зареченские ТС Зареченские продукты.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</si>
  <si>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</si>
  <si>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</si>
  <si>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</si>
  <si>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</si>
  <si>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</si>
  <si>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</si>
  <si>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</si>
  <si>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</si>
  <si>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</si>
  <si>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</si>
  <si>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</si>
  <si>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</si>
  <si>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</si>
  <si>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</si>
  <si>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</si>
  <si>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</si>
  <si>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продукция для Луганска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</si>
  <si>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</si>
  <si>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</si>
  <si>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</si>
  <si>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</si>
  <si>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</si>
  <si>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</si>
  <si>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</si>
  <si>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нужно увеличить продажи</t>
  </si>
  <si>
    <t>Чебуреки сочные ТМ Зареченские ТС Зареченские продукты.  Поком</t>
  </si>
  <si>
    <t>19,02,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</si>
</sst>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selection activeCell="AE11" sqref="AE11"/>
    </sheetView>
  </sheetViews>
  <sheetFormatPr defaultRowHeight="15" x14ac:dyDescent="0.25"/>
  <cols>
    <col min="1" max="1" width="60" customWidth="1"/>
    <col min="2" max="2" width="3.28515625" customWidth="1"/>
    <col min="3" max="6" width="7" customWidth="1"/>
    <col min="7" max="7" width="5.28515625" style="8" customWidth="1"/>
    <col min="8" max="8" width="5.28515625" customWidth="1"/>
    <col min="9" max="9" width="1" customWidth="1"/>
    <col min="10" max="11" width="6.85546875" customWidth="1"/>
    <col min="12" max="13" width="1.140625" customWidth="1"/>
    <col min="14" max="17" width="6.7109375" customWidth="1"/>
    <col min="18" max="18" width="21.85546875" customWidth="1"/>
    <col min="19" max="20" width="5.7109375" customWidth="1"/>
    <col min="21" max="23" width="8" customWidth="1"/>
    <col min="24" max="24" width="24.42578125" customWidth="1"/>
    <col min="25" max="25" width="8" customWidth="1"/>
    <col min="26" max="26" width="8" style="8" customWidth="1"/>
    <col min="27" max="27" width="8" style="12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6"/>
      <c r="AA1" s="9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6"/>
      <c r="AA2" s="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21</v>
      </c>
      <c r="Y3" s="2" t="s">
        <v>22</v>
      </c>
      <c r="Z3" s="7" t="s">
        <v>23</v>
      </c>
      <c r="AA3" s="10" t="s">
        <v>24</v>
      </c>
      <c r="AB3" s="2" t="s">
        <v>25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69</v>
      </c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/>
      <c r="Y4" s="1"/>
      <c r="Z4" s="6"/>
      <c r="AA4" s="9" t="s">
        <v>69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17755.899999999998</v>
      </c>
      <c r="F5" s="4">
        <f>SUM(F6:F498)</f>
        <v>23863.7</v>
      </c>
      <c r="G5" s="6"/>
      <c r="H5" s="1"/>
      <c r="I5" s="1"/>
      <c r="J5" s="4">
        <f t="shared" ref="J5:Q5" si="0">SUM(J6:J498)</f>
        <v>17484.399999999998</v>
      </c>
      <c r="K5" s="4">
        <f t="shared" si="0"/>
        <v>271.5</v>
      </c>
      <c r="L5" s="4">
        <f t="shared" si="0"/>
        <v>0</v>
      </c>
      <c r="M5" s="4">
        <f t="shared" si="0"/>
        <v>0</v>
      </c>
      <c r="N5" s="4">
        <f t="shared" si="0"/>
        <v>5375</v>
      </c>
      <c r="O5" s="4">
        <f t="shared" si="0"/>
        <v>3551.18</v>
      </c>
      <c r="P5" s="4">
        <f t="shared" si="0"/>
        <v>23113.840000000004</v>
      </c>
      <c r="Q5" s="4">
        <f t="shared" si="0"/>
        <v>0</v>
      </c>
      <c r="R5" s="1"/>
      <c r="S5" s="1"/>
      <c r="T5" s="1"/>
      <c r="U5" s="4">
        <f>SUM(U6:U498)</f>
        <v>2890.22</v>
      </c>
      <c r="V5" s="4">
        <f>SUM(V6:V498)</f>
        <v>3674.2200000000007</v>
      </c>
      <c r="W5" s="4">
        <f>SUM(W6:W498)</f>
        <v>4261.32</v>
      </c>
      <c r="X5" s="1"/>
      <c r="Y5" s="4">
        <f>SUM(Y6:Y498)</f>
        <v>13247.668</v>
      </c>
      <c r="Z5" s="6"/>
      <c r="AA5" s="11">
        <f>SUM(AA6:AA498)</f>
        <v>3032</v>
      </c>
      <c r="AB5" s="4">
        <f>SUM(AB6:AB498)</f>
        <v>13281.140000000001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1823</v>
      </c>
      <c r="D6" s="1">
        <v>414</v>
      </c>
      <c r="E6" s="1">
        <v>1154</v>
      </c>
      <c r="F6" s="1">
        <v>975</v>
      </c>
      <c r="G6" s="6">
        <v>0.3</v>
      </c>
      <c r="H6" s="1">
        <v>180</v>
      </c>
      <c r="I6" s="1"/>
      <c r="J6" s="1">
        <v>1127</v>
      </c>
      <c r="K6" s="1">
        <f t="shared" ref="K6:K38" si="1">E6-J6</f>
        <v>27</v>
      </c>
      <c r="L6" s="1"/>
      <c r="M6" s="1"/>
      <c r="N6" s="1">
        <v>288</v>
      </c>
      <c r="O6" s="1">
        <f>E6/5</f>
        <v>230.8</v>
      </c>
      <c r="P6" s="5">
        <f>14*O6-N6-F6</f>
        <v>1968.2000000000003</v>
      </c>
      <c r="Q6" s="5"/>
      <c r="R6" s="1"/>
      <c r="S6" s="1">
        <f>(F6+N6+P6)/O6</f>
        <v>14</v>
      </c>
      <c r="T6" s="1">
        <f>(F6+N6)/O6</f>
        <v>5.4722703639514725</v>
      </c>
      <c r="U6" s="1">
        <v>160.80000000000001</v>
      </c>
      <c r="V6" s="1">
        <v>209.2</v>
      </c>
      <c r="W6" s="1">
        <v>285.60000000000002</v>
      </c>
      <c r="X6" s="1"/>
      <c r="Y6" s="1">
        <f>P6*G6</f>
        <v>590.46</v>
      </c>
      <c r="Z6" s="6">
        <v>12</v>
      </c>
      <c r="AA6" s="9">
        <v>164</v>
      </c>
      <c r="AB6" s="1">
        <f>AA6*Z6*G6</f>
        <v>590.4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2078</v>
      </c>
      <c r="D7" s="1">
        <v>542</v>
      </c>
      <c r="E7" s="1">
        <v>1159</v>
      </c>
      <c r="F7" s="1">
        <v>1304</v>
      </c>
      <c r="G7" s="6">
        <v>0.3</v>
      </c>
      <c r="H7" s="1">
        <v>180</v>
      </c>
      <c r="I7" s="1"/>
      <c r="J7" s="1">
        <v>1132</v>
      </c>
      <c r="K7" s="1">
        <f t="shared" si="1"/>
        <v>27</v>
      </c>
      <c r="L7" s="1"/>
      <c r="M7" s="1"/>
      <c r="N7" s="1">
        <v>0</v>
      </c>
      <c r="O7" s="1">
        <f t="shared" ref="O7:O38" si="2">E7/5</f>
        <v>231.8</v>
      </c>
      <c r="P7" s="5">
        <f>14*O7-N7-F7</f>
        <v>1941.2000000000003</v>
      </c>
      <c r="Q7" s="5"/>
      <c r="R7" s="1"/>
      <c r="S7" s="1">
        <f t="shared" ref="S7:S38" si="3">(F7+N7+P7)/O7</f>
        <v>14</v>
      </c>
      <c r="T7" s="1">
        <f t="shared" ref="T7:T38" si="4">(F7+N7)/O7</f>
        <v>5.6255392579810177</v>
      </c>
      <c r="U7" s="1">
        <v>146.19999999999999</v>
      </c>
      <c r="V7" s="1">
        <v>228</v>
      </c>
      <c r="W7" s="1">
        <v>290.39999999999998</v>
      </c>
      <c r="X7" s="1"/>
      <c r="Y7" s="1">
        <f t="shared" ref="Y7:Y38" si="5">P7*G7</f>
        <v>582.36</v>
      </c>
      <c r="Z7" s="6">
        <v>12</v>
      </c>
      <c r="AA7" s="9">
        <v>162</v>
      </c>
      <c r="AB7" s="1">
        <f t="shared" ref="AB7:AB38" si="6">AA7*Z7*G7</f>
        <v>583.19999999999993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164</v>
      </c>
      <c r="D8" s="1"/>
      <c r="E8" s="1">
        <v>45</v>
      </c>
      <c r="F8" s="1">
        <v>76</v>
      </c>
      <c r="G8" s="6">
        <v>0</v>
      </c>
      <c r="H8" s="1" t="e">
        <v>#N/A</v>
      </c>
      <c r="I8" s="1"/>
      <c r="J8" s="1">
        <v>47</v>
      </c>
      <c r="K8" s="1">
        <f t="shared" si="1"/>
        <v>-2</v>
      </c>
      <c r="L8" s="1"/>
      <c r="M8" s="1"/>
      <c r="N8" s="1">
        <v>0</v>
      </c>
      <c r="O8" s="1">
        <f t="shared" si="2"/>
        <v>9</v>
      </c>
      <c r="P8" s="5"/>
      <c r="Q8" s="5"/>
      <c r="R8" s="1"/>
      <c r="S8" s="1">
        <f t="shared" si="3"/>
        <v>8.4444444444444446</v>
      </c>
      <c r="T8" s="1">
        <f t="shared" si="4"/>
        <v>8.4444444444444446</v>
      </c>
      <c r="U8" s="1">
        <v>14.6</v>
      </c>
      <c r="V8" s="1">
        <v>15.2</v>
      </c>
      <c r="W8" s="1">
        <v>0</v>
      </c>
      <c r="X8" s="1" t="s">
        <v>35</v>
      </c>
      <c r="Y8" s="1">
        <f t="shared" si="5"/>
        <v>0</v>
      </c>
      <c r="Z8" s="6">
        <v>0</v>
      </c>
      <c r="AA8" s="9">
        <v>0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37</v>
      </c>
      <c r="C9" s="1"/>
      <c r="D9" s="1">
        <v>720.5</v>
      </c>
      <c r="E9" s="1">
        <v>379.5</v>
      </c>
      <c r="F9" s="1">
        <v>341</v>
      </c>
      <c r="G9" s="6">
        <v>1</v>
      </c>
      <c r="H9" s="1">
        <v>180</v>
      </c>
      <c r="I9" s="1"/>
      <c r="J9" s="1">
        <v>373.5</v>
      </c>
      <c r="K9" s="1">
        <f t="shared" si="1"/>
        <v>6</v>
      </c>
      <c r="L9" s="1"/>
      <c r="M9" s="1"/>
      <c r="N9" s="1">
        <v>0</v>
      </c>
      <c r="O9" s="1">
        <f t="shared" si="2"/>
        <v>75.900000000000006</v>
      </c>
      <c r="P9" s="5">
        <f t="shared" ref="P9:P13" si="7">14*O9-N9-F9</f>
        <v>721.60000000000014</v>
      </c>
      <c r="Q9" s="5"/>
      <c r="R9" s="1"/>
      <c r="S9" s="1">
        <f t="shared" si="3"/>
        <v>14</v>
      </c>
      <c r="T9" s="1">
        <f t="shared" si="4"/>
        <v>4.4927536231884053</v>
      </c>
      <c r="U9" s="1">
        <v>15.4</v>
      </c>
      <c r="V9" s="1">
        <v>66</v>
      </c>
      <c r="W9" s="1">
        <v>50.6</v>
      </c>
      <c r="X9" s="1"/>
      <c r="Y9" s="1">
        <f t="shared" si="5"/>
        <v>721.60000000000014</v>
      </c>
      <c r="Z9" s="6">
        <v>5.5</v>
      </c>
      <c r="AA9" s="9">
        <v>132</v>
      </c>
      <c r="AB9" s="1">
        <f t="shared" si="6"/>
        <v>726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37</v>
      </c>
      <c r="C10" s="1">
        <v>74</v>
      </c>
      <c r="D10" s="1">
        <v>18.5</v>
      </c>
      <c r="E10" s="1">
        <v>3.7</v>
      </c>
      <c r="F10" s="1">
        <v>85.1</v>
      </c>
      <c r="G10" s="6">
        <v>1</v>
      </c>
      <c r="H10" s="1">
        <v>180</v>
      </c>
      <c r="I10" s="1"/>
      <c r="J10" s="1">
        <v>5</v>
      </c>
      <c r="K10" s="1">
        <f t="shared" si="1"/>
        <v>-1.2999999999999998</v>
      </c>
      <c r="L10" s="1"/>
      <c r="M10" s="1"/>
      <c r="N10" s="1">
        <v>0</v>
      </c>
      <c r="O10" s="1">
        <f t="shared" si="2"/>
        <v>0.74</v>
      </c>
      <c r="P10" s="5"/>
      <c r="Q10" s="5"/>
      <c r="R10" s="1"/>
      <c r="S10" s="1">
        <f t="shared" si="3"/>
        <v>115</v>
      </c>
      <c r="T10" s="1">
        <f t="shared" si="4"/>
        <v>115</v>
      </c>
      <c r="U10" s="1">
        <v>2.96</v>
      </c>
      <c r="V10" s="1">
        <v>7.4</v>
      </c>
      <c r="W10" s="1">
        <v>8.14</v>
      </c>
      <c r="X10" s="14" t="s">
        <v>67</v>
      </c>
      <c r="Y10" s="1">
        <f t="shared" si="5"/>
        <v>0</v>
      </c>
      <c r="Z10" s="6">
        <v>3.7</v>
      </c>
      <c r="AA10" s="9">
        <f t="shared" ref="AA7:AA38" si="8">P10/Z10</f>
        <v>0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37</v>
      </c>
      <c r="C11" s="1">
        <v>77.7</v>
      </c>
      <c r="D11" s="1">
        <v>995.3</v>
      </c>
      <c r="E11" s="1">
        <v>273.8</v>
      </c>
      <c r="F11" s="1">
        <v>721.5</v>
      </c>
      <c r="G11" s="6">
        <v>1</v>
      </c>
      <c r="H11" s="1">
        <v>180</v>
      </c>
      <c r="I11" s="1"/>
      <c r="J11" s="1">
        <v>281.8</v>
      </c>
      <c r="K11" s="1">
        <f t="shared" si="1"/>
        <v>-8</v>
      </c>
      <c r="L11" s="1"/>
      <c r="M11" s="1"/>
      <c r="N11" s="1">
        <v>0</v>
      </c>
      <c r="O11" s="1">
        <f t="shared" si="2"/>
        <v>54.760000000000005</v>
      </c>
      <c r="P11" s="5">
        <f>15*O11-N11-F11</f>
        <v>99.900000000000091</v>
      </c>
      <c r="Q11" s="5"/>
      <c r="R11" s="1"/>
      <c r="S11" s="1">
        <f t="shared" si="3"/>
        <v>15</v>
      </c>
      <c r="T11" s="1">
        <f t="shared" si="4"/>
        <v>13.175675675675674</v>
      </c>
      <c r="U11" s="1">
        <v>62.760000000000012</v>
      </c>
      <c r="V11" s="1">
        <v>93.38</v>
      </c>
      <c r="W11" s="1">
        <v>56.239999999999988</v>
      </c>
      <c r="X11" s="1"/>
      <c r="Y11" s="1">
        <f t="shared" si="5"/>
        <v>99.900000000000091</v>
      </c>
      <c r="Z11" s="6">
        <v>3.7</v>
      </c>
      <c r="AA11" s="9">
        <v>27</v>
      </c>
      <c r="AB11" s="1">
        <f t="shared" si="6"/>
        <v>99.9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37</v>
      </c>
      <c r="C12" s="1">
        <v>196.2</v>
      </c>
      <c r="D12" s="1"/>
      <c r="E12" s="1">
        <v>90</v>
      </c>
      <c r="F12" s="1">
        <v>100.8</v>
      </c>
      <c r="G12" s="6">
        <v>1</v>
      </c>
      <c r="H12" s="1">
        <v>180</v>
      </c>
      <c r="I12" s="1"/>
      <c r="J12" s="1">
        <v>90</v>
      </c>
      <c r="K12" s="1">
        <f t="shared" si="1"/>
        <v>0</v>
      </c>
      <c r="L12" s="1"/>
      <c r="M12" s="1"/>
      <c r="N12" s="1">
        <v>0</v>
      </c>
      <c r="O12" s="1">
        <f t="shared" si="2"/>
        <v>18</v>
      </c>
      <c r="P12" s="5">
        <f>15*O12-N12-F12</f>
        <v>169.2</v>
      </c>
      <c r="Q12" s="5"/>
      <c r="R12" s="1"/>
      <c r="S12" s="1">
        <f t="shared" si="3"/>
        <v>15</v>
      </c>
      <c r="T12" s="1">
        <f t="shared" si="4"/>
        <v>5.6</v>
      </c>
      <c r="U12" s="1">
        <v>8.2799999999999994</v>
      </c>
      <c r="V12" s="1">
        <v>3.6</v>
      </c>
      <c r="W12" s="1">
        <v>32.04</v>
      </c>
      <c r="X12" s="1"/>
      <c r="Y12" s="1">
        <f t="shared" si="5"/>
        <v>169.2</v>
      </c>
      <c r="Z12" s="6">
        <v>1.8</v>
      </c>
      <c r="AA12" s="9">
        <v>94</v>
      </c>
      <c r="AB12" s="1">
        <f t="shared" si="6"/>
        <v>169.20000000000002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32</v>
      </c>
      <c r="C13" s="1">
        <v>818</v>
      </c>
      <c r="D13" s="1">
        <v>1105</v>
      </c>
      <c r="E13" s="1">
        <v>969</v>
      </c>
      <c r="F13" s="1">
        <v>773</v>
      </c>
      <c r="G13" s="6">
        <v>0.25</v>
      </c>
      <c r="H13" s="1">
        <v>180</v>
      </c>
      <c r="I13" s="1"/>
      <c r="J13" s="1">
        <v>949</v>
      </c>
      <c r="K13" s="1">
        <f t="shared" si="1"/>
        <v>20</v>
      </c>
      <c r="L13" s="1"/>
      <c r="M13" s="1"/>
      <c r="N13" s="1">
        <v>348</v>
      </c>
      <c r="O13" s="1">
        <f t="shared" si="2"/>
        <v>193.8</v>
      </c>
      <c r="P13" s="5">
        <f>15*O13-N13-F13</f>
        <v>1786</v>
      </c>
      <c r="Q13" s="5"/>
      <c r="R13" s="1"/>
      <c r="S13" s="1">
        <f t="shared" si="3"/>
        <v>15</v>
      </c>
      <c r="T13" s="1">
        <f t="shared" si="4"/>
        <v>5.784313725490196</v>
      </c>
      <c r="U13" s="1">
        <v>139</v>
      </c>
      <c r="V13" s="1">
        <v>174</v>
      </c>
      <c r="W13" s="1">
        <v>234</v>
      </c>
      <c r="X13" s="1"/>
      <c r="Y13" s="1">
        <f t="shared" si="5"/>
        <v>446.5</v>
      </c>
      <c r="Z13" s="6">
        <v>6</v>
      </c>
      <c r="AA13" s="9">
        <v>298</v>
      </c>
      <c r="AB13" s="1">
        <f t="shared" si="6"/>
        <v>447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37</v>
      </c>
      <c r="C14" s="1">
        <v>348</v>
      </c>
      <c r="D14" s="1">
        <v>1080</v>
      </c>
      <c r="E14" s="1">
        <v>486</v>
      </c>
      <c r="F14" s="1">
        <v>864</v>
      </c>
      <c r="G14" s="6">
        <v>1</v>
      </c>
      <c r="H14" s="1">
        <v>180</v>
      </c>
      <c r="I14" s="1"/>
      <c r="J14" s="1">
        <v>462</v>
      </c>
      <c r="K14" s="1">
        <f t="shared" si="1"/>
        <v>24</v>
      </c>
      <c r="L14" s="1"/>
      <c r="M14" s="1"/>
      <c r="N14" s="1">
        <v>0</v>
      </c>
      <c r="O14" s="1">
        <f t="shared" si="2"/>
        <v>97.2</v>
      </c>
      <c r="P14" s="5">
        <f>15*O14-N14-F14</f>
        <v>594</v>
      </c>
      <c r="Q14" s="5"/>
      <c r="R14" s="1"/>
      <c r="S14" s="1">
        <f t="shared" si="3"/>
        <v>15</v>
      </c>
      <c r="T14" s="1">
        <f t="shared" si="4"/>
        <v>8.8888888888888893</v>
      </c>
      <c r="U14" s="1">
        <v>74.400000000000006</v>
      </c>
      <c r="V14" s="1">
        <v>123.6</v>
      </c>
      <c r="W14" s="1">
        <v>124.8</v>
      </c>
      <c r="X14" s="1"/>
      <c r="Y14" s="1">
        <f t="shared" si="5"/>
        <v>594</v>
      </c>
      <c r="Z14" s="6">
        <v>6</v>
      </c>
      <c r="AA14" s="9">
        <v>99</v>
      </c>
      <c r="AB14" s="1">
        <f t="shared" si="6"/>
        <v>594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32</v>
      </c>
      <c r="C15" s="1">
        <v>323</v>
      </c>
      <c r="D15" s="1">
        <v>1214</v>
      </c>
      <c r="E15" s="1">
        <v>883</v>
      </c>
      <c r="F15" s="1">
        <v>499</v>
      </c>
      <c r="G15" s="6">
        <v>0.25</v>
      </c>
      <c r="H15" s="1">
        <v>180</v>
      </c>
      <c r="I15" s="1"/>
      <c r="J15" s="1">
        <v>912</v>
      </c>
      <c r="K15" s="1">
        <f t="shared" si="1"/>
        <v>-29</v>
      </c>
      <c r="L15" s="1"/>
      <c r="M15" s="1"/>
      <c r="N15" s="1">
        <v>1128</v>
      </c>
      <c r="O15" s="1">
        <f t="shared" si="2"/>
        <v>176.6</v>
      </c>
      <c r="P15" s="5">
        <f>15*O15-N15-F15</f>
        <v>1022</v>
      </c>
      <c r="Q15" s="5"/>
      <c r="R15" s="1"/>
      <c r="S15" s="1">
        <f t="shared" si="3"/>
        <v>15</v>
      </c>
      <c r="T15" s="1">
        <f t="shared" si="4"/>
        <v>9.2129105322763305</v>
      </c>
      <c r="U15" s="1">
        <v>167.2</v>
      </c>
      <c r="V15" s="1">
        <v>158</v>
      </c>
      <c r="W15" s="1">
        <v>154</v>
      </c>
      <c r="X15" s="1"/>
      <c r="Y15" s="1">
        <f t="shared" si="5"/>
        <v>255.5</v>
      </c>
      <c r="Z15" s="6">
        <v>12</v>
      </c>
      <c r="AA15" s="9">
        <v>86</v>
      </c>
      <c r="AB15" s="1">
        <f t="shared" si="6"/>
        <v>258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32</v>
      </c>
      <c r="C16" s="1">
        <v>3</v>
      </c>
      <c r="D16" s="1">
        <v>36</v>
      </c>
      <c r="E16" s="1">
        <v>36</v>
      </c>
      <c r="F16" s="1"/>
      <c r="G16" s="6">
        <v>0.25</v>
      </c>
      <c r="H16" s="1">
        <v>180</v>
      </c>
      <c r="I16" s="1"/>
      <c r="J16" s="1">
        <v>51</v>
      </c>
      <c r="K16" s="1">
        <f t="shared" si="1"/>
        <v>-15</v>
      </c>
      <c r="L16" s="1"/>
      <c r="M16" s="1"/>
      <c r="N16" s="1">
        <v>204</v>
      </c>
      <c r="O16" s="1">
        <f t="shared" si="2"/>
        <v>7.2</v>
      </c>
      <c r="P16" s="5"/>
      <c r="Q16" s="5"/>
      <c r="R16" s="1"/>
      <c r="S16" s="1">
        <f t="shared" si="3"/>
        <v>28.333333333333332</v>
      </c>
      <c r="T16" s="1">
        <f t="shared" si="4"/>
        <v>28.333333333333332</v>
      </c>
      <c r="U16" s="1">
        <v>15.6</v>
      </c>
      <c r="V16" s="1">
        <v>0</v>
      </c>
      <c r="W16" s="1">
        <v>7.2</v>
      </c>
      <c r="X16" s="1"/>
      <c r="Y16" s="1">
        <f t="shared" si="5"/>
        <v>0</v>
      </c>
      <c r="Z16" s="6">
        <v>12</v>
      </c>
      <c r="AA16" s="9">
        <f t="shared" si="8"/>
        <v>0</v>
      </c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45</v>
      </c>
      <c r="B17" s="1" t="s">
        <v>32</v>
      </c>
      <c r="C17" s="1">
        <v>705</v>
      </c>
      <c r="D17" s="1">
        <v>256</v>
      </c>
      <c r="E17" s="1">
        <v>494</v>
      </c>
      <c r="F17" s="1">
        <v>417</v>
      </c>
      <c r="G17" s="6">
        <v>0.75</v>
      </c>
      <c r="H17" s="1">
        <v>180</v>
      </c>
      <c r="I17" s="1"/>
      <c r="J17" s="1">
        <v>481</v>
      </c>
      <c r="K17" s="1">
        <f t="shared" si="1"/>
        <v>13</v>
      </c>
      <c r="L17" s="1"/>
      <c r="M17" s="1"/>
      <c r="N17" s="1">
        <v>192</v>
      </c>
      <c r="O17" s="1">
        <f t="shared" si="2"/>
        <v>98.8</v>
      </c>
      <c r="P17" s="5">
        <f>15*O17-N17-F17</f>
        <v>873</v>
      </c>
      <c r="Q17" s="5"/>
      <c r="R17" s="1"/>
      <c r="S17" s="1">
        <f t="shared" si="3"/>
        <v>15</v>
      </c>
      <c r="T17" s="1">
        <f t="shared" si="4"/>
        <v>6.1639676113360329</v>
      </c>
      <c r="U17" s="1">
        <v>73.599999999999994</v>
      </c>
      <c r="V17" s="1">
        <v>90.8</v>
      </c>
      <c r="W17" s="1">
        <v>107.2</v>
      </c>
      <c r="X17" s="1"/>
      <c r="Y17" s="1">
        <f t="shared" si="5"/>
        <v>654.75</v>
      </c>
      <c r="Z17" s="6">
        <v>8</v>
      </c>
      <c r="AA17" s="9">
        <v>110</v>
      </c>
      <c r="AB17" s="1">
        <f t="shared" si="6"/>
        <v>660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46</v>
      </c>
      <c r="B18" s="1" t="s">
        <v>32</v>
      </c>
      <c r="C18" s="1">
        <v>1</v>
      </c>
      <c r="D18" s="1"/>
      <c r="E18" s="1"/>
      <c r="F18" s="1"/>
      <c r="G18" s="6">
        <v>0</v>
      </c>
      <c r="H18" s="1" t="e">
        <v>#N/A</v>
      </c>
      <c r="I18" s="1"/>
      <c r="J18" s="1"/>
      <c r="K18" s="1">
        <f t="shared" si="1"/>
        <v>0</v>
      </c>
      <c r="L18" s="1"/>
      <c r="M18" s="1"/>
      <c r="N18" s="1">
        <v>0</v>
      </c>
      <c r="O18" s="1">
        <f t="shared" si="2"/>
        <v>0</v>
      </c>
      <c r="P18" s="5"/>
      <c r="Q18" s="5"/>
      <c r="R18" s="1"/>
      <c r="S18" s="1" t="e">
        <f t="shared" si="3"/>
        <v>#DIV/0!</v>
      </c>
      <c r="T18" s="1" t="e">
        <f t="shared" si="4"/>
        <v>#DIV/0!</v>
      </c>
      <c r="U18" s="1">
        <v>0</v>
      </c>
      <c r="V18" s="1">
        <v>0</v>
      </c>
      <c r="W18" s="1">
        <v>0</v>
      </c>
      <c r="X18" s="1" t="s">
        <v>35</v>
      </c>
      <c r="Y18" s="1">
        <f t="shared" si="5"/>
        <v>0</v>
      </c>
      <c r="Z18" s="6">
        <v>0</v>
      </c>
      <c r="AA18" s="9">
        <v>0</v>
      </c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32</v>
      </c>
      <c r="C19" s="1">
        <v>1022</v>
      </c>
      <c r="D19" s="1">
        <v>40</v>
      </c>
      <c r="E19" s="1">
        <v>480</v>
      </c>
      <c r="F19" s="1">
        <v>523</v>
      </c>
      <c r="G19" s="6">
        <v>0.9</v>
      </c>
      <c r="H19" s="1">
        <v>180</v>
      </c>
      <c r="I19" s="1"/>
      <c r="J19" s="1">
        <v>471</v>
      </c>
      <c r="K19" s="1">
        <f t="shared" si="1"/>
        <v>9</v>
      </c>
      <c r="L19" s="1"/>
      <c r="M19" s="1"/>
      <c r="N19" s="1">
        <v>576</v>
      </c>
      <c r="O19" s="1">
        <f t="shared" si="2"/>
        <v>96</v>
      </c>
      <c r="P19" s="5">
        <f t="shared" ref="P19:P20" si="9">15*O19-N19-F19</f>
        <v>341</v>
      </c>
      <c r="Q19" s="5"/>
      <c r="R19" s="1"/>
      <c r="S19" s="1">
        <f t="shared" si="3"/>
        <v>15</v>
      </c>
      <c r="T19" s="1">
        <f t="shared" si="4"/>
        <v>11.447916666666666</v>
      </c>
      <c r="U19" s="1">
        <v>102.4</v>
      </c>
      <c r="V19" s="1">
        <v>96.4</v>
      </c>
      <c r="W19" s="1">
        <v>133.4</v>
      </c>
      <c r="X19" s="1"/>
      <c r="Y19" s="1">
        <f t="shared" si="5"/>
        <v>306.90000000000003</v>
      </c>
      <c r="Z19" s="6">
        <v>8</v>
      </c>
      <c r="AA19" s="9">
        <v>43</v>
      </c>
      <c r="AB19" s="1">
        <f t="shared" si="6"/>
        <v>309.60000000000002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32</v>
      </c>
      <c r="C20" s="1">
        <v>2441</v>
      </c>
      <c r="D20" s="1">
        <v>120</v>
      </c>
      <c r="E20" s="1">
        <v>1103</v>
      </c>
      <c r="F20" s="1">
        <v>1305</v>
      </c>
      <c r="G20" s="6">
        <v>0.9</v>
      </c>
      <c r="H20" s="1">
        <v>180</v>
      </c>
      <c r="I20" s="1"/>
      <c r="J20" s="1">
        <v>1071</v>
      </c>
      <c r="K20" s="1">
        <f t="shared" si="1"/>
        <v>32</v>
      </c>
      <c r="L20" s="1"/>
      <c r="M20" s="1"/>
      <c r="N20" s="1">
        <v>624</v>
      </c>
      <c r="O20" s="1">
        <f t="shared" si="2"/>
        <v>220.6</v>
      </c>
      <c r="P20" s="5">
        <f t="shared" si="9"/>
        <v>1380</v>
      </c>
      <c r="Q20" s="5"/>
      <c r="R20" s="1"/>
      <c r="S20" s="1">
        <f t="shared" si="3"/>
        <v>15</v>
      </c>
      <c r="T20" s="1">
        <f t="shared" si="4"/>
        <v>8.744333635539439</v>
      </c>
      <c r="U20" s="1">
        <v>202.2</v>
      </c>
      <c r="V20" s="1">
        <v>244.4</v>
      </c>
      <c r="W20" s="1">
        <v>294.8</v>
      </c>
      <c r="X20" s="1"/>
      <c r="Y20" s="1">
        <f t="shared" si="5"/>
        <v>1242</v>
      </c>
      <c r="Z20" s="6">
        <v>8</v>
      </c>
      <c r="AA20" s="9">
        <v>173</v>
      </c>
      <c r="AB20" s="1">
        <f t="shared" si="6"/>
        <v>1245.6000000000001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32</v>
      </c>
      <c r="C21" s="1">
        <v>273</v>
      </c>
      <c r="D21" s="1">
        <v>66</v>
      </c>
      <c r="E21" s="1">
        <v>95</v>
      </c>
      <c r="F21" s="1">
        <v>229</v>
      </c>
      <c r="G21" s="6">
        <v>0.43</v>
      </c>
      <c r="H21" s="1">
        <v>180</v>
      </c>
      <c r="I21" s="1"/>
      <c r="J21" s="1">
        <v>89</v>
      </c>
      <c r="K21" s="1">
        <f t="shared" si="1"/>
        <v>6</v>
      </c>
      <c r="L21" s="1"/>
      <c r="M21" s="1"/>
      <c r="N21" s="1">
        <v>32</v>
      </c>
      <c r="O21" s="1">
        <f t="shared" si="2"/>
        <v>19</v>
      </c>
      <c r="P21" s="5"/>
      <c r="Q21" s="5"/>
      <c r="R21" s="1"/>
      <c r="S21" s="1">
        <f t="shared" si="3"/>
        <v>13.736842105263158</v>
      </c>
      <c r="T21" s="1">
        <f t="shared" si="4"/>
        <v>13.736842105263158</v>
      </c>
      <c r="U21" s="1">
        <v>23</v>
      </c>
      <c r="V21" s="1">
        <v>30.8</v>
      </c>
      <c r="W21" s="1">
        <v>22</v>
      </c>
      <c r="X21" s="1"/>
      <c r="Y21" s="1">
        <f t="shared" si="5"/>
        <v>0</v>
      </c>
      <c r="Z21" s="6">
        <v>16</v>
      </c>
      <c r="AA21" s="9">
        <f t="shared" si="8"/>
        <v>0</v>
      </c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37</v>
      </c>
      <c r="C22" s="1">
        <v>4025</v>
      </c>
      <c r="D22" s="1">
        <v>325</v>
      </c>
      <c r="E22" s="1">
        <v>1515</v>
      </c>
      <c r="F22" s="1">
        <v>2660</v>
      </c>
      <c r="G22" s="6">
        <v>1</v>
      </c>
      <c r="H22" s="1">
        <v>180</v>
      </c>
      <c r="I22" s="1"/>
      <c r="J22" s="1">
        <v>1515</v>
      </c>
      <c r="K22" s="1">
        <f t="shared" si="1"/>
        <v>0</v>
      </c>
      <c r="L22" s="1"/>
      <c r="M22" s="1"/>
      <c r="N22" s="1">
        <v>175</v>
      </c>
      <c r="O22" s="1">
        <f t="shared" si="2"/>
        <v>303</v>
      </c>
      <c r="P22" s="5">
        <f>15*O22-N22-F22</f>
        <v>1710</v>
      </c>
      <c r="Q22" s="5"/>
      <c r="R22" s="1"/>
      <c r="S22" s="1">
        <f t="shared" si="3"/>
        <v>15</v>
      </c>
      <c r="T22" s="1">
        <f t="shared" si="4"/>
        <v>9.3564356435643568</v>
      </c>
      <c r="U22" s="1">
        <v>289</v>
      </c>
      <c r="V22" s="1">
        <v>401</v>
      </c>
      <c r="W22" s="1">
        <v>388</v>
      </c>
      <c r="X22" s="1"/>
      <c r="Y22" s="1">
        <f t="shared" si="5"/>
        <v>1710</v>
      </c>
      <c r="Z22" s="6">
        <v>5</v>
      </c>
      <c r="AA22" s="9">
        <v>342</v>
      </c>
      <c r="AB22" s="1">
        <f t="shared" si="6"/>
        <v>1710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32</v>
      </c>
      <c r="C23" s="1">
        <v>4207</v>
      </c>
      <c r="D23" s="1"/>
      <c r="E23" s="1">
        <v>1420</v>
      </c>
      <c r="F23" s="1">
        <v>2600</v>
      </c>
      <c r="G23" s="6">
        <v>0.9</v>
      </c>
      <c r="H23" s="1">
        <v>180</v>
      </c>
      <c r="I23" s="1"/>
      <c r="J23" s="1">
        <v>1365</v>
      </c>
      <c r="K23" s="1">
        <f t="shared" si="1"/>
        <v>55</v>
      </c>
      <c r="L23" s="1"/>
      <c r="M23" s="1"/>
      <c r="N23" s="1">
        <v>0</v>
      </c>
      <c r="O23" s="1">
        <f t="shared" si="2"/>
        <v>284</v>
      </c>
      <c r="P23" s="5">
        <f>15*O23-N23-F23</f>
        <v>1660</v>
      </c>
      <c r="Q23" s="5"/>
      <c r="R23" s="1"/>
      <c r="S23" s="1">
        <f t="shared" si="3"/>
        <v>15</v>
      </c>
      <c r="T23" s="1">
        <f t="shared" si="4"/>
        <v>9.1549295774647881</v>
      </c>
      <c r="U23" s="1">
        <v>265.2</v>
      </c>
      <c r="V23" s="1">
        <v>249.8</v>
      </c>
      <c r="W23" s="1">
        <v>416.8</v>
      </c>
      <c r="X23" s="1"/>
      <c r="Y23" s="1">
        <f t="shared" si="5"/>
        <v>1494</v>
      </c>
      <c r="Z23" s="6">
        <v>8</v>
      </c>
      <c r="AA23" s="9">
        <v>208</v>
      </c>
      <c r="AB23" s="1">
        <f t="shared" si="6"/>
        <v>1497.6000000000001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52</v>
      </c>
      <c r="B24" s="1" t="s">
        <v>32</v>
      </c>
      <c r="C24" s="1">
        <v>182</v>
      </c>
      <c r="D24" s="1">
        <v>112</v>
      </c>
      <c r="E24" s="1">
        <v>172</v>
      </c>
      <c r="F24" s="1">
        <v>100</v>
      </c>
      <c r="G24" s="6">
        <v>0.43</v>
      </c>
      <c r="H24" s="1">
        <v>180</v>
      </c>
      <c r="I24" s="1"/>
      <c r="J24" s="1">
        <v>158</v>
      </c>
      <c r="K24" s="1">
        <f t="shared" si="1"/>
        <v>14</v>
      </c>
      <c r="L24" s="1"/>
      <c r="M24" s="1"/>
      <c r="N24" s="1">
        <v>96</v>
      </c>
      <c r="O24" s="1">
        <f t="shared" si="2"/>
        <v>34.4</v>
      </c>
      <c r="P24" s="5">
        <f t="shared" ref="P19:P29" si="10">14*O24-N24-F24</f>
        <v>285.59999999999997</v>
      </c>
      <c r="Q24" s="5"/>
      <c r="R24" s="1"/>
      <c r="S24" s="1">
        <f t="shared" si="3"/>
        <v>14</v>
      </c>
      <c r="T24" s="1">
        <f t="shared" si="4"/>
        <v>5.6976744186046515</v>
      </c>
      <c r="U24" s="1">
        <v>25</v>
      </c>
      <c r="V24" s="1">
        <v>28.8</v>
      </c>
      <c r="W24" s="1">
        <v>25.6</v>
      </c>
      <c r="X24" s="1"/>
      <c r="Y24" s="1">
        <f t="shared" si="5"/>
        <v>122.80799999999998</v>
      </c>
      <c r="Z24" s="6">
        <v>16</v>
      </c>
      <c r="AA24" s="9">
        <v>18</v>
      </c>
      <c r="AB24" s="1">
        <f t="shared" si="6"/>
        <v>123.84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53</v>
      </c>
      <c r="B25" s="1" t="s">
        <v>32</v>
      </c>
      <c r="C25" s="1">
        <v>541</v>
      </c>
      <c r="D25" s="1"/>
      <c r="E25" s="1">
        <v>202</v>
      </c>
      <c r="F25" s="1">
        <v>278</v>
      </c>
      <c r="G25" s="6">
        <v>0.7</v>
      </c>
      <c r="H25" s="1">
        <v>180</v>
      </c>
      <c r="I25" s="1"/>
      <c r="J25" s="1">
        <v>203</v>
      </c>
      <c r="K25" s="1">
        <f t="shared" si="1"/>
        <v>-1</v>
      </c>
      <c r="L25" s="1"/>
      <c r="M25" s="1"/>
      <c r="N25" s="1">
        <v>128</v>
      </c>
      <c r="O25" s="1">
        <f t="shared" si="2"/>
        <v>40.4</v>
      </c>
      <c r="P25" s="5">
        <f t="shared" si="10"/>
        <v>159.60000000000002</v>
      </c>
      <c r="Q25" s="5"/>
      <c r="R25" s="1"/>
      <c r="S25" s="1">
        <f t="shared" si="3"/>
        <v>14.000000000000002</v>
      </c>
      <c r="T25" s="1">
        <f t="shared" si="4"/>
        <v>10.04950495049505</v>
      </c>
      <c r="U25" s="1">
        <v>43.4</v>
      </c>
      <c r="V25" s="1">
        <v>41.4</v>
      </c>
      <c r="W25" s="1">
        <v>45.6</v>
      </c>
      <c r="X25" s="1"/>
      <c r="Y25" s="1">
        <f t="shared" si="5"/>
        <v>111.72000000000001</v>
      </c>
      <c r="Z25" s="6">
        <v>8</v>
      </c>
      <c r="AA25" s="9">
        <v>20</v>
      </c>
      <c r="AB25" s="1">
        <f t="shared" si="6"/>
        <v>112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54</v>
      </c>
      <c r="B26" s="1" t="s">
        <v>32</v>
      </c>
      <c r="C26" s="1"/>
      <c r="D26" s="1">
        <v>664</v>
      </c>
      <c r="E26" s="1">
        <v>249</v>
      </c>
      <c r="F26" s="1">
        <v>415</v>
      </c>
      <c r="G26" s="6">
        <v>0.9</v>
      </c>
      <c r="H26" s="1">
        <v>180</v>
      </c>
      <c r="I26" s="1"/>
      <c r="J26" s="1">
        <v>233</v>
      </c>
      <c r="K26" s="1">
        <f t="shared" si="1"/>
        <v>16</v>
      </c>
      <c r="L26" s="1"/>
      <c r="M26" s="1"/>
      <c r="N26" s="1">
        <v>0</v>
      </c>
      <c r="O26" s="1">
        <f t="shared" si="2"/>
        <v>49.8</v>
      </c>
      <c r="P26" s="5">
        <f t="shared" si="10"/>
        <v>282.19999999999993</v>
      </c>
      <c r="Q26" s="5"/>
      <c r="R26" s="1"/>
      <c r="S26" s="1">
        <f t="shared" si="3"/>
        <v>14</v>
      </c>
      <c r="T26" s="1">
        <f t="shared" si="4"/>
        <v>8.3333333333333339</v>
      </c>
      <c r="U26" s="1">
        <v>26.2</v>
      </c>
      <c r="V26" s="1">
        <v>57</v>
      </c>
      <c r="W26" s="1">
        <v>0</v>
      </c>
      <c r="X26" s="1"/>
      <c r="Y26" s="1">
        <f t="shared" si="5"/>
        <v>253.97999999999993</v>
      </c>
      <c r="Z26" s="6">
        <v>8</v>
      </c>
      <c r="AA26" s="9">
        <v>36</v>
      </c>
      <c r="AB26" s="1">
        <f t="shared" si="6"/>
        <v>259.2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55</v>
      </c>
      <c r="B27" s="1" t="s">
        <v>32</v>
      </c>
      <c r="C27" s="1">
        <v>184</v>
      </c>
      <c r="D27" s="1">
        <v>80</v>
      </c>
      <c r="E27" s="1">
        <v>107</v>
      </c>
      <c r="F27" s="1">
        <v>91</v>
      </c>
      <c r="G27" s="6">
        <v>0.9</v>
      </c>
      <c r="H27" s="1">
        <v>180</v>
      </c>
      <c r="I27" s="1"/>
      <c r="J27" s="1">
        <v>109</v>
      </c>
      <c r="K27" s="1">
        <f t="shared" si="1"/>
        <v>-2</v>
      </c>
      <c r="L27" s="1"/>
      <c r="M27" s="1"/>
      <c r="N27" s="1">
        <v>272</v>
      </c>
      <c r="O27" s="1">
        <f t="shared" si="2"/>
        <v>21.4</v>
      </c>
      <c r="P27" s="5"/>
      <c r="Q27" s="5"/>
      <c r="R27" s="1"/>
      <c r="S27" s="1">
        <f t="shared" si="3"/>
        <v>16.962616822429908</v>
      </c>
      <c r="T27" s="1">
        <f t="shared" si="4"/>
        <v>16.962616822429908</v>
      </c>
      <c r="U27" s="1">
        <v>31.4</v>
      </c>
      <c r="V27" s="1">
        <v>10.6</v>
      </c>
      <c r="W27" s="1">
        <v>29.4</v>
      </c>
      <c r="X27" s="1"/>
      <c r="Y27" s="1">
        <f t="shared" si="5"/>
        <v>0</v>
      </c>
      <c r="Z27" s="6">
        <v>8</v>
      </c>
      <c r="AA27" s="9">
        <f t="shared" si="8"/>
        <v>0</v>
      </c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56</v>
      </c>
      <c r="B28" s="1" t="s">
        <v>37</v>
      </c>
      <c r="C28" s="1">
        <v>2795</v>
      </c>
      <c r="D28" s="1"/>
      <c r="E28" s="1">
        <v>1035</v>
      </c>
      <c r="F28" s="1">
        <v>1625</v>
      </c>
      <c r="G28" s="6">
        <v>1</v>
      </c>
      <c r="H28" s="1">
        <v>180</v>
      </c>
      <c r="I28" s="1"/>
      <c r="J28" s="1">
        <v>1035</v>
      </c>
      <c r="K28" s="1">
        <f t="shared" si="1"/>
        <v>0</v>
      </c>
      <c r="L28" s="1"/>
      <c r="M28" s="1"/>
      <c r="N28" s="1">
        <v>980</v>
      </c>
      <c r="O28" s="1">
        <f t="shared" si="2"/>
        <v>207</v>
      </c>
      <c r="P28" s="5">
        <f t="shared" ref="P28:P29" si="11">15*O28-N28-F28</f>
        <v>500</v>
      </c>
      <c r="Q28" s="5"/>
      <c r="R28" s="1"/>
      <c r="S28" s="1">
        <f t="shared" si="3"/>
        <v>15</v>
      </c>
      <c r="T28" s="1">
        <f t="shared" si="4"/>
        <v>12.584541062801932</v>
      </c>
      <c r="U28" s="1">
        <v>243</v>
      </c>
      <c r="V28" s="1">
        <v>250</v>
      </c>
      <c r="W28" s="1">
        <v>271</v>
      </c>
      <c r="X28" s="1"/>
      <c r="Y28" s="1">
        <f t="shared" si="5"/>
        <v>500</v>
      </c>
      <c r="Z28" s="6">
        <v>5</v>
      </c>
      <c r="AA28" s="9">
        <v>100</v>
      </c>
      <c r="AB28" s="1">
        <f t="shared" si="6"/>
        <v>500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57</v>
      </c>
      <c r="B29" s="1" t="s">
        <v>32</v>
      </c>
      <c r="C29" s="1">
        <v>845</v>
      </c>
      <c r="D29" s="1">
        <v>1420</v>
      </c>
      <c r="E29" s="1">
        <v>960</v>
      </c>
      <c r="F29" s="1">
        <v>1140</v>
      </c>
      <c r="G29" s="6">
        <v>1</v>
      </c>
      <c r="H29" s="1">
        <v>180</v>
      </c>
      <c r="I29" s="1"/>
      <c r="J29" s="1">
        <v>961</v>
      </c>
      <c r="K29" s="1">
        <f t="shared" si="1"/>
        <v>-1</v>
      </c>
      <c r="L29" s="1"/>
      <c r="M29" s="1"/>
      <c r="N29" s="1">
        <v>320</v>
      </c>
      <c r="O29" s="1">
        <f t="shared" si="2"/>
        <v>192</v>
      </c>
      <c r="P29" s="5">
        <f t="shared" si="11"/>
        <v>1420</v>
      </c>
      <c r="Q29" s="5"/>
      <c r="R29" s="1"/>
      <c r="S29" s="1">
        <f t="shared" si="3"/>
        <v>15</v>
      </c>
      <c r="T29" s="1">
        <f t="shared" si="4"/>
        <v>7.604166666666667</v>
      </c>
      <c r="U29" s="1">
        <v>161</v>
      </c>
      <c r="V29" s="1">
        <v>207.2</v>
      </c>
      <c r="W29" s="1">
        <v>204</v>
      </c>
      <c r="X29" s="1"/>
      <c r="Y29" s="1">
        <f t="shared" si="5"/>
        <v>1420</v>
      </c>
      <c r="Z29" s="6">
        <v>5</v>
      </c>
      <c r="AA29" s="9">
        <v>284</v>
      </c>
      <c r="AB29" s="1">
        <f t="shared" si="6"/>
        <v>1420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58</v>
      </c>
      <c r="B30" s="1" t="s">
        <v>32</v>
      </c>
      <c r="C30" s="1">
        <v>25</v>
      </c>
      <c r="D30" s="1"/>
      <c r="E30" s="1">
        <v>16</v>
      </c>
      <c r="F30" s="1">
        <v>1</v>
      </c>
      <c r="G30" s="6">
        <v>0</v>
      </c>
      <c r="H30" s="1">
        <v>180</v>
      </c>
      <c r="I30" s="1"/>
      <c r="J30" s="1">
        <v>16</v>
      </c>
      <c r="K30" s="1">
        <f t="shared" si="1"/>
        <v>0</v>
      </c>
      <c r="L30" s="1"/>
      <c r="M30" s="1"/>
      <c r="N30" s="1">
        <v>0</v>
      </c>
      <c r="O30" s="1">
        <f t="shared" si="2"/>
        <v>3.2</v>
      </c>
      <c r="P30" s="5"/>
      <c r="Q30" s="5"/>
      <c r="R30" s="1"/>
      <c r="S30" s="1">
        <f t="shared" si="3"/>
        <v>0.3125</v>
      </c>
      <c r="T30" s="1">
        <f t="shared" si="4"/>
        <v>0.3125</v>
      </c>
      <c r="U30" s="1">
        <v>3.2</v>
      </c>
      <c r="V30" s="1">
        <v>1.6</v>
      </c>
      <c r="W30" s="1">
        <v>5.4</v>
      </c>
      <c r="X30" s="1" t="s">
        <v>59</v>
      </c>
      <c r="Y30" s="1">
        <f t="shared" si="5"/>
        <v>0</v>
      </c>
      <c r="Z30" s="6">
        <v>0</v>
      </c>
      <c r="AA30" s="9">
        <v>0</v>
      </c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32</v>
      </c>
      <c r="C31" s="1">
        <v>6</v>
      </c>
      <c r="D31" s="1"/>
      <c r="E31" s="1"/>
      <c r="F31" s="1">
        <v>6</v>
      </c>
      <c r="G31" s="6">
        <v>0.33</v>
      </c>
      <c r="H31" s="1">
        <v>365</v>
      </c>
      <c r="I31" s="1"/>
      <c r="J31" s="1"/>
      <c r="K31" s="1">
        <f t="shared" si="1"/>
        <v>0</v>
      </c>
      <c r="L31" s="1"/>
      <c r="M31" s="1"/>
      <c r="N31" s="1">
        <v>12</v>
      </c>
      <c r="O31" s="1">
        <f t="shared" si="2"/>
        <v>0</v>
      </c>
      <c r="P31" s="5"/>
      <c r="Q31" s="5"/>
      <c r="R31" s="1"/>
      <c r="S31" s="1" t="e">
        <f t="shared" si="3"/>
        <v>#DIV/0!</v>
      </c>
      <c r="T31" s="1" t="e">
        <f t="shared" si="4"/>
        <v>#DIV/0!</v>
      </c>
      <c r="U31" s="1">
        <v>1.2</v>
      </c>
      <c r="V31" s="1">
        <v>0.8</v>
      </c>
      <c r="W31" s="1">
        <v>0</v>
      </c>
      <c r="X31" s="14" t="s">
        <v>67</v>
      </c>
      <c r="Y31" s="1">
        <f t="shared" si="5"/>
        <v>0</v>
      </c>
      <c r="Z31" s="6">
        <v>6</v>
      </c>
      <c r="AA31" s="9">
        <f t="shared" si="8"/>
        <v>0</v>
      </c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37</v>
      </c>
      <c r="C32" s="1">
        <v>3</v>
      </c>
      <c r="D32" s="1">
        <v>57</v>
      </c>
      <c r="E32" s="1">
        <v>18</v>
      </c>
      <c r="F32" s="1">
        <v>42</v>
      </c>
      <c r="G32" s="6">
        <v>1</v>
      </c>
      <c r="H32" s="1">
        <v>180</v>
      </c>
      <c r="I32" s="1"/>
      <c r="J32" s="1">
        <v>17</v>
      </c>
      <c r="K32" s="1">
        <f t="shared" si="1"/>
        <v>1</v>
      </c>
      <c r="L32" s="1"/>
      <c r="M32" s="1"/>
      <c r="N32" s="1">
        <v>0</v>
      </c>
      <c r="O32" s="1">
        <f t="shared" si="2"/>
        <v>3.6</v>
      </c>
      <c r="P32" s="5">
        <v>24</v>
      </c>
      <c r="Q32" s="5"/>
      <c r="R32" s="1"/>
      <c r="S32" s="1">
        <f t="shared" si="3"/>
        <v>18.333333333333332</v>
      </c>
      <c r="T32" s="1">
        <f t="shared" si="4"/>
        <v>11.666666666666666</v>
      </c>
      <c r="U32" s="1">
        <v>3</v>
      </c>
      <c r="V32" s="1">
        <v>5.4</v>
      </c>
      <c r="W32" s="1">
        <v>6.6</v>
      </c>
      <c r="X32" s="1"/>
      <c r="Y32" s="1">
        <f t="shared" si="5"/>
        <v>24</v>
      </c>
      <c r="Z32" s="6">
        <v>3</v>
      </c>
      <c r="AA32" s="9">
        <v>8</v>
      </c>
      <c r="AB32" s="1">
        <f t="shared" si="6"/>
        <v>24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32</v>
      </c>
      <c r="C33" s="1">
        <v>2275</v>
      </c>
      <c r="D33" s="1">
        <v>396</v>
      </c>
      <c r="E33" s="1">
        <v>1171</v>
      </c>
      <c r="F33" s="1">
        <v>1324</v>
      </c>
      <c r="G33" s="6">
        <v>0.25</v>
      </c>
      <c r="H33" s="1">
        <v>180</v>
      </c>
      <c r="I33" s="1"/>
      <c r="J33" s="1">
        <v>1141</v>
      </c>
      <c r="K33" s="1">
        <f t="shared" si="1"/>
        <v>30</v>
      </c>
      <c r="L33" s="1"/>
      <c r="M33" s="1"/>
      <c r="N33" s="1">
        <v>0</v>
      </c>
      <c r="O33" s="1">
        <f t="shared" si="2"/>
        <v>234.2</v>
      </c>
      <c r="P33" s="5">
        <f t="shared" ref="P33:P34" si="12">14*O33-N33-F33</f>
        <v>1954.7999999999997</v>
      </c>
      <c r="Q33" s="5"/>
      <c r="R33" s="1"/>
      <c r="S33" s="1">
        <f t="shared" si="3"/>
        <v>14</v>
      </c>
      <c r="T33" s="1">
        <f t="shared" si="4"/>
        <v>5.6532877882152013</v>
      </c>
      <c r="U33" s="1">
        <v>141.19999999999999</v>
      </c>
      <c r="V33" s="1">
        <v>103.4</v>
      </c>
      <c r="W33" s="1">
        <v>277.8</v>
      </c>
      <c r="X33" s="1"/>
      <c r="Y33" s="1">
        <f t="shared" si="5"/>
        <v>488.69999999999993</v>
      </c>
      <c r="Z33" s="6">
        <v>12</v>
      </c>
      <c r="AA33" s="9">
        <v>163</v>
      </c>
      <c r="AB33" s="1">
        <f t="shared" si="6"/>
        <v>489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37</v>
      </c>
      <c r="C34" s="1"/>
      <c r="D34" s="1">
        <v>484.2</v>
      </c>
      <c r="E34" s="1">
        <v>163.80000000000001</v>
      </c>
      <c r="F34" s="1">
        <v>320.10000000000002</v>
      </c>
      <c r="G34" s="6">
        <v>1</v>
      </c>
      <c r="H34" s="1">
        <v>180</v>
      </c>
      <c r="I34" s="1"/>
      <c r="J34" s="1">
        <v>164</v>
      </c>
      <c r="K34" s="1">
        <f t="shared" si="1"/>
        <v>-0.19999999999998863</v>
      </c>
      <c r="L34" s="1"/>
      <c r="M34" s="1"/>
      <c r="N34" s="1">
        <v>0</v>
      </c>
      <c r="O34" s="1">
        <f t="shared" si="2"/>
        <v>32.760000000000005</v>
      </c>
      <c r="P34" s="5">
        <f t="shared" si="12"/>
        <v>138.54000000000008</v>
      </c>
      <c r="Q34" s="5"/>
      <c r="R34" s="1"/>
      <c r="S34" s="1">
        <f t="shared" si="3"/>
        <v>14</v>
      </c>
      <c r="T34" s="1">
        <f t="shared" si="4"/>
        <v>9.7710622710622701</v>
      </c>
      <c r="U34" s="1">
        <v>9</v>
      </c>
      <c r="V34" s="1">
        <v>43.92</v>
      </c>
      <c r="W34" s="1">
        <v>15.48</v>
      </c>
      <c r="X34" s="1"/>
      <c r="Y34" s="1">
        <f t="shared" si="5"/>
        <v>138.54000000000008</v>
      </c>
      <c r="Z34" s="6">
        <v>1.8</v>
      </c>
      <c r="AA34" s="9">
        <v>77</v>
      </c>
      <c r="AB34" s="1">
        <f t="shared" si="6"/>
        <v>138.6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32</v>
      </c>
      <c r="C35" s="1">
        <v>1597</v>
      </c>
      <c r="D35" s="1">
        <v>984</v>
      </c>
      <c r="E35" s="1">
        <v>1070</v>
      </c>
      <c r="F35" s="1">
        <v>1347</v>
      </c>
      <c r="G35" s="6">
        <v>0.25</v>
      </c>
      <c r="H35" s="1">
        <v>180</v>
      </c>
      <c r="I35" s="1"/>
      <c r="J35" s="1">
        <v>1046</v>
      </c>
      <c r="K35" s="1">
        <f t="shared" si="1"/>
        <v>24</v>
      </c>
      <c r="L35" s="1"/>
      <c r="M35" s="1"/>
      <c r="N35" s="1">
        <v>0</v>
      </c>
      <c r="O35" s="1">
        <f t="shared" si="2"/>
        <v>214</v>
      </c>
      <c r="P35" s="5">
        <f t="shared" ref="P35:P36" si="13">15*O35-N35-F35</f>
        <v>1863</v>
      </c>
      <c r="Q35" s="5"/>
      <c r="R35" s="1"/>
      <c r="S35" s="1">
        <f t="shared" si="3"/>
        <v>15</v>
      </c>
      <c r="T35" s="1">
        <f t="shared" si="4"/>
        <v>6.2943925233644862</v>
      </c>
      <c r="U35" s="1">
        <v>149.80000000000001</v>
      </c>
      <c r="V35" s="1">
        <v>226</v>
      </c>
      <c r="W35" s="1">
        <v>297.60000000000002</v>
      </c>
      <c r="X35" s="1"/>
      <c r="Y35" s="1">
        <f t="shared" si="5"/>
        <v>465.75</v>
      </c>
      <c r="Z35" s="6">
        <v>12</v>
      </c>
      <c r="AA35" s="9">
        <v>156</v>
      </c>
      <c r="AB35" s="1">
        <f t="shared" si="6"/>
        <v>468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32</v>
      </c>
      <c r="C36" s="1">
        <v>2235</v>
      </c>
      <c r="D36" s="1">
        <v>654</v>
      </c>
      <c r="E36" s="1">
        <v>1148</v>
      </c>
      <c r="F36" s="1">
        <v>1624</v>
      </c>
      <c r="G36" s="6">
        <v>0.25</v>
      </c>
      <c r="H36" s="1">
        <v>180</v>
      </c>
      <c r="I36" s="1"/>
      <c r="J36" s="1">
        <v>1121</v>
      </c>
      <c r="K36" s="1">
        <f t="shared" si="1"/>
        <v>27</v>
      </c>
      <c r="L36" s="1"/>
      <c r="M36" s="1"/>
      <c r="N36" s="1">
        <v>0</v>
      </c>
      <c r="O36" s="1">
        <f t="shared" si="2"/>
        <v>229.6</v>
      </c>
      <c r="P36" s="5">
        <f t="shared" si="13"/>
        <v>1820</v>
      </c>
      <c r="Q36" s="5"/>
      <c r="R36" s="1"/>
      <c r="S36" s="1">
        <f t="shared" si="3"/>
        <v>15</v>
      </c>
      <c r="T36" s="1">
        <f t="shared" si="4"/>
        <v>7.0731707317073171</v>
      </c>
      <c r="U36" s="1">
        <v>135.6</v>
      </c>
      <c r="V36" s="1">
        <v>246.2</v>
      </c>
      <c r="W36" s="1">
        <v>288.60000000000002</v>
      </c>
      <c r="X36" s="1"/>
      <c r="Y36" s="1">
        <f t="shared" si="5"/>
        <v>455</v>
      </c>
      <c r="Z36" s="6">
        <v>12</v>
      </c>
      <c r="AA36" s="9">
        <v>152</v>
      </c>
      <c r="AB36" s="1">
        <f t="shared" si="6"/>
        <v>456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37</v>
      </c>
      <c r="C37" s="1">
        <v>108</v>
      </c>
      <c r="D37" s="1"/>
      <c r="E37" s="1">
        <v>8.1</v>
      </c>
      <c r="F37" s="1">
        <v>97.2</v>
      </c>
      <c r="G37" s="6">
        <v>1</v>
      </c>
      <c r="H37" s="1">
        <v>180</v>
      </c>
      <c r="I37" s="1"/>
      <c r="J37" s="1">
        <v>8.1</v>
      </c>
      <c r="K37" s="1">
        <f t="shared" si="1"/>
        <v>0</v>
      </c>
      <c r="L37" s="1"/>
      <c r="M37" s="1"/>
      <c r="N37" s="1">
        <v>0</v>
      </c>
      <c r="O37" s="1">
        <f t="shared" si="2"/>
        <v>1.6199999999999999</v>
      </c>
      <c r="P37" s="5"/>
      <c r="Q37" s="5"/>
      <c r="R37" s="1"/>
      <c r="S37" s="1">
        <f t="shared" si="3"/>
        <v>60.000000000000007</v>
      </c>
      <c r="T37" s="1">
        <f t="shared" si="4"/>
        <v>60.000000000000007</v>
      </c>
      <c r="U37" s="1">
        <v>1.62</v>
      </c>
      <c r="V37" s="1">
        <v>4.32</v>
      </c>
      <c r="W37" s="1">
        <v>7.02</v>
      </c>
      <c r="X37" s="14" t="s">
        <v>67</v>
      </c>
      <c r="Y37" s="1">
        <f t="shared" si="5"/>
        <v>0</v>
      </c>
      <c r="Z37" s="6">
        <v>2.7</v>
      </c>
      <c r="AA37" s="9">
        <f t="shared" si="8"/>
        <v>0</v>
      </c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68</v>
      </c>
      <c r="B38" s="1" t="s">
        <v>37</v>
      </c>
      <c r="C38" s="1">
        <v>1155</v>
      </c>
      <c r="D38" s="1">
        <v>1790</v>
      </c>
      <c r="E38" s="1">
        <v>850</v>
      </c>
      <c r="F38" s="1">
        <v>1980</v>
      </c>
      <c r="G38" s="6">
        <v>1</v>
      </c>
      <c r="H38" s="1">
        <v>180</v>
      </c>
      <c r="I38" s="1"/>
      <c r="J38" s="1">
        <v>850</v>
      </c>
      <c r="K38" s="1">
        <f t="shared" si="1"/>
        <v>0</v>
      </c>
      <c r="L38" s="1"/>
      <c r="M38" s="1"/>
      <c r="N38" s="1">
        <v>0</v>
      </c>
      <c r="O38" s="1">
        <f t="shared" si="2"/>
        <v>170</v>
      </c>
      <c r="P38" s="5">
        <f t="shared" ref="P35:P38" si="14">14*O38-N38-F38</f>
        <v>400</v>
      </c>
      <c r="Q38" s="5"/>
      <c r="R38" s="1"/>
      <c r="S38" s="1">
        <f t="shared" si="3"/>
        <v>14</v>
      </c>
      <c r="T38" s="1">
        <f t="shared" si="4"/>
        <v>11.647058823529411</v>
      </c>
      <c r="U38" s="1">
        <v>153</v>
      </c>
      <c r="V38" s="1">
        <v>256</v>
      </c>
      <c r="W38" s="1">
        <v>182</v>
      </c>
      <c r="X38" s="1"/>
      <c r="Y38" s="1">
        <f t="shared" si="5"/>
        <v>400</v>
      </c>
      <c r="Z38" s="6">
        <v>5</v>
      </c>
      <c r="AA38" s="9">
        <v>80</v>
      </c>
      <c r="AB38" s="1">
        <f t="shared" si="6"/>
        <v>400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6"/>
      <c r="AA39" s="9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6"/>
      <c r="AA40" s="9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6"/>
      <c r="AA41" s="9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6"/>
      <c r="AA42" s="9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6"/>
      <c r="AA43" s="9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6"/>
      <c r="AA44" s="9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6"/>
      <c r="AA45" s="9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6"/>
      <c r="AA46" s="9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6"/>
      <c r="AA47" s="9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6"/>
      <c r="AA48" s="9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6"/>
      <c r="AA49" s="9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6"/>
      <c r="AA50" s="9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6"/>
      <c r="AA51" s="9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6"/>
      <c r="AA52" s="9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6"/>
      <c r="AA53" s="9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6"/>
      <c r="AA54" s="9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6"/>
      <c r="AA55" s="9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6"/>
      <c r="AA56" s="9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6"/>
      <c r="AA57" s="9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6"/>
      <c r="AA58" s="9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6"/>
      <c r="AA59" s="9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6"/>
      <c r="AA60" s="9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6"/>
      <c r="AA61" s="9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6"/>
      <c r="AA62" s="9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6"/>
      <c r="AA63" s="9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6"/>
      <c r="AA64" s="9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6"/>
      <c r="AA65" s="9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6"/>
      <c r="AA66" s="9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6"/>
      <c r="AA67" s="9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6"/>
      <c r="AA68" s="9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6"/>
      <c r="AA69" s="9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6"/>
      <c r="AA70" s="9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6"/>
      <c r="AA71" s="9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6"/>
      <c r="AA72" s="9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6"/>
      <c r="AA73" s="9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6"/>
      <c r="AA74" s="9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6"/>
      <c r="AA75" s="9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6"/>
      <c r="AA76" s="9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6"/>
      <c r="AA77" s="9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6"/>
      <c r="AA78" s="9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6"/>
      <c r="AA79" s="9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6"/>
      <c r="AA80" s="9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6"/>
      <c r="AA81" s="9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6"/>
      <c r="AA82" s="9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6"/>
      <c r="AA83" s="9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6"/>
      <c r="AA84" s="9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6"/>
      <c r="AA85" s="9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6"/>
      <c r="AA86" s="9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6"/>
      <c r="AA87" s="9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6"/>
      <c r="AA88" s="9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6"/>
      <c r="AA89" s="9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6"/>
      <c r="AA90" s="9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6"/>
      <c r="AA91" s="9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6"/>
      <c r="AA92" s="9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6"/>
      <c r="AA93" s="9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6"/>
      <c r="AA94" s="9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6"/>
      <c r="AA95" s="9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6"/>
      <c r="AA96" s="9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6"/>
      <c r="AA97" s="9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6"/>
      <c r="AA98" s="9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6"/>
      <c r="AA99" s="9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6"/>
      <c r="AA100" s="9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6"/>
      <c r="AA101" s="9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6"/>
      <c r="AA102" s="9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6"/>
      <c r="AA103" s="9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6"/>
      <c r="AA104" s="9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6"/>
      <c r="AA105" s="9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6"/>
      <c r="AA106" s="9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6"/>
      <c r="AA107" s="9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6"/>
      <c r="AA108" s="9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6"/>
      <c r="AA109" s="9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6"/>
      <c r="AA110" s="9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6"/>
      <c r="AA111" s="9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6"/>
      <c r="AA112" s="9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6"/>
      <c r="AA113" s="9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6"/>
      <c r="AA114" s="9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6"/>
      <c r="AA115" s="9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6"/>
      <c r="AA116" s="9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6"/>
      <c r="AA117" s="9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6"/>
      <c r="AA118" s="9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6"/>
      <c r="AA119" s="9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6"/>
      <c r="AA120" s="9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6"/>
      <c r="AA121" s="9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6"/>
      <c r="AA122" s="9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6"/>
      <c r="AA123" s="9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6"/>
      <c r="AA124" s="9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6"/>
      <c r="AA125" s="9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6"/>
      <c r="AA126" s="9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6"/>
      <c r="AA127" s="9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6"/>
      <c r="AA128" s="9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6"/>
      <c r="AA129" s="9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6"/>
      <c r="AA130" s="9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6"/>
      <c r="AA131" s="9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6"/>
      <c r="AA132" s="9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6"/>
      <c r="AA133" s="9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6"/>
      <c r="AA134" s="9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6"/>
      <c r="AA135" s="9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6"/>
      <c r="AA136" s="9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6"/>
      <c r="AA137" s="9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6"/>
      <c r="AA138" s="9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6"/>
      <c r="AA139" s="9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6"/>
      <c r="AA140" s="9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6"/>
      <c r="AA141" s="9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6"/>
      <c r="AA142" s="9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6"/>
      <c r="AA143" s="9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6"/>
      <c r="AA144" s="9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6"/>
      <c r="AA145" s="9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6"/>
      <c r="AA146" s="9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6"/>
      <c r="AA147" s="9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6"/>
      <c r="AA148" s="9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6"/>
      <c r="AA149" s="9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6"/>
      <c r="AA150" s="9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6"/>
      <c r="AA151" s="9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6"/>
      <c r="AA152" s="9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6"/>
      <c r="AA153" s="9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6"/>
      <c r="AA154" s="9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6"/>
      <c r="AA155" s="9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6"/>
      <c r="AA156" s="9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6"/>
      <c r="AA157" s="9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6"/>
      <c r="AA158" s="9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6"/>
      <c r="AA159" s="9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6"/>
      <c r="AA160" s="9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6"/>
      <c r="AA161" s="9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6"/>
      <c r="AA162" s="9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6"/>
      <c r="AA163" s="9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6"/>
      <c r="AA164" s="9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6"/>
      <c r="AA165" s="9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6"/>
      <c r="AA166" s="9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6"/>
      <c r="AA167" s="9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6"/>
      <c r="AA168" s="9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6"/>
      <c r="AA169" s="9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6"/>
      <c r="AA170" s="9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6"/>
      <c r="AA171" s="9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6"/>
      <c r="AA172" s="9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6"/>
      <c r="AA173" s="9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6"/>
      <c r="AA174" s="9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6"/>
      <c r="AA175" s="9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6"/>
      <c r="AA176" s="9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6"/>
      <c r="AA177" s="9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6"/>
      <c r="AA178" s="9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6"/>
      <c r="AA179" s="9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6"/>
      <c r="AA180" s="9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6"/>
      <c r="AA181" s="9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6"/>
      <c r="AA182" s="9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6"/>
      <c r="AA183" s="9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6"/>
      <c r="AA184" s="9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6"/>
      <c r="AA185" s="9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6"/>
      <c r="AA186" s="9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6"/>
      <c r="AA187" s="9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6"/>
      <c r="AA188" s="9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6"/>
      <c r="AA189" s="9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6"/>
      <c r="AA190" s="9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6"/>
      <c r="AA191" s="9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6"/>
      <c r="AA192" s="9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6"/>
      <c r="AA193" s="9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6"/>
      <c r="AA194" s="9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6"/>
      <c r="AA195" s="9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6"/>
      <c r="AA196" s="9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6"/>
      <c r="AA197" s="9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6"/>
      <c r="AA198" s="9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6"/>
      <c r="AA199" s="9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6"/>
      <c r="AA200" s="9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6"/>
      <c r="AA201" s="9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6"/>
      <c r="AA202" s="9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6"/>
      <c r="AA203" s="9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6"/>
      <c r="AA204" s="9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6"/>
      <c r="AA205" s="9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6"/>
      <c r="AA206" s="9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6"/>
      <c r="AA207" s="9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6"/>
      <c r="AA208" s="9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6"/>
      <c r="AA209" s="9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6"/>
      <c r="AA210" s="9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6"/>
      <c r="AA211" s="9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6"/>
      <c r="AA212" s="9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6"/>
      <c r="AA213" s="9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6"/>
      <c r="AA214" s="9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6"/>
      <c r="AA215" s="9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6"/>
      <c r="AA216" s="9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6"/>
      <c r="AA217" s="9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6"/>
      <c r="AA218" s="9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6"/>
      <c r="AA219" s="9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6"/>
      <c r="AA220" s="9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6"/>
      <c r="AA221" s="9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6"/>
      <c r="AA222" s="9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6"/>
      <c r="AA223" s="9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6"/>
      <c r="AA224" s="9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6"/>
      <c r="AA225" s="9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6"/>
      <c r="AA226" s="9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6"/>
      <c r="AA227" s="9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6"/>
      <c r="AA228" s="9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6"/>
      <c r="AA229" s="9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6"/>
      <c r="AA230" s="9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6"/>
      <c r="AA231" s="9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6"/>
      <c r="AA232" s="9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6"/>
      <c r="AA233" s="9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6"/>
      <c r="AA234" s="9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6"/>
      <c r="AA235" s="9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6"/>
      <c r="AA236" s="9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6"/>
      <c r="AA237" s="9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6"/>
      <c r="AA238" s="9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6"/>
      <c r="AA239" s="9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6"/>
      <c r="AA240" s="9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6"/>
      <c r="AA241" s="9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6"/>
      <c r="AA242" s="9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6"/>
      <c r="AA243" s="9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6"/>
      <c r="AA244" s="9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6"/>
      <c r="AA245" s="9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6"/>
      <c r="AA246" s="9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6"/>
      <c r="AA247" s="9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6"/>
      <c r="AA248" s="9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6"/>
      <c r="AA249" s="9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6"/>
      <c r="AA250" s="9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6"/>
      <c r="AA251" s="9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6"/>
      <c r="AA252" s="9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6"/>
      <c r="AA253" s="9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6"/>
      <c r="AA254" s="9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6"/>
      <c r="AA255" s="9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6"/>
      <c r="AA256" s="9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6"/>
      <c r="AA257" s="9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6"/>
      <c r="AA258" s="9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6"/>
      <c r="AA259" s="9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6"/>
      <c r="AA260" s="9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6"/>
      <c r="AA261" s="9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6"/>
      <c r="AA262" s="9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6"/>
      <c r="AA263" s="9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6"/>
      <c r="AA264" s="9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6"/>
      <c r="AA265" s="9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6"/>
      <c r="AA266" s="9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6"/>
      <c r="AA267" s="9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6"/>
      <c r="AA268" s="9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6"/>
      <c r="AA269" s="9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6"/>
      <c r="AA270" s="9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6"/>
      <c r="AA271" s="9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6"/>
      <c r="AA272" s="9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6"/>
      <c r="AA273" s="9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6"/>
      <c r="AA274" s="9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6"/>
      <c r="AA275" s="9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6"/>
      <c r="AA276" s="9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6"/>
      <c r="AA277" s="9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6"/>
      <c r="AA278" s="9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6"/>
      <c r="AA279" s="9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6"/>
      <c r="AA280" s="9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6"/>
      <c r="AA281" s="9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6"/>
      <c r="AA282" s="9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6"/>
      <c r="AA283" s="9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6"/>
      <c r="AA284" s="9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6"/>
      <c r="AA285" s="9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6"/>
      <c r="AA286" s="9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6"/>
      <c r="AA287" s="9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6"/>
      <c r="AA288" s="9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6"/>
      <c r="AA289" s="9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6"/>
      <c r="AA290" s="9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6"/>
      <c r="AA291" s="9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6"/>
      <c r="AA292" s="9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6"/>
      <c r="AA293" s="9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6"/>
      <c r="AA294" s="9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6"/>
      <c r="AA295" s="9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6"/>
      <c r="AA296" s="9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6"/>
      <c r="AA297" s="9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6"/>
      <c r="AA298" s="9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6"/>
      <c r="AA299" s="9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6"/>
      <c r="AA300" s="9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6"/>
      <c r="AA301" s="9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6"/>
      <c r="AA302" s="9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6"/>
      <c r="AA303" s="9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6"/>
      <c r="AA304" s="9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6"/>
      <c r="AA305" s="9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6"/>
      <c r="AA306" s="9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6"/>
      <c r="AA307" s="9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6"/>
      <c r="AA308" s="9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6"/>
      <c r="AA309" s="9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6"/>
      <c r="AA310" s="9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6"/>
      <c r="AA311" s="9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6"/>
      <c r="AA312" s="9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6"/>
      <c r="AA313" s="9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6"/>
      <c r="AA314" s="9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6"/>
      <c r="AA315" s="9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6"/>
      <c r="AA316" s="9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6"/>
      <c r="AA317" s="9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6"/>
      <c r="AA318" s="9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6"/>
      <c r="AA319" s="9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6"/>
      <c r="AA320" s="9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6"/>
      <c r="AA321" s="9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6"/>
      <c r="AA322" s="9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6"/>
      <c r="AA323" s="9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6"/>
      <c r="AA324" s="9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6"/>
      <c r="AA325" s="9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6"/>
      <c r="AA326" s="9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6"/>
      <c r="AA327" s="9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6"/>
      <c r="AA328" s="9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6"/>
      <c r="AA329" s="9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6"/>
      <c r="AA330" s="9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6"/>
      <c r="AA331" s="9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6"/>
      <c r="AA332" s="9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6"/>
      <c r="AA333" s="9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6"/>
      <c r="AA334" s="9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6"/>
      <c r="AA335" s="9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6"/>
      <c r="AA336" s="9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6"/>
      <c r="AA337" s="9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6"/>
      <c r="AA338" s="9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6"/>
      <c r="AA339" s="9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6"/>
      <c r="AA340" s="9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6"/>
      <c r="AA341" s="9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6"/>
      <c r="AA342" s="9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6"/>
      <c r="AA343" s="9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6"/>
      <c r="AA344" s="9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6"/>
      <c r="AA345" s="9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6"/>
      <c r="AA346" s="9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6"/>
      <c r="AA347" s="9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6"/>
      <c r="AA348" s="9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6"/>
      <c r="AA349" s="9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6"/>
      <c r="AA350" s="9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6"/>
      <c r="AA351" s="9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6"/>
      <c r="AA352" s="9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6"/>
      <c r="AA353" s="9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6"/>
      <c r="AA354" s="9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6"/>
      <c r="AA355" s="9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6"/>
      <c r="AA356" s="9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6"/>
      <c r="AA357" s="9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6"/>
      <c r="AA358" s="9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6"/>
      <c r="AA359" s="9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6"/>
      <c r="AA360" s="9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6"/>
      <c r="AA361" s="9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6"/>
      <c r="AA362" s="9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6"/>
      <c r="AA363" s="9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6"/>
      <c r="AA364" s="9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6"/>
      <c r="AA365" s="9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6"/>
      <c r="AA366" s="9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6"/>
      <c r="AA367" s="9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6"/>
      <c r="AA368" s="9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6"/>
      <c r="AA369" s="9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6"/>
      <c r="AA370" s="9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6"/>
      <c r="AA371" s="9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6"/>
      <c r="AA372" s="9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6"/>
      <c r="AA373" s="9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6"/>
      <c r="AA374" s="9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6"/>
      <c r="AA375" s="9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6"/>
      <c r="AA376" s="9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6"/>
      <c r="AA377" s="9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6"/>
      <c r="AA378" s="9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6"/>
      <c r="AA379" s="9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6"/>
      <c r="AA380" s="9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6"/>
      <c r="AA381" s="9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6"/>
      <c r="AA382" s="9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6"/>
      <c r="AA383" s="9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6"/>
      <c r="AA384" s="9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6"/>
      <c r="AA385" s="9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6"/>
      <c r="AA386" s="9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6"/>
      <c r="AA387" s="9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6"/>
      <c r="AA388" s="9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6"/>
      <c r="AA389" s="9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6"/>
      <c r="AA390" s="9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6"/>
      <c r="AA391" s="9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6"/>
      <c r="AA392" s="9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6"/>
      <c r="AA393" s="9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6"/>
      <c r="AA394" s="9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6"/>
      <c r="AA395" s="9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6"/>
      <c r="AA396" s="9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6"/>
      <c r="AA397" s="9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6"/>
      <c r="AA398" s="9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6"/>
      <c r="AA399" s="9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6"/>
      <c r="AA400" s="9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6"/>
      <c r="AA401" s="9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6"/>
      <c r="AA402" s="9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6"/>
      <c r="AA403" s="9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6"/>
      <c r="AA404" s="9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6"/>
      <c r="AA405" s="9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6"/>
      <c r="AA406" s="9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6"/>
      <c r="AA407" s="9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6"/>
      <c r="AA408" s="9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6"/>
      <c r="AA409" s="9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6"/>
      <c r="AA410" s="9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6"/>
      <c r="AA411" s="9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6"/>
      <c r="AA412" s="9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6"/>
      <c r="AA413" s="9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6"/>
      <c r="AA414" s="9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6"/>
      <c r="AA415" s="9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6"/>
      <c r="AA416" s="9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6"/>
      <c r="AA417" s="9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6"/>
      <c r="AA418" s="9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6"/>
      <c r="AA419" s="9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6"/>
      <c r="AA420" s="9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6"/>
      <c r="AA421" s="9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6"/>
      <c r="AA422" s="9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6"/>
      <c r="AA423" s="9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6"/>
      <c r="AA424" s="9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6"/>
      <c r="AA425" s="9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6"/>
      <c r="AA426" s="9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6"/>
      <c r="AA427" s="9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6"/>
      <c r="AA428" s="9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6"/>
      <c r="AA429" s="9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6"/>
      <c r="AA430" s="9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6"/>
      <c r="AA431" s="9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6"/>
      <c r="AA432" s="9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6"/>
      <c r="AA433" s="9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6"/>
      <c r="AA434" s="9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6"/>
      <c r="AA435" s="9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6"/>
      <c r="AA436" s="9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6"/>
      <c r="AA437" s="9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6"/>
      <c r="AA438" s="9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6"/>
      <c r="AA439" s="9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6"/>
      <c r="AA440" s="9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6"/>
      <c r="AA441" s="9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6"/>
      <c r="AA442" s="9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6"/>
      <c r="AA443" s="9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6"/>
      <c r="AA444" s="9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6"/>
      <c r="AA445" s="9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6"/>
      <c r="AA446" s="9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6"/>
      <c r="AA447" s="9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6"/>
      <c r="AA448" s="9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6"/>
      <c r="AA449" s="9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6"/>
      <c r="AA450" s="9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6"/>
      <c r="AA451" s="9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6"/>
      <c r="AA452" s="9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6"/>
      <c r="AA453" s="9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6"/>
      <c r="AA454" s="9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6"/>
      <c r="AA455" s="9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6"/>
      <c r="AA456" s="9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6"/>
      <c r="AA457" s="9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6"/>
      <c r="AA458" s="9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6"/>
      <c r="AA459" s="9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6"/>
      <c r="AA460" s="9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6"/>
      <c r="AA461" s="9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6"/>
      <c r="AA462" s="9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6"/>
      <c r="AA463" s="9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6"/>
      <c r="AA464" s="9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6"/>
      <c r="AA465" s="9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6"/>
      <c r="AA466" s="9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6"/>
      <c r="AA467" s="9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6"/>
      <c r="AA468" s="9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6"/>
      <c r="AA469" s="9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6"/>
      <c r="AA470" s="9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6"/>
      <c r="AA471" s="9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6"/>
      <c r="AA472" s="9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6"/>
      <c r="AA473" s="9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6"/>
      <c r="AA474" s="9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6"/>
      <c r="AA475" s="9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6"/>
      <c r="AA476" s="9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6"/>
      <c r="AA477" s="9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6"/>
      <c r="AA478" s="9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6"/>
      <c r="AA479" s="9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6"/>
      <c r="AA480" s="9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6"/>
      <c r="AA481" s="9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6"/>
      <c r="AA482" s="9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6"/>
      <c r="AA483" s="9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6"/>
      <c r="AA484" s="9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6"/>
      <c r="AA485" s="9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6"/>
      <c r="AA486" s="9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6"/>
      <c r="AA487" s="9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6"/>
      <c r="AA488" s="9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6"/>
      <c r="AA489" s="9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6"/>
      <c r="AA490" s="9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6"/>
      <c r="AA491" s="9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6"/>
      <c r="AA492" s="9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6"/>
      <c r="AA493" s="9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6"/>
      <c r="AA494" s="9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6"/>
      <c r="AA495" s="9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6"/>
      <c r="AA496" s="9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6"/>
      <c r="AA497" s="9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6"/>
      <c r="AA498" s="9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B38" xr:uid="{09A9E13B-4F30-4D35-A3F7-F2CB44A2680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2024-02-15T11:31:57Z</dcterms:created>
  <dcterms:modified xsi:type="dcterms:W3CDTF">2024-02-16T10:38:39Z</dcterms:modified>
</cp:coreProperties>
</file>