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02,24 КИ филиалы ПОКОМ\"/>
    </mc:Choice>
  </mc:AlternateContent>
  <xr:revisionPtr revIDLastSave="0" documentId="13_ncr:1_{4AD4E9B7-4EE0-413E-89E3-8787ECD879D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0" i="1" l="1"/>
  <c r="AB13" i="1"/>
  <c r="AB15" i="1"/>
  <c r="AB16" i="1"/>
  <c r="AB17" i="1"/>
  <c r="AB18" i="1"/>
  <c r="AB19" i="1"/>
  <c r="AB21" i="1"/>
  <c r="AB23" i="1"/>
  <c r="AB24" i="1"/>
  <c r="AB25" i="1"/>
  <c r="AB26" i="1"/>
  <c r="AB28" i="1"/>
  <c r="AB29" i="1"/>
  <c r="AB44" i="1"/>
  <c r="AB47" i="1"/>
  <c r="AB65" i="1"/>
  <c r="AB66" i="1"/>
  <c r="AB67" i="1"/>
  <c r="AB68" i="1"/>
  <c r="AB69" i="1"/>
  <c r="AB70" i="1"/>
  <c r="AB71" i="1"/>
  <c r="AB73" i="1"/>
  <c r="AB82" i="1"/>
  <c r="AB83" i="1"/>
  <c r="AB84" i="1"/>
  <c r="AB85" i="1"/>
  <c r="AB86" i="1"/>
  <c r="AB91" i="1"/>
  <c r="AB92" i="1"/>
  <c r="L7" i="1"/>
  <c r="O7" i="1" s="1"/>
  <c r="AB7" i="1" s="1"/>
  <c r="L8" i="1"/>
  <c r="O8" i="1" s="1"/>
  <c r="P8" i="1" s="1"/>
  <c r="L9" i="1"/>
  <c r="O9" i="1" s="1"/>
  <c r="P9" i="1" s="1"/>
  <c r="AB9" i="1" s="1"/>
  <c r="L10" i="1"/>
  <c r="O10" i="1" s="1"/>
  <c r="S10" i="1" s="1"/>
  <c r="L11" i="1"/>
  <c r="O11" i="1" s="1"/>
  <c r="P11" i="1" s="1"/>
  <c r="AB11" i="1" s="1"/>
  <c r="L12" i="1"/>
  <c r="O12" i="1" s="1"/>
  <c r="L13" i="1"/>
  <c r="O13" i="1" s="1"/>
  <c r="L14" i="1"/>
  <c r="O14" i="1" s="1"/>
  <c r="L15" i="1"/>
  <c r="O15" i="1" s="1"/>
  <c r="L16" i="1"/>
  <c r="O16" i="1" s="1"/>
  <c r="S16" i="1" s="1"/>
  <c r="L17" i="1"/>
  <c r="O17" i="1" s="1"/>
  <c r="L18" i="1"/>
  <c r="O18" i="1" s="1"/>
  <c r="S18" i="1" s="1"/>
  <c r="L19" i="1"/>
  <c r="O19" i="1" s="1"/>
  <c r="L20" i="1"/>
  <c r="O20" i="1" s="1"/>
  <c r="L21" i="1"/>
  <c r="O21" i="1" s="1"/>
  <c r="L22" i="1"/>
  <c r="O22" i="1" s="1"/>
  <c r="L23" i="1"/>
  <c r="O23" i="1" s="1"/>
  <c r="L24" i="1"/>
  <c r="O24" i="1" s="1"/>
  <c r="S24" i="1" s="1"/>
  <c r="L25" i="1"/>
  <c r="O25" i="1" s="1"/>
  <c r="L26" i="1"/>
  <c r="O26" i="1" s="1"/>
  <c r="S26" i="1" s="1"/>
  <c r="L27" i="1"/>
  <c r="O27" i="1" s="1"/>
  <c r="AB27" i="1" s="1"/>
  <c r="L28" i="1"/>
  <c r="O28" i="1" s="1"/>
  <c r="S28" i="1" s="1"/>
  <c r="L29" i="1"/>
  <c r="O29" i="1" s="1"/>
  <c r="L30" i="1"/>
  <c r="O30" i="1" s="1"/>
  <c r="L31" i="1"/>
  <c r="O31" i="1" s="1"/>
  <c r="P31" i="1" s="1"/>
  <c r="AB31" i="1" s="1"/>
  <c r="L32" i="1"/>
  <c r="O32" i="1" s="1"/>
  <c r="P32" i="1" s="1"/>
  <c r="AB32" i="1" s="1"/>
  <c r="L33" i="1"/>
  <c r="O33" i="1" s="1"/>
  <c r="P33" i="1" s="1"/>
  <c r="AB33" i="1" s="1"/>
  <c r="L34" i="1"/>
  <c r="O34" i="1" s="1"/>
  <c r="P34" i="1" s="1"/>
  <c r="AB34" i="1" s="1"/>
  <c r="L35" i="1"/>
  <c r="O35" i="1" s="1"/>
  <c r="P35" i="1" s="1"/>
  <c r="AB35" i="1" s="1"/>
  <c r="L36" i="1"/>
  <c r="O36" i="1" s="1"/>
  <c r="P36" i="1" s="1"/>
  <c r="AB36" i="1" s="1"/>
  <c r="L37" i="1"/>
  <c r="O37" i="1" s="1"/>
  <c r="P37" i="1" s="1"/>
  <c r="AB37" i="1" s="1"/>
  <c r="L38" i="1"/>
  <c r="O38" i="1" s="1"/>
  <c r="L39" i="1"/>
  <c r="O39" i="1" s="1"/>
  <c r="P39" i="1" s="1"/>
  <c r="AB39" i="1" s="1"/>
  <c r="L40" i="1"/>
  <c r="O40" i="1" s="1"/>
  <c r="P40" i="1" s="1"/>
  <c r="AB40" i="1" s="1"/>
  <c r="L41" i="1"/>
  <c r="O41" i="1" s="1"/>
  <c r="P41" i="1" s="1"/>
  <c r="AB41" i="1" s="1"/>
  <c r="L42" i="1"/>
  <c r="O42" i="1" s="1"/>
  <c r="P42" i="1" s="1"/>
  <c r="AB42" i="1" s="1"/>
  <c r="L43" i="1"/>
  <c r="O43" i="1" s="1"/>
  <c r="L44" i="1"/>
  <c r="O44" i="1" s="1"/>
  <c r="S44" i="1" s="1"/>
  <c r="L45" i="1"/>
  <c r="O45" i="1" s="1"/>
  <c r="L46" i="1"/>
  <c r="O46" i="1" s="1"/>
  <c r="L47" i="1"/>
  <c r="O47" i="1" s="1"/>
  <c r="L48" i="1"/>
  <c r="O48" i="1" s="1"/>
  <c r="P48" i="1" s="1"/>
  <c r="AB48" i="1" s="1"/>
  <c r="L49" i="1"/>
  <c r="O49" i="1" s="1"/>
  <c r="P49" i="1" s="1"/>
  <c r="AB49" i="1" s="1"/>
  <c r="L50" i="1"/>
  <c r="O50" i="1" s="1"/>
  <c r="L51" i="1"/>
  <c r="O51" i="1" s="1"/>
  <c r="AB51" i="1" s="1"/>
  <c r="L52" i="1"/>
  <c r="O52" i="1" s="1"/>
  <c r="P52" i="1" s="1"/>
  <c r="AB52" i="1" s="1"/>
  <c r="L53" i="1"/>
  <c r="O53" i="1" s="1"/>
  <c r="P53" i="1" s="1"/>
  <c r="AB53" i="1" s="1"/>
  <c r="L54" i="1"/>
  <c r="O54" i="1" s="1"/>
  <c r="L55" i="1"/>
  <c r="O55" i="1" s="1"/>
  <c r="AB55" i="1" s="1"/>
  <c r="L56" i="1"/>
  <c r="O56" i="1" s="1"/>
  <c r="P56" i="1" s="1"/>
  <c r="AB56" i="1" s="1"/>
  <c r="L57" i="1"/>
  <c r="O57" i="1" s="1"/>
  <c r="P57" i="1" s="1"/>
  <c r="AB57" i="1" s="1"/>
  <c r="L58" i="1"/>
  <c r="O58" i="1" s="1"/>
  <c r="L59" i="1"/>
  <c r="O59" i="1" s="1"/>
  <c r="P59" i="1" s="1"/>
  <c r="AB59" i="1" s="1"/>
  <c r="L60" i="1"/>
  <c r="O60" i="1" s="1"/>
  <c r="P60" i="1" s="1"/>
  <c r="AB60" i="1" s="1"/>
  <c r="L61" i="1"/>
  <c r="O61" i="1" s="1"/>
  <c r="P61" i="1" s="1"/>
  <c r="AB61" i="1" s="1"/>
  <c r="L62" i="1"/>
  <c r="O62" i="1" s="1"/>
  <c r="L63" i="1"/>
  <c r="O63" i="1" s="1"/>
  <c r="P63" i="1" s="1"/>
  <c r="AB63" i="1" s="1"/>
  <c r="L64" i="1"/>
  <c r="O64" i="1" s="1"/>
  <c r="P64" i="1" s="1"/>
  <c r="AB64" i="1" s="1"/>
  <c r="L65" i="1"/>
  <c r="O65" i="1" s="1"/>
  <c r="L66" i="1"/>
  <c r="O66" i="1" s="1"/>
  <c r="S66" i="1" s="1"/>
  <c r="L67" i="1"/>
  <c r="O67" i="1" s="1"/>
  <c r="L68" i="1"/>
  <c r="O68" i="1" s="1"/>
  <c r="S68" i="1" s="1"/>
  <c r="L69" i="1"/>
  <c r="O69" i="1" s="1"/>
  <c r="L70" i="1"/>
  <c r="O70" i="1" s="1"/>
  <c r="S70" i="1" s="1"/>
  <c r="L71" i="1"/>
  <c r="O71" i="1" s="1"/>
  <c r="L72" i="1"/>
  <c r="O72" i="1" s="1"/>
  <c r="L73" i="1"/>
  <c r="O73" i="1" s="1"/>
  <c r="L74" i="1"/>
  <c r="O74" i="1" s="1"/>
  <c r="L75" i="1"/>
  <c r="O75" i="1" s="1"/>
  <c r="AB75" i="1" s="1"/>
  <c r="L76" i="1"/>
  <c r="O76" i="1" s="1"/>
  <c r="P76" i="1" s="1"/>
  <c r="AB76" i="1" s="1"/>
  <c r="L77" i="1"/>
  <c r="O77" i="1" s="1"/>
  <c r="P77" i="1" s="1"/>
  <c r="AB77" i="1" s="1"/>
  <c r="L78" i="1"/>
  <c r="O78" i="1" s="1"/>
  <c r="L79" i="1"/>
  <c r="O79" i="1" s="1"/>
  <c r="P79" i="1" s="1"/>
  <c r="AB79" i="1" s="1"/>
  <c r="L80" i="1"/>
  <c r="O80" i="1" s="1"/>
  <c r="P80" i="1" s="1"/>
  <c r="AB80" i="1" s="1"/>
  <c r="L81" i="1"/>
  <c r="O81" i="1" s="1"/>
  <c r="P81" i="1" s="1"/>
  <c r="AB81" i="1" s="1"/>
  <c r="L82" i="1"/>
  <c r="O82" i="1" s="1"/>
  <c r="S82" i="1" s="1"/>
  <c r="L83" i="1"/>
  <c r="O83" i="1" s="1"/>
  <c r="L84" i="1"/>
  <c r="O84" i="1" s="1"/>
  <c r="S84" i="1" s="1"/>
  <c r="L85" i="1"/>
  <c r="O85" i="1" s="1"/>
  <c r="L86" i="1"/>
  <c r="O86" i="1" s="1"/>
  <c r="S86" i="1" s="1"/>
  <c r="L87" i="1"/>
  <c r="O87" i="1" s="1"/>
  <c r="P87" i="1" s="1"/>
  <c r="AB87" i="1" s="1"/>
  <c r="L88" i="1"/>
  <c r="O88" i="1" s="1"/>
  <c r="L89" i="1"/>
  <c r="O89" i="1" s="1"/>
  <c r="P89" i="1" s="1"/>
  <c r="AB89" i="1" s="1"/>
  <c r="L90" i="1"/>
  <c r="O90" i="1" s="1"/>
  <c r="L91" i="1"/>
  <c r="O91" i="1" s="1"/>
  <c r="L92" i="1"/>
  <c r="O92" i="1" s="1"/>
  <c r="T92" i="1" s="1"/>
  <c r="L93" i="1"/>
  <c r="O93" i="1" s="1"/>
  <c r="AB93" i="1" s="1"/>
  <c r="L94" i="1"/>
  <c r="O94" i="1" s="1"/>
  <c r="L95" i="1"/>
  <c r="O95" i="1" s="1"/>
  <c r="P95" i="1" s="1"/>
  <c r="AB95" i="1" s="1"/>
  <c r="L96" i="1"/>
  <c r="O96" i="1" s="1"/>
  <c r="L6" i="1"/>
  <c r="O6" i="1" s="1"/>
  <c r="P6" i="1" s="1"/>
  <c r="AB6" i="1" s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J5" i="1"/>
  <c r="F5" i="1"/>
  <c r="E5" i="1"/>
  <c r="P43" i="1" l="1"/>
  <c r="AB43" i="1" s="1"/>
  <c r="P45" i="1"/>
  <c r="AB45" i="1" s="1"/>
  <c r="AB8" i="1"/>
  <c r="T96" i="1"/>
  <c r="P96" i="1"/>
  <c r="AB96" i="1" s="1"/>
  <c r="P88" i="1"/>
  <c r="AB88" i="1" s="1"/>
  <c r="P72" i="1"/>
  <c r="AB72" i="1" s="1"/>
  <c r="P20" i="1"/>
  <c r="AB20" i="1" s="1"/>
  <c r="P12" i="1"/>
  <c r="AB12" i="1" s="1"/>
  <c r="T94" i="1"/>
  <c r="P94" i="1"/>
  <c r="AB94" i="1" s="1"/>
  <c r="P46" i="1"/>
  <c r="AB46" i="1" s="1"/>
  <c r="P14" i="1"/>
  <c r="AB14" i="1" s="1"/>
  <c r="P30" i="1"/>
  <c r="AB30" i="1" s="1"/>
  <c r="P38" i="1"/>
  <c r="AB38" i="1" s="1"/>
  <c r="P90" i="1"/>
  <c r="AB90" i="1" s="1"/>
  <c r="S42" i="1"/>
  <c r="S34" i="1"/>
  <c r="P22" i="1"/>
  <c r="AB22" i="1" s="1"/>
  <c r="P50" i="1"/>
  <c r="AB50" i="1" s="1"/>
  <c r="P54" i="1"/>
  <c r="AB54" i="1" s="1"/>
  <c r="P58" i="1"/>
  <c r="AB58" i="1" s="1"/>
  <c r="AB62" i="1"/>
  <c r="AB74" i="1"/>
  <c r="AB78" i="1"/>
  <c r="S80" i="1"/>
  <c r="S76" i="1"/>
  <c r="S64" i="1"/>
  <c r="S60" i="1"/>
  <c r="S56" i="1"/>
  <c r="S52" i="1"/>
  <c r="S48" i="1"/>
  <c r="S40" i="1"/>
  <c r="S36" i="1"/>
  <c r="S32" i="1"/>
  <c r="S6" i="1"/>
  <c r="T6" i="1"/>
  <c r="T95" i="1"/>
  <c r="S95" i="1"/>
  <c r="S91" i="1"/>
  <c r="T91" i="1"/>
  <c r="S89" i="1"/>
  <c r="T89" i="1"/>
  <c r="S85" i="1"/>
  <c r="T85" i="1"/>
  <c r="S81" i="1"/>
  <c r="T81" i="1"/>
  <c r="S77" i="1"/>
  <c r="T77" i="1"/>
  <c r="S73" i="1"/>
  <c r="T73" i="1"/>
  <c r="S69" i="1"/>
  <c r="T69" i="1"/>
  <c r="S67" i="1"/>
  <c r="T67" i="1"/>
  <c r="S63" i="1"/>
  <c r="T63" i="1"/>
  <c r="S59" i="1"/>
  <c r="T59" i="1"/>
  <c r="S55" i="1"/>
  <c r="T55" i="1"/>
  <c r="S53" i="1"/>
  <c r="T53" i="1"/>
  <c r="S49" i="1"/>
  <c r="T49" i="1"/>
  <c r="S45" i="1"/>
  <c r="T45" i="1"/>
  <c r="T43" i="1"/>
  <c r="S39" i="1"/>
  <c r="T39" i="1"/>
  <c r="S35" i="1"/>
  <c r="T35" i="1"/>
  <c r="S31" i="1"/>
  <c r="T31" i="1"/>
  <c r="S29" i="1"/>
  <c r="T29" i="1"/>
  <c r="S25" i="1"/>
  <c r="T25" i="1"/>
  <c r="S23" i="1"/>
  <c r="T23" i="1"/>
  <c r="S21" i="1"/>
  <c r="T21" i="1"/>
  <c r="S17" i="1"/>
  <c r="T17" i="1"/>
  <c r="S15" i="1"/>
  <c r="T15" i="1"/>
  <c r="S13" i="1"/>
  <c r="T13" i="1"/>
  <c r="S11" i="1"/>
  <c r="T11" i="1"/>
  <c r="S9" i="1"/>
  <c r="T9" i="1"/>
  <c r="T93" i="1"/>
  <c r="S93" i="1"/>
  <c r="S87" i="1"/>
  <c r="T87" i="1"/>
  <c r="S83" i="1"/>
  <c r="T83" i="1"/>
  <c r="S79" i="1"/>
  <c r="T79" i="1"/>
  <c r="S75" i="1"/>
  <c r="T75" i="1"/>
  <c r="S71" i="1"/>
  <c r="T71" i="1"/>
  <c r="S65" i="1"/>
  <c r="T65" i="1"/>
  <c r="S61" i="1"/>
  <c r="T61" i="1"/>
  <c r="S57" i="1"/>
  <c r="T57" i="1"/>
  <c r="S51" i="1"/>
  <c r="T51" i="1"/>
  <c r="S47" i="1"/>
  <c r="T47" i="1"/>
  <c r="S41" i="1"/>
  <c r="T41" i="1"/>
  <c r="S37" i="1"/>
  <c r="T37" i="1"/>
  <c r="S33" i="1"/>
  <c r="T33" i="1"/>
  <c r="S27" i="1"/>
  <c r="T27" i="1"/>
  <c r="S19" i="1"/>
  <c r="T19" i="1"/>
  <c r="S7" i="1"/>
  <c r="T7" i="1"/>
  <c r="O5" i="1"/>
  <c r="S8" i="1"/>
  <c r="S96" i="1"/>
  <c r="S94" i="1"/>
  <c r="S9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K5" i="1"/>
  <c r="L5" i="1"/>
  <c r="S43" i="1" l="1"/>
  <c r="AB5" i="1"/>
  <c r="S20" i="1"/>
  <c r="S72" i="1"/>
  <c r="S88" i="1"/>
  <c r="S58" i="1"/>
  <c r="S22" i="1"/>
  <c r="S38" i="1"/>
  <c r="S46" i="1"/>
  <c r="S62" i="1"/>
  <c r="S50" i="1"/>
  <c r="S74" i="1"/>
  <c r="S90" i="1"/>
  <c r="S14" i="1"/>
  <c r="S30" i="1"/>
  <c r="S54" i="1"/>
  <c r="S78" i="1"/>
  <c r="S12" i="1"/>
  <c r="P5" i="1"/>
</calcChain>
</file>

<file path=xl/sharedStrings.xml><?xml version="1.0" encoding="utf-8"?>
<sst xmlns="http://schemas.openxmlformats.org/spreadsheetml/2006/main" count="231" uniqueCount="132">
  <si>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</si>
  <si>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</si>
  <si>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</si>
  <si>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</si>
  <si>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</si>
  <si>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</si>
  <si>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</si>
  <si>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</si>
  <si>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</si>
  <si>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</si>
  <si>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</si>
  <si>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</si>
  <si>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</si>
  <si>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</si>
  <si>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</si>
  <si>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</si>
  <si>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</si>
  <si>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</si>
  <si>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</si>
  <si>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</si>
  <si>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</si>
  <si>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</si>
  <si>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</si>
  <si>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17,02,</t>
  </si>
  <si>
    <t>15,02,</t>
  </si>
  <si>
    <t>14,02,</t>
  </si>
  <si>
    <t>08,02,</t>
  </si>
  <si>
    <t>06,02,</t>
  </si>
  <si>
    <t>01,02,</t>
  </si>
  <si>
    <t>30,01,</t>
  </si>
  <si>
    <t>25,01,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</si>
  <si>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</si>
  <si>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</si>
  <si>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</si>
  <si>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нужно увеличить продажи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</si>
  <si>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</si>
  <si>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</si>
  <si>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шт</t>
  </si>
  <si>
    <t>029  Сосиски Венские, Вязанка NDX МГС, 0.5кг, ПОКОМ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</si>
  <si>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</si>
  <si>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</si>
  <si>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</si>
  <si>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</si>
  <si>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</si>
  <si>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</si>
  <si>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</si>
  <si>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058  Колбаса Докторская Особая ТМ Особый рецепт,  0,5кг, ПОКОМ</t>
  </si>
  <si>
    <t>выводим из ассортимента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</si>
  <si>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</si>
  <si>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</si>
  <si>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</si>
  <si>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</si>
  <si>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</si>
  <si>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</si>
  <si>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</si>
  <si>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</si>
  <si>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</si>
  <si>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</si>
  <si>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</si>
  <si>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</si>
  <si>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</si>
  <si>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</si>
  <si>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</si>
  <si>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</si>
  <si>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</si>
  <si>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</si>
  <si>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</si>
  <si>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</si>
  <si>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</si>
  <si>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</si>
  <si>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</si>
  <si>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</si>
  <si>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</si>
  <si>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</si>
  <si>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</si>
  <si>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</si>
  <si>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</si>
  <si>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</si>
  <si>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выводим из ассортимента/ нужно увеличить продажи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</si>
  <si>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</si>
  <si>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</si>
  <si>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</si>
  <si>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</si>
  <si>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</si>
  <si>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</si>
  <si>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</si>
  <si>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</si>
  <si>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</si>
  <si>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</si>
  <si>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</si>
  <si>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</si>
  <si>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</si>
  <si>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</si>
  <si>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318 Сосиски Датские ТМ Зареченские колбасы ТС Зареченские п полиамид в модифициров  ПОКОМ</t>
  </si>
  <si>
    <t>то же что и 254/ нужно увеличить продажи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</si>
  <si>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</si>
  <si>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</si>
  <si>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340 Ветчина Запекуша с сочным окороком ТМ Стародворские колбасы ТС Вязанка в обо 0,42 кг.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</si>
  <si>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</si>
  <si>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</si>
  <si>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</si>
  <si>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</si>
  <si>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</si>
  <si>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</si>
  <si>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</si>
  <si>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</si>
  <si>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</si>
  <si>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</si>
  <si>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</si>
  <si>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</si>
  <si>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</si>
  <si>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</si>
  <si>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</si>
  <si>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</si>
  <si>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</si>
  <si>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</si>
  <si>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</si>
  <si>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</si>
  <si>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</si>
  <si>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</si>
  <si>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</si>
  <si>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</si>
  <si>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</si>
  <si>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</si>
  <si>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выводим из ассортимента/ то же что и 094, 460</t>
  </si>
  <si>
    <t>460  Сосиски Баварские ТМ Стародворье 0,35 кг ПОКОМ</t>
  </si>
  <si>
    <t>выводим из ассортимента/ то же что и 451 (задвоенное СКЮ)</t>
  </si>
  <si>
    <t>470 Колбаса Любительская ТМ Вязанка в оболочке полиамид.Мясной продукт категории А.  Поком</t>
  </si>
  <si>
    <t>новинка согласовал Химич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</si>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</sst>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ySplit="5" topLeftCell="A6" activePane="bottomLeft" state="frozen"/>
      <selection pane="bottomLeft" activeCell="R7" sqref="R7"/>
    </sheetView>
  </sheetViews>
  <sheetFormatPr defaultRowHeight="15" x14ac:dyDescent="0.25"/>
  <cols>
    <col min="1" max="1" width="60" customWidth="1"/>
    <col min="2" max="2" width="3.5703125" customWidth="1"/>
    <col min="3" max="6" width="7.42578125" customWidth="1"/>
    <col min="7" max="7" width="5.42578125" style="8" customWidth="1"/>
    <col min="8" max="8" width="5.42578125" customWidth="1"/>
    <col min="9" max="9" width="0.7109375" customWidth="1"/>
    <col min="10" max="17" width="7.140625" customWidth="1"/>
    <col min="18" max="18" width="22.5703125" customWidth="1"/>
    <col min="19" max="20" width="6" customWidth="1"/>
    <col min="21" max="26" width="6.85546875" customWidth="1"/>
    <col min="27" max="27" width="26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54401.875999999997</v>
      </c>
      <c r="F5" s="4">
        <f>SUM(F6:F500)</f>
        <v>49486.335999999981</v>
      </c>
      <c r="G5" s="6"/>
      <c r="H5" s="1"/>
      <c r="I5" s="1"/>
      <c r="J5" s="4">
        <f t="shared" ref="J5:Q5" si="0">SUM(J6:J500)</f>
        <v>53673.140999999996</v>
      </c>
      <c r="K5" s="4">
        <f t="shared" si="0"/>
        <v>728.73499999999945</v>
      </c>
      <c r="L5" s="4">
        <f t="shared" si="0"/>
        <v>34007.598000000013</v>
      </c>
      <c r="M5" s="4">
        <f t="shared" si="0"/>
        <v>20394.277999999998</v>
      </c>
      <c r="N5" s="4">
        <f t="shared" si="0"/>
        <v>17224.173600000006</v>
      </c>
      <c r="O5" s="4">
        <f t="shared" si="0"/>
        <v>6801.5196000000014</v>
      </c>
      <c r="P5" s="4">
        <f t="shared" si="0"/>
        <v>22214.512000000002</v>
      </c>
      <c r="Q5" s="4">
        <f t="shared" si="0"/>
        <v>0</v>
      </c>
      <c r="R5" s="1"/>
      <c r="S5" s="1"/>
      <c r="T5" s="1"/>
      <c r="U5" s="4">
        <f t="shared" ref="U5:Z5" si="1">SUM(U6:U500)</f>
        <v>6558.315599999999</v>
      </c>
      <c r="V5" s="4">
        <f t="shared" si="1"/>
        <v>6177.8124000000007</v>
      </c>
      <c r="W5" s="4">
        <f t="shared" si="1"/>
        <v>7532.0419999999976</v>
      </c>
      <c r="X5" s="4">
        <f t="shared" si="1"/>
        <v>6050.977600000002</v>
      </c>
      <c r="Y5" s="4">
        <f t="shared" si="1"/>
        <v>6072.0798000000013</v>
      </c>
      <c r="Z5" s="4">
        <f t="shared" si="1"/>
        <v>5311.2954</v>
      </c>
      <c r="AA5" s="1"/>
      <c r="AB5" s="4">
        <f>SUM(AB6:AB500)</f>
        <v>19904.005999999998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482.75200000000001</v>
      </c>
      <c r="D6" s="1">
        <v>102.55</v>
      </c>
      <c r="E6" s="1">
        <v>216.79599999999999</v>
      </c>
      <c r="F6" s="1">
        <v>308.75599999999997</v>
      </c>
      <c r="G6" s="6">
        <v>1</v>
      </c>
      <c r="H6" s="1">
        <v>50</v>
      </c>
      <c r="I6" s="1"/>
      <c r="J6" s="1">
        <v>192.292</v>
      </c>
      <c r="K6" s="1">
        <f t="shared" ref="K6:K37" si="2">E6-J6</f>
        <v>24.503999999999991</v>
      </c>
      <c r="L6" s="1">
        <f>E6-M6</f>
        <v>216.79599999999999</v>
      </c>
      <c r="M6" s="1"/>
      <c r="N6" s="1">
        <v>25.27859999999993</v>
      </c>
      <c r="O6" s="1">
        <f>L6/5</f>
        <v>43.359200000000001</v>
      </c>
      <c r="P6" s="5">
        <f>13*O6-N6-F6</f>
        <v>229.6350000000001</v>
      </c>
      <c r="Q6" s="5"/>
      <c r="R6" s="1"/>
      <c r="S6" s="1">
        <f>(F6+N6+P6)/O6</f>
        <v>12.999999999999998</v>
      </c>
      <c r="T6" s="1">
        <f>(F6+N6)/O6</f>
        <v>7.7038921382313301</v>
      </c>
      <c r="U6" s="1">
        <v>37.647599999999997</v>
      </c>
      <c r="V6" s="1">
        <v>39.900399999999998</v>
      </c>
      <c r="W6" s="1">
        <v>50.1006</v>
      </c>
      <c r="X6" s="1">
        <v>45.072800000000001</v>
      </c>
      <c r="Y6" s="1">
        <v>57.971600000000002</v>
      </c>
      <c r="Z6" s="1">
        <v>41.651799999999987</v>
      </c>
      <c r="AA6" s="1"/>
      <c r="AB6" s="1">
        <f>P6*G6</f>
        <v>229.6350000000001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32</v>
      </c>
      <c r="C7" s="1">
        <v>494.23500000000001</v>
      </c>
      <c r="D7" s="1">
        <v>2.7120000000000002</v>
      </c>
      <c r="E7" s="1">
        <v>128.054</v>
      </c>
      <c r="F7" s="1">
        <v>338.13600000000002</v>
      </c>
      <c r="G7" s="6">
        <v>1</v>
      </c>
      <c r="H7" s="1">
        <v>45</v>
      </c>
      <c r="I7" s="1"/>
      <c r="J7" s="1">
        <v>165.40700000000001</v>
      </c>
      <c r="K7" s="1">
        <f t="shared" si="2"/>
        <v>-37.353000000000009</v>
      </c>
      <c r="L7" s="1">
        <f t="shared" ref="L7:L70" si="3">E7-M7</f>
        <v>128.054</v>
      </c>
      <c r="M7" s="1"/>
      <c r="N7" s="1"/>
      <c r="O7" s="1">
        <f t="shared" ref="O7:O70" si="4">L7/5</f>
        <v>25.610800000000001</v>
      </c>
      <c r="P7" s="5"/>
      <c r="Q7" s="5"/>
      <c r="R7" s="1"/>
      <c r="S7" s="1">
        <f t="shared" ref="S7:S70" si="5">(F7+N7+P7)/O7</f>
        <v>13.202867540256454</v>
      </c>
      <c r="T7" s="1">
        <f t="shared" ref="T7:T70" si="6">(F7+N7)/O7</f>
        <v>13.202867540256454</v>
      </c>
      <c r="U7" s="1">
        <v>25.234400000000001</v>
      </c>
      <c r="V7" s="1">
        <v>24.1586</v>
      </c>
      <c r="W7" s="1">
        <v>25.995999999999999</v>
      </c>
      <c r="X7" s="1">
        <v>16.7178</v>
      </c>
      <c r="Y7" s="1">
        <v>27.687200000000001</v>
      </c>
      <c r="Z7" s="1">
        <v>54.738199999999992</v>
      </c>
      <c r="AA7" s="11" t="s">
        <v>34</v>
      </c>
      <c r="AB7" s="1">
        <f t="shared" ref="AB7:AB70" si="7">P7*G7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32</v>
      </c>
      <c r="C8" s="1">
        <v>694.40499999999997</v>
      </c>
      <c r="D8" s="1">
        <v>152.09399999999999</v>
      </c>
      <c r="E8" s="1">
        <v>355.709</v>
      </c>
      <c r="F8" s="1">
        <v>380.71100000000001</v>
      </c>
      <c r="G8" s="6">
        <v>1</v>
      </c>
      <c r="H8" s="1">
        <v>45</v>
      </c>
      <c r="I8" s="1"/>
      <c r="J8" s="1">
        <v>321.24400000000003</v>
      </c>
      <c r="K8" s="1">
        <f t="shared" si="2"/>
        <v>34.464999999999975</v>
      </c>
      <c r="L8" s="1">
        <f t="shared" si="3"/>
        <v>355.709</v>
      </c>
      <c r="M8" s="1"/>
      <c r="N8" s="1">
        <v>422.18279999999999</v>
      </c>
      <c r="O8" s="1">
        <f t="shared" si="4"/>
        <v>71.141800000000003</v>
      </c>
      <c r="P8" s="5">
        <f t="shared" ref="P7:P9" si="8">13*O8-N8-F8</f>
        <v>121.94960000000009</v>
      </c>
      <c r="Q8" s="5"/>
      <c r="R8" s="1"/>
      <c r="S8" s="1">
        <f t="shared" si="5"/>
        <v>13.000000000000002</v>
      </c>
      <c r="T8" s="1">
        <f t="shared" si="6"/>
        <v>11.2858235242853</v>
      </c>
      <c r="U8" s="1">
        <v>77.512799999999999</v>
      </c>
      <c r="V8" s="1">
        <v>56.166800000000002</v>
      </c>
      <c r="W8" s="1">
        <v>74.612400000000008</v>
      </c>
      <c r="X8" s="1">
        <v>72.400800000000004</v>
      </c>
      <c r="Y8" s="1">
        <v>82.256799999999998</v>
      </c>
      <c r="Z8" s="1">
        <v>62.293599999999998</v>
      </c>
      <c r="AA8" s="1"/>
      <c r="AB8" s="1">
        <f t="shared" si="7"/>
        <v>121.94960000000009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37</v>
      </c>
      <c r="C9" s="1">
        <v>150</v>
      </c>
      <c r="D9" s="1">
        <v>80</v>
      </c>
      <c r="E9" s="1">
        <v>104</v>
      </c>
      <c r="F9" s="1">
        <v>98</v>
      </c>
      <c r="G9" s="6">
        <v>0.4</v>
      </c>
      <c r="H9" s="1">
        <v>50</v>
      </c>
      <c r="I9" s="1"/>
      <c r="J9" s="1">
        <v>105</v>
      </c>
      <c r="K9" s="1">
        <f t="shared" si="2"/>
        <v>-1</v>
      </c>
      <c r="L9" s="1">
        <f t="shared" si="3"/>
        <v>104</v>
      </c>
      <c r="M9" s="1"/>
      <c r="N9" s="1">
        <v>69</v>
      </c>
      <c r="O9" s="1">
        <f t="shared" si="4"/>
        <v>20.8</v>
      </c>
      <c r="P9" s="5">
        <f t="shared" si="8"/>
        <v>103.40000000000003</v>
      </c>
      <c r="Q9" s="5"/>
      <c r="R9" s="1"/>
      <c r="S9" s="1">
        <f t="shared" si="5"/>
        <v>13.000000000000002</v>
      </c>
      <c r="T9" s="1">
        <f t="shared" si="6"/>
        <v>8.0288461538461533</v>
      </c>
      <c r="U9" s="1">
        <v>18</v>
      </c>
      <c r="V9" s="1">
        <v>16</v>
      </c>
      <c r="W9" s="1">
        <v>19.399999999999999</v>
      </c>
      <c r="X9" s="1">
        <v>19</v>
      </c>
      <c r="Y9" s="1">
        <v>20</v>
      </c>
      <c r="Z9" s="1">
        <v>12.4</v>
      </c>
      <c r="AA9" s="1"/>
      <c r="AB9" s="1">
        <f t="shared" si="7"/>
        <v>41.360000000000014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37</v>
      </c>
      <c r="C10" s="1"/>
      <c r="D10" s="1">
        <v>408</v>
      </c>
      <c r="E10" s="1">
        <v>408</v>
      </c>
      <c r="F10" s="1"/>
      <c r="G10" s="6">
        <v>0</v>
      </c>
      <c r="H10" s="1" t="e">
        <v>#N/A</v>
      </c>
      <c r="I10" s="1"/>
      <c r="J10" s="1">
        <v>408</v>
      </c>
      <c r="K10" s="1">
        <f t="shared" si="2"/>
        <v>0</v>
      </c>
      <c r="L10" s="1">
        <f t="shared" si="3"/>
        <v>0</v>
      </c>
      <c r="M10" s="1">
        <v>408</v>
      </c>
      <c r="N10" s="1"/>
      <c r="O10" s="1">
        <f t="shared" si="4"/>
        <v>0</v>
      </c>
      <c r="P10" s="5"/>
      <c r="Q10" s="5"/>
      <c r="R10" s="1"/>
      <c r="S10" s="1" t="e">
        <f t="shared" si="5"/>
        <v>#DIV/0!</v>
      </c>
      <c r="T10" s="1" t="e">
        <f t="shared" si="6"/>
        <v>#DIV/0!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/>
      <c r="AB10" s="1">
        <f t="shared" si="7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39</v>
      </c>
      <c r="B11" s="1" t="s">
        <v>37</v>
      </c>
      <c r="C11" s="1">
        <v>460</v>
      </c>
      <c r="D11" s="1">
        <v>747</v>
      </c>
      <c r="E11" s="1">
        <v>479</v>
      </c>
      <c r="F11" s="1">
        <v>679</v>
      </c>
      <c r="G11" s="6">
        <v>0.45</v>
      </c>
      <c r="H11" s="1">
        <v>45</v>
      </c>
      <c r="I11" s="1"/>
      <c r="J11" s="1">
        <v>477</v>
      </c>
      <c r="K11" s="1">
        <f t="shared" si="2"/>
        <v>2</v>
      </c>
      <c r="L11" s="1">
        <f t="shared" si="3"/>
        <v>479</v>
      </c>
      <c r="M11" s="1"/>
      <c r="N11" s="1">
        <v>150.80000000000001</v>
      </c>
      <c r="O11" s="1">
        <f t="shared" si="4"/>
        <v>95.8</v>
      </c>
      <c r="P11" s="5">
        <f t="shared" ref="P11:P12" si="9">13*O11-N11-F11</f>
        <v>415.59999999999991</v>
      </c>
      <c r="Q11" s="5"/>
      <c r="R11" s="1"/>
      <c r="S11" s="1">
        <f t="shared" si="5"/>
        <v>12.999999999999998</v>
      </c>
      <c r="T11" s="1">
        <f t="shared" si="6"/>
        <v>8.6617954070981202</v>
      </c>
      <c r="U11" s="1">
        <v>84.8</v>
      </c>
      <c r="V11" s="1">
        <v>90</v>
      </c>
      <c r="W11" s="1">
        <v>117.2</v>
      </c>
      <c r="X11" s="1">
        <v>60.8</v>
      </c>
      <c r="Y11" s="1">
        <v>84</v>
      </c>
      <c r="Z11" s="1">
        <v>95.2</v>
      </c>
      <c r="AA11" s="1" t="s">
        <v>40</v>
      </c>
      <c r="AB11" s="1">
        <f t="shared" si="7"/>
        <v>187.01999999999995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37</v>
      </c>
      <c r="C12" s="1">
        <v>1140</v>
      </c>
      <c r="D12" s="1">
        <v>917</v>
      </c>
      <c r="E12" s="1">
        <v>693</v>
      </c>
      <c r="F12" s="1">
        <v>1305</v>
      </c>
      <c r="G12" s="6">
        <v>0.45</v>
      </c>
      <c r="H12" s="1">
        <v>45</v>
      </c>
      <c r="I12" s="1"/>
      <c r="J12" s="1">
        <v>689</v>
      </c>
      <c r="K12" s="1">
        <f t="shared" si="2"/>
        <v>4</v>
      </c>
      <c r="L12" s="1">
        <f t="shared" si="3"/>
        <v>693</v>
      </c>
      <c r="M12" s="1"/>
      <c r="N12" s="1">
        <v>55</v>
      </c>
      <c r="O12" s="1">
        <f t="shared" si="4"/>
        <v>138.6</v>
      </c>
      <c r="P12" s="5">
        <f t="shared" si="9"/>
        <v>441.79999999999995</v>
      </c>
      <c r="Q12" s="5"/>
      <c r="R12" s="1"/>
      <c r="S12" s="1">
        <f t="shared" si="5"/>
        <v>13</v>
      </c>
      <c r="T12" s="1">
        <f t="shared" si="6"/>
        <v>9.8124098124098129</v>
      </c>
      <c r="U12" s="1">
        <v>132</v>
      </c>
      <c r="V12" s="1">
        <v>117.6</v>
      </c>
      <c r="W12" s="1">
        <v>175.6</v>
      </c>
      <c r="X12" s="1">
        <v>125.2</v>
      </c>
      <c r="Y12" s="1">
        <v>151.80000000000001</v>
      </c>
      <c r="Z12" s="1">
        <v>116.6</v>
      </c>
      <c r="AA12" s="1"/>
      <c r="AB12" s="1">
        <f t="shared" si="7"/>
        <v>198.80999999999997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42</v>
      </c>
      <c r="B13" s="1" t="s">
        <v>37</v>
      </c>
      <c r="C13" s="1"/>
      <c r="D13" s="1">
        <v>560</v>
      </c>
      <c r="E13" s="1">
        <v>560</v>
      </c>
      <c r="F13" s="1"/>
      <c r="G13" s="6">
        <v>0</v>
      </c>
      <c r="H13" s="1" t="e">
        <v>#N/A</v>
      </c>
      <c r="I13" s="1"/>
      <c r="J13" s="1">
        <v>560</v>
      </c>
      <c r="K13" s="1">
        <f t="shared" si="2"/>
        <v>0</v>
      </c>
      <c r="L13" s="1">
        <f t="shared" si="3"/>
        <v>0</v>
      </c>
      <c r="M13" s="1">
        <v>560</v>
      </c>
      <c r="N13" s="1"/>
      <c r="O13" s="1">
        <f t="shared" si="4"/>
        <v>0</v>
      </c>
      <c r="P13" s="5"/>
      <c r="Q13" s="5"/>
      <c r="R13" s="1"/>
      <c r="S13" s="1" t="e">
        <f t="shared" si="5"/>
        <v>#DIV/0!</v>
      </c>
      <c r="T13" s="1" t="e">
        <f t="shared" si="6"/>
        <v>#DIV/0!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/>
      <c r="AB13" s="1">
        <f t="shared" si="7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43</v>
      </c>
      <c r="B14" s="1" t="s">
        <v>37</v>
      </c>
      <c r="C14" s="1">
        <v>73</v>
      </c>
      <c r="D14" s="1">
        <v>390</v>
      </c>
      <c r="E14" s="1">
        <v>402</v>
      </c>
      <c r="F14" s="1">
        <v>52</v>
      </c>
      <c r="G14" s="6">
        <v>0.17</v>
      </c>
      <c r="H14" s="1">
        <v>180</v>
      </c>
      <c r="I14" s="1"/>
      <c r="J14" s="1">
        <v>402</v>
      </c>
      <c r="K14" s="1">
        <f t="shared" si="2"/>
        <v>0</v>
      </c>
      <c r="L14" s="1">
        <f t="shared" si="3"/>
        <v>27</v>
      </c>
      <c r="M14" s="1">
        <v>375</v>
      </c>
      <c r="N14" s="1"/>
      <c r="O14" s="1">
        <f t="shared" si="4"/>
        <v>5.4</v>
      </c>
      <c r="P14" s="5">
        <f>13*O14-N14-F14</f>
        <v>18.200000000000003</v>
      </c>
      <c r="Q14" s="5"/>
      <c r="R14" s="1"/>
      <c r="S14" s="1">
        <f t="shared" si="5"/>
        <v>13</v>
      </c>
      <c r="T14" s="1">
        <f t="shared" si="6"/>
        <v>9.6296296296296298</v>
      </c>
      <c r="U14" s="1">
        <v>5.2</v>
      </c>
      <c r="V14" s="1">
        <v>6.4</v>
      </c>
      <c r="W14" s="1">
        <v>6</v>
      </c>
      <c r="X14" s="1">
        <v>3.6</v>
      </c>
      <c r="Y14" s="1">
        <v>6.4</v>
      </c>
      <c r="Z14" s="1">
        <v>8.4</v>
      </c>
      <c r="AA14" s="1"/>
      <c r="AB14" s="1">
        <f t="shared" si="7"/>
        <v>3.0940000000000007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44</v>
      </c>
      <c r="B15" s="1" t="s">
        <v>37</v>
      </c>
      <c r="C15" s="1"/>
      <c r="D15" s="1">
        <v>504</v>
      </c>
      <c r="E15" s="1">
        <v>504</v>
      </c>
      <c r="F15" s="1"/>
      <c r="G15" s="6">
        <v>0</v>
      </c>
      <c r="H15" s="1" t="e">
        <v>#N/A</v>
      </c>
      <c r="I15" s="1"/>
      <c r="J15" s="1">
        <v>504</v>
      </c>
      <c r="K15" s="1">
        <f t="shared" si="2"/>
        <v>0</v>
      </c>
      <c r="L15" s="1">
        <f t="shared" si="3"/>
        <v>0</v>
      </c>
      <c r="M15" s="1">
        <v>504</v>
      </c>
      <c r="N15" s="1"/>
      <c r="O15" s="1">
        <f t="shared" si="4"/>
        <v>0</v>
      </c>
      <c r="P15" s="5"/>
      <c r="Q15" s="5"/>
      <c r="R15" s="1"/>
      <c r="S15" s="1" t="e">
        <f t="shared" si="5"/>
        <v>#DIV/0!</v>
      </c>
      <c r="T15" s="1" t="e">
        <f t="shared" si="6"/>
        <v>#DIV/0!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/>
      <c r="AB15" s="1">
        <f t="shared" si="7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45</v>
      </c>
      <c r="B16" s="1" t="s">
        <v>37</v>
      </c>
      <c r="C16" s="1"/>
      <c r="D16" s="1">
        <v>180</v>
      </c>
      <c r="E16" s="1">
        <v>180</v>
      </c>
      <c r="F16" s="1"/>
      <c r="G16" s="6">
        <v>0</v>
      </c>
      <c r="H16" s="1" t="e">
        <v>#N/A</v>
      </c>
      <c r="I16" s="1"/>
      <c r="J16" s="1">
        <v>180</v>
      </c>
      <c r="K16" s="1">
        <f t="shared" si="2"/>
        <v>0</v>
      </c>
      <c r="L16" s="1">
        <f t="shared" si="3"/>
        <v>0</v>
      </c>
      <c r="M16" s="1">
        <v>180</v>
      </c>
      <c r="N16" s="1"/>
      <c r="O16" s="1">
        <f t="shared" si="4"/>
        <v>0</v>
      </c>
      <c r="P16" s="5"/>
      <c r="Q16" s="5"/>
      <c r="R16" s="1"/>
      <c r="S16" s="1" t="e">
        <f t="shared" si="5"/>
        <v>#DIV/0!</v>
      </c>
      <c r="T16" s="1" t="e">
        <f t="shared" si="6"/>
        <v>#DIV/0!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/>
      <c r="AB16" s="1">
        <f t="shared" si="7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46</v>
      </c>
      <c r="B17" s="1" t="s">
        <v>37</v>
      </c>
      <c r="C17" s="1">
        <v>70</v>
      </c>
      <c r="D17" s="1"/>
      <c r="E17" s="1">
        <v>35</v>
      </c>
      <c r="F17" s="1">
        <v>33</v>
      </c>
      <c r="G17" s="6">
        <v>0</v>
      </c>
      <c r="H17" s="1">
        <v>60</v>
      </c>
      <c r="I17" s="1"/>
      <c r="J17" s="1">
        <v>35</v>
      </c>
      <c r="K17" s="1">
        <f t="shared" si="2"/>
        <v>0</v>
      </c>
      <c r="L17" s="1">
        <f t="shared" si="3"/>
        <v>35</v>
      </c>
      <c r="M17" s="1"/>
      <c r="N17" s="1"/>
      <c r="O17" s="1">
        <f t="shared" si="4"/>
        <v>7</v>
      </c>
      <c r="P17" s="5"/>
      <c r="Q17" s="5"/>
      <c r="R17" s="1"/>
      <c r="S17" s="1">
        <f t="shared" si="5"/>
        <v>4.7142857142857144</v>
      </c>
      <c r="T17" s="1">
        <f t="shared" si="6"/>
        <v>4.7142857142857144</v>
      </c>
      <c r="U17" s="1">
        <v>6</v>
      </c>
      <c r="V17" s="1">
        <v>3.4</v>
      </c>
      <c r="W17" s="1">
        <v>2.8</v>
      </c>
      <c r="X17" s="1">
        <v>2</v>
      </c>
      <c r="Y17" s="1">
        <v>7.2</v>
      </c>
      <c r="Z17" s="1">
        <v>6</v>
      </c>
      <c r="AA17" s="10" t="s">
        <v>47</v>
      </c>
      <c r="AB17" s="1">
        <f t="shared" si="7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37</v>
      </c>
      <c r="C18" s="1"/>
      <c r="D18" s="1">
        <v>590</v>
      </c>
      <c r="E18" s="1">
        <v>590</v>
      </c>
      <c r="F18" s="1"/>
      <c r="G18" s="6">
        <v>0</v>
      </c>
      <c r="H18" s="1" t="e">
        <v>#N/A</v>
      </c>
      <c r="I18" s="1"/>
      <c r="J18" s="1">
        <v>590</v>
      </c>
      <c r="K18" s="1">
        <f t="shared" si="2"/>
        <v>0</v>
      </c>
      <c r="L18" s="1">
        <f t="shared" si="3"/>
        <v>0</v>
      </c>
      <c r="M18" s="1">
        <v>590</v>
      </c>
      <c r="N18" s="1"/>
      <c r="O18" s="1">
        <f t="shared" si="4"/>
        <v>0</v>
      </c>
      <c r="P18" s="5"/>
      <c r="Q18" s="5"/>
      <c r="R18" s="1"/>
      <c r="S18" s="1" t="e">
        <f t="shared" si="5"/>
        <v>#DIV/0!</v>
      </c>
      <c r="T18" s="1" t="e">
        <f t="shared" si="6"/>
        <v>#DIV/0!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/>
      <c r="AB18" s="1">
        <f t="shared" si="7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49</v>
      </c>
      <c r="B19" s="1" t="s">
        <v>37</v>
      </c>
      <c r="C19" s="1"/>
      <c r="D19" s="1">
        <v>570</v>
      </c>
      <c r="E19" s="1">
        <v>570</v>
      </c>
      <c r="F19" s="1"/>
      <c r="G19" s="6">
        <v>0</v>
      </c>
      <c r="H19" s="1" t="e">
        <v>#N/A</v>
      </c>
      <c r="I19" s="1"/>
      <c r="J19" s="1">
        <v>570</v>
      </c>
      <c r="K19" s="1">
        <f t="shared" si="2"/>
        <v>0</v>
      </c>
      <c r="L19" s="1">
        <f t="shared" si="3"/>
        <v>0</v>
      </c>
      <c r="M19" s="1">
        <v>570</v>
      </c>
      <c r="N19" s="1"/>
      <c r="O19" s="1">
        <f t="shared" si="4"/>
        <v>0</v>
      </c>
      <c r="P19" s="5"/>
      <c r="Q19" s="5"/>
      <c r="R19" s="1"/>
      <c r="S19" s="1" t="e">
        <f t="shared" si="5"/>
        <v>#DIV/0!</v>
      </c>
      <c r="T19" s="1" t="e">
        <f t="shared" si="6"/>
        <v>#DIV/0!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/>
      <c r="AB19" s="1">
        <f t="shared" si="7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50</v>
      </c>
      <c r="B20" s="1" t="s">
        <v>37</v>
      </c>
      <c r="C20" s="1">
        <v>45</v>
      </c>
      <c r="D20" s="1">
        <v>492</v>
      </c>
      <c r="E20" s="1">
        <v>488</v>
      </c>
      <c r="F20" s="1">
        <v>42</v>
      </c>
      <c r="G20" s="6">
        <v>0.3</v>
      </c>
      <c r="H20" s="1">
        <v>40</v>
      </c>
      <c r="I20" s="1"/>
      <c r="J20" s="1">
        <v>490</v>
      </c>
      <c r="K20" s="1">
        <f t="shared" si="2"/>
        <v>-2</v>
      </c>
      <c r="L20" s="1">
        <f t="shared" si="3"/>
        <v>20</v>
      </c>
      <c r="M20" s="1">
        <v>468</v>
      </c>
      <c r="N20" s="1"/>
      <c r="O20" s="1">
        <f t="shared" si="4"/>
        <v>4</v>
      </c>
      <c r="P20" s="5">
        <f>13*O20-N20-F20</f>
        <v>10</v>
      </c>
      <c r="Q20" s="5"/>
      <c r="R20" s="1"/>
      <c r="S20" s="1">
        <f t="shared" si="5"/>
        <v>13</v>
      </c>
      <c r="T20" s="1">
        <f t="shared" si="6"/>
        <v>10.5</v>
      </c>
      <c r="U20" s="1">
        <v>3.2</v>
      </c>
      <c r="V20" s="1">
        <v>4.4000000000000004</v>
      </c>
      <c r="W20" s="1">
        <v>5.8</v>
      </c>
      <c r="X20" s="1">
        <v>4.4000000000000004</v>
      </c>
      <c r="Y20" s="1">
        <v>6.4</v>
      </c>
      <c r="Z20" s="1">
        <v>6.8</v>
      </c>
      <c r="AA20" s="1"/>
      <c r="AB20" s="1">
        <f t="shared" si="7"/>
        <v>3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51</v>
      </c>
      <c r="B21" s="1" t="s">
        <v>37</v>
      </c>
      <c r="C21" s="1"/>
      <c r="D21" s="1">
        <v>594</v>
      </c>
      <c r="E21" s="1">
        <v>594</v>
      </c>
      <c r="F21" s="1"/>
      <c r="G21" s="6">
        <v>0</v>
      </c>
      <c r="H21" s="1" t="e">
        <v>#N/A</v>
      </c>
      <c r="I21" s="1"/>
      <c r="J21" s="1">
        <v>594</v>
      </c>
      <c r="K21" s="1">
        <f t="shared" si="2"/>
        <v>0</v>
      </c>
      <c r="L21" s="1">
        <f t="shared" si="3"/>
        <v>0</v>
      </c>
      <c r="M21" s="1">
        <v>594</v>
      </c>
      <c r="N21" s="1"/>
      <c r="O21" s="1">
        <f t="shared" si="4"/>
        <v>0</v>
      </c>
      <c r="P21" s="5"/>
      <c r="Q21" s="5"/>
      <c r="R21" s="1"/>
      <c r="S21" s="1" t="e">
        <f t="shared" si="5"/>
        <v>#DIV/0!</v>
      </c>
      <c r="T21" s="1" t="e">
        <f t="shared" si="6"/>
        <v>#DIV/0!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/>
      <c r="AB21" s="1">
        <f t="shared" si="7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52</v>
      </c>
      <c r="B22" s="1" t="s">
        <v>37</v>
      </c>
      <c r="C22" s="1">
        <v>129</v>
      </c>
      <c r="D22" s="1">
        <v>45</v>
      </c>
      <c r="E22" s="1">
        <v>102</v>
      </c>
      <c r="F22" s="1">
        <v>48</v>
      </c>
      <c r="G22" s="6">
        <v>0.17</v>
      </c>
      <c r="H22" s="1">
        <v>180</v>
      </c>
      <c r="I22" s="1"/>
      <c r="J22" s="1">
        <v>103</v>
      </c>
      <c r="K22" s="1">
        <f t="shared" si="2"/>
        <v>-1</v>
      </c>
      <c r="L22" s="1">
        <f t="shared" si="3"/>
        <v>102</v>
      </c>
      <c r="M22" s="1"/>
      <c r="N22" s="1">
        <v>137</v>
      </c>
      <c r="O22" s="1">
        <f t="shared" si="4"/>
        <v>20.399999999999999</v>
      </c>
      <c r="P22" s="5">
        <f>13*O22-N22-F22</f>
        <v>80.199999999999989</v>
      </c>
      <c r="Q22" s="5"/>
      <c r="R22" s="1"/>
      <c r="S22" s="1">
        <f t="shared" si="5"/>
        <v>13</v>
      </c>
      <c r="T22" s="1">
        <f t="shared" si="6"/>
        <v>9.0686274509803919</v>
      </c>
      <c r="U22" s="1">
        <v>20.6</v>
      </c>
      <c r="V22" s="1">
        <v>14.4</v>
      </c>
      <c r="W22" s="1">
        <v>17</v>
      </c>
      <c r="X22" s="1">
        <v>11.8</v>
      </c>
      <c r="Y22" s="1">
        <v>13.2</v>
      </c>
      <c r="Z22" s="1">
        <v>18.8</v>
      </c>
      <c r="AA22" s="1"/>
      <c r="AB22" s="1">
        <f t="shared" si="7"/>
        <v>13.633999999999999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53</v>
      </c>
      <c r="B23" s="1" t="s">
        <v>37</v>
      </c>
      <c r="C23" s="1"/>
      <c r="D23" s="1">
        <v>822</v>
      </c>
      <c r="E23" s="1">
        <v>822</v>
      </c>
      <c r="F23" s="1"/>
      <c r="G23" s="6">
        <v>0</v>
      </c>
      <c r="H23" s="1" t="e">
        <v>#N/A</v>
      </c>
      <c r="I23" s="1"/>
      <c r="J23" s="1">
        <v>822</v>
      </c>
      <c r="K23" s="1">
        <f t="shared" si="2"/>
        <v>0</v>
      </c>
      <c r="L23" s="1">
        <f t="shared" si="3"/>
        <v>0</v>
      </c>
      <c r="M23" s="1">
        <v>822</v>
      </c>
      <c r="N23" s="1"/>
      <c r="O23" s="1">
        <f t="shared" si="4"/>
        <v>0</v>
      </c>
      <c r="P23" s="5"/>
      <c r="Q23" s="5"/>
      <c r="R23" s="1"/>
      <c r="S23" s="1" t="e">
        <f t="shared" si="5"/>
        <v>#DIV/0!</v>
      </c>
      <c r="T23" s="1" t="e">
        <f t="shared" si="6"/>
        <v>#DIV/0!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/>
      <c r="AB23" s="1">
        <f t="shared" si="7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54</v>
      </c>
      <c r="B24" s="1" t="s">
        <v>37</v>
      </c>
      <c r="C24" s="1"/>
      <c r="D24" s="1">
        <v>540</v>
      </c>
      <c r="E24" s="1">
        <v>540</v>
      </c>
      <c r="F24" s="1"/>
      <c r="G24" s="6">
        <v>0</v>
      </c>
      <c r="H24" s="1" t="e">
        <v>#N/A</v>
      </c>
      <c r="I24" s="1"/>
      <c r="J24" s="1">
        <v>540</v>
      </c>
      <c r="K24" s="1">
        <f t="shared" si="2"/>
        <v>0</v>
      </c>
      <c r="L24" s="1">
        <f t="shared" si="3"/>
        <v>0</v>
      </c>
      <c r="M24" s="1">
        <v>540</v>
      </c>
      <c r="N24" s="1"/>
      <c r="O24" s="1">
        <f t="shared" si="4"/>
        <v>0</v>
      </c>
      <c r="P24" s="5"/>
      <c r="Q24" s="5"/>
      <c r="R24" s="1"/>
      <c r="S24" s="1" t="e">
        <f t="shared" si="5"/>
        <v>#DIV/0!</v>
      </c>
      <c r="T24" s="1" t="e">
        <f t="shared" si="6"/>
        <v>#DIV/0!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/>
      <c r="AB24" s="1">
        <f t="shared" si="7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55</v>
      </c>
      <c r="B25" s="1" t="s">
        <v>37</v>
      </c>
      <c r="C25" s="1"/>
      <c r="D25" s="1">
        <v>378</v>
      </c>
      <c r="E25" s="1">
        <v>378</v>
      </c>
      <c r="F25" s="1"/>
      <c r="G25" s="6">
        <v>0</v>
      </c>
      <c r="H25" s="1" t="e">
        <v>#N/A</v>
      </c>
      <c r="I25" s="1"/>
      <c r="J25" s="1">
        <v>378</v>
      </c>
      <c r="K25" s="1">
        <f t="shared" si="2"/>
        <v>0</v>
      </c>
      <c r="L25" s="1">
        <f t="shared" si="3"/>
        <v>0</v>
      </c>
      <c r="M25" s="1">
        <v>378</v>
      </c>
      <c r="N25" s="1"/>
      <c r="O25" s="1">
        <f t="shared" si="4"/>
        <v>0</v>
      </c>
      <c r="P25" s="5"/>
      <c r="Q25" s="5"/>
      <c r="R25" s="1"/>
      <c r="S25" s="1" t="e">
        <f t="shared" si="5"/>
        <v>#DIV/0!</v>
      </c>
      <c r="T25" s="1" t="e">
        <f t="shared" si="6"/>
        <v>#DIV/0!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/>
      <c r="AB25" s="1">
        <f t="shared" si="7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56</v>
      </c>
      <c r="B26" s="1" t="s">
        <v>37</v>
      </c>
      <c r="C26" s="1"/>
      <c r="D26" s="1">
        <v>516</v>
      </c>
      <c r="E26" s="1">
        <v>516</v>
      </c>
      <c r="F26" s="1"/>
      <c r="G26" s="6">
        <v>0</v>
      </c>
      <c r="H26" s="1" t="e">
        <v>#N/A</v>
      </c>
      <c r="I26" s="1"/>
      <c r="J26" s="1">
        <v>516</v>
      </c>
      <c r="K26" s="1">
        <f t="shared" si="2"/>
        <v>0</v>
      </c>
      <c r="L26" s="1">
        <f t="shared" si="3"/>
        <v>0</v>
      </c>
      <c r="M26" s="1">
        <v>516</v>
      </c>
      <c r="N26" s="1"/>
      <c r="O26" s="1">
        <f t="shared" si="4"/>
        <v>0</v>
      </c>
      <c r="P26" s="5"/>
      <c r="Q26" s="5"/>
      <c r="R26" s="1"/>
      <c r="S26" s="1" t="e">
        <f t="shared" si="5"/>
        <v>#DIV/0!</v>
      </c>
      <c r="T26" s="1" t="e">
        <f t="shared" si="6"/>
        <v>#DIV/0!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/>
      <c r="AB26" s="1">
        <f t="shared" si="7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57</v>
      </c>
      <c r="B27" s="1" t="s">
        <v>37</v>
      </c>
      <c r="C27" s="1">
        <v>6</v>
      </c>
      <c r="D27" s="1">
        <v>216</v>
      </c>
      <c r="E27" s="1">
        <v>204</v>
      </c>
      <c r="F27" s="1">
        <v>12</v>
      </c>
      <c r="G27" s="6">
        <v>0.35</v>
      </c>
      <c r="H27" s="1">
        <v>45</v>
      </c>
      <c r="I27" s="1"/>
      <c r="J27" s="1">
        <v>207</v>
      </c>
      <c r="K27" s="1">
        <f t="shared" si="2"/>
        <v>-3</v>
      </c>
      <c r="L27" s="1">
        <f t="shared" si="3"/>
        <v>0</v>
      </c>
      <c r="M27" s="1">
        <v>204</v>
      </c>
      <c r="N27" s="1"/>
      <c r="O27" s="1">
        <f t="shared" si="4"/>
        <v>0</v>
      </c>
      <c r="P27" s="5"/>
      <c r="Q27" s="5"/>
      <c r="R27" s="1"/>
      <c r="S27" s="1" t="e">
        <f t="shared" si="5"/>
        <v>#DIV/0!</v>
      </c>
      <c r="T27" s="1" t="e">
        <f t="shared" si="6"/>
        <v>#DIV/0!</v>
      </c>
      <c r="U27" s="1">
        <v>0.2</v>
      </c>
      <c r="V27" s="1">
        <v>1.2</v>
      </c>
      <c r="W27" s="1">
        <v>1</v>
      </c>
      <c r="X27" s="1">
        <v>0.6</v>
      </c>
      <c r="Y27" s="1">
        <v>0.8</v>
      </c>
      <c r="Z27" s="1">
        <v>2</v>
      </c>
      <c r="AA27" s="1"/>
      <c r="AB27" s="1">
        <f t="shared" si="7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58</v>
      </c>
      <c r="B28" s="1" t="s">
        <v>37</v>
      </c>
      <c r="C28" s="1"/>
      <c r="D28" s="1">
        <v>204</v>
      </c>
      <c r="E28" s="1">
        <v>204</v>
      </c>
      <c r="F28" s="1"/>
      <c r="G28" s="6">
        <v>0</v>
      </c>
      <c r="H28" s="1" t="e">
        <v>#N/A</v>
      </c>
      <c r="I28" s="1"/>
      <c r="J28" s="1">
        <v>204</v>
      </c>
      <c r="K28" s="1">
        <f t="shared" si="2"/>
        <v>0</v>
      </c>
      <c r="L28" s="1">
        <f t="shared" si="3"/>
        <v>0</v>
      </c>
      <c r="M28" s="1">
        <v>204</v>
      </c>
      <c r="N28" s="1"/>
      <c r="O28" s="1">
        <f t="shared" si="4"/>
        <v>0</v>
      </c>
      <c r="P28" s="5"/>
      <c r="Q28" s="5"/>
      <c r="R28" s="1"/>
      <c r="S28" s="1" t="e">
        <f t="shared" si="5"/>
        <v>#DIV/0!</v>
      </c>
      <c r="T28" s="1" t="e">
        <f t="shared" si="6"/>
        <v>#DIV/0!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/>
      <c r="AB28" s="1">
        <f t="shared" si="7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59</v>
      </c>
      <c r="B29" s="1" t="s">
        <v>37</v>
      </c>
      <c r="C29" s="1"/>
      <c r="D29" s="1">
        <v>258</v>
      </c>
      <c r="E29" s="1">
        <v>258</v>
      </c>
      <c r="F29" s="1"/>
      <c r="G29" s="6">
        <v>0</v>
      </c>
      <c r="H29" s="1" t="e">
        <v>#N/A</v>
      </c>
      <c r="I29" s="1"/>
      <c r="J29" s="1">
        <v>258</v>
      </c>
      <c r="K29" s="1">
        <f t="shared" si="2"/>
        <v>0</v>
      </c>
      <c r="L29" s="1">
        <f t="shared" si="3"/>
        <v>0</v>
      </c>
      <c r="M29" s="1">
        <v>258</v>
      </c>
      <c r="N29" s="1"/>
      <c r="O29" s="1">
        <f t="shared" si="4"/>
        <v>0</v>
      </c>
      <c r="P29" s="5"/>
      <c r="Q29" s="5"/>
      <c r="R29" s="1"/>
      <c r="S29" s="1" t="e">
        <f t="shared" si="5"/>
        <v>#DIV/0!</v>
      </c>
      <c r="T29" s="1" t="e">
        <f t="shared" si="6"/>
        <v>#DIV/0!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/>
      <c r="AB29" s="1">
        <f t="shared" si="7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60</v>
      </c>
      <c r="B30" s="1" t="s">
        <v>32</v>
      </c>
      <c r="C30" s="1">
        <v>1149.5930000000001</v>
      </c>
      <c r="D30" s="1">
        <v>2800.0439999999999</v>
      </c>
      <c r="E30" s="1">
        <v>1635.35</v>
      </c>
      <c r="F30" s="1">
        <v>2046.3040000000001</v>
      </c>
      <c r="G30" s="6">
        <v>1</v>
      </c>
      <c r="H30" s="1">
        <v>55</v>
      </c>
      <c r="I30" s="1"/>
      <c r="J30" s="1">
        <v>1557.154</v>
      </c>
      <c r="K30" s="1">
        <f t="shared" si="2"/>
        <v>78.195999999999913</v>
      </c>
      <c r="L30" s="1">
        <f t="shared" si="3"/>
        <v>1635.35</v>
      </c>
      <c r="M30" s="1"/>
      <c r="N30" s="1">
        <v>884.72939999999971</v>
      </c>
      <c r="O30" s="1">
        <f t="shared" si="4"/>
        <v>327.07</v>
      </c>
      <c r="P30" s="5">
        <f t="shared" ref="P30:P43" si="10">13*O30-N30-F30</f>
        <v>1320.8766000000001</v>
      </c>
      <c r="Q30" s="5"/>
      <c r="R30" s="1"/>
      <c r="S30" s="1">
        <f t="shared" si="5"/>
        <v>13</v>
      </c>
      <c r="T30" s="1">
        <f t="shared" si="6"/>
        <v>8.9614865319350585</v>
      </c>
      <c r="U30" s="1">
        <v>301.90039999999999</v>
      </c>
      <c r="V30" s="1">
        <v>269.685</v>
      </c>
      <c r="W30" s="1">
        <v>329.09620000000001</v>
      </c>
      <c r="X30" s="1">
        <v>224.12459999999999</v>
      </c>
      <c r="Y30" s="1">
        <v>259.2552</v>
      </c>
      <c r="Z30" s="1">
        <v>240.85079999999999</v>
      </c>
      <c r="AA30" s="1"/>
      <c r="AB30" s="1">
        <f t="shared" si="7"/>
        <v>1320.8766000000001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61</v>
      </c>
      <c r="B31" s="1" t="s">
        <v>32</v>
      </c>
      <c r="C31" s="1">
        <v>5259.402</v>
      </c>
      <c r="D31" s="1">
        <v>6162.3209999999999</v>
      </c>
      <c r="E31" s="1">
        <v>3083.2620000000002</v>
      </c>
      <c r="F31" s="1">
        <v>7235.0110000000004</v>
      </c>
      <c r="G31" s="6">
        <v>1</v>
      </c>
      <c r="H31" s="1">
        <v>50</v>
      </c>
      <c r="I31" s="1"/>
      <c r="J31" s="1">
        <v>3094.2660000000001</v>
      </c>
      <c r="K31" s="1">
        <f t="shared" si="2"/>
        <v>-11.003999999999905</v>
      </c>
      <c r="L31" s="1">
        <f t="shared" si="3"/>
        <v>3083.2620000000002</v>
      </c>
      <c r="M31" s="1"/>
      <c r="N31" s="1"/>
      <c r="O31" s="1">
        <f t="shared" si="4"/>
        <v>616.65240000000006</v>
      </c>
      <c r="P31" s="5">
        <f t="shared" si="10"/>
        <v>781.47020000000066</v>
      </c>
      <c r="Q31" s="5"/>
      <c r="R31" s="1"/>
      <c r="S31" s="1">
        <f t="shared" si="5"/>
        <v>13</v>
      </c>
      <c r="T31" s="1">
        <f t="shared" si="6"/>
        <v>11.732721708372496</v>
      </c>
      <c r="U31" s="1">
        <v>649.18619999999999</v>
      </c>
      <c r="V31" s="1">
        <v>802.38159999999993</v>
      </c>
      <c r="W31" s="1">
        <v>886.62459999999987</v>
      </c>
      <c r="X31" s="1">
        <v>627.93039999999996</v>
      </c>
      <c r="Y31" s="1">
        <v>666.96479999999997</v>
      </c>
      <c r="Z31" s="1">
        <v>645.43920000000003</v>
      </c>
      <c r="AA31" s="1"/>
      <c r="AB31" s="1">
        <f t="shared" si="7"/>
        <v>781.47020000000066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62</v>
      </c>
      <c r="B32" s="1" t="s">
        <v>32</v>
      </c>
      <c r="C32" s="1">
        <v>36.234000000000002</v>
      </c>
      <c r="D32" s="1">
        <v>42.43</v>
      </c>
      <c r="E32" s="1">
        <v>36.229999999999997</v>
      </c>
      <c r="F32" s="1">
        <v>19.393999999999998</v>
      </c>
      <c r="G32" s="6">
        <v>1</v>
      </c>
      <c r="H32" s="1">
        <v>55</v>
      </c>
      <c r="I32" s="1"/>
      <c r="J32" s="1">
        <v>33.200000000000003</v>
      </c>
      <c r="K32" s="1">
        <f t="shared" si="2"/>
        <v>3.029999999999994</v>
      </c>
      <c r="L32" s="1">
        <f t="shared" si="3"/>
        <v>36.229999999999997</v>
      </c>
      <c r="M32" s="1"/>
      <c r="N32" s="1">
        <v>53.177999999999997</v>
      </c>
      <c r="O32" s="1">
        <f t="shared" si="4"/>
        <v>7.2459999999999996</v>
      </c>
      <c r="P32" s="5">
        <f t="shared" si="10"/>
        <v>21.625999999999998</v>
      </c>
      <c r="Q32" s="5"/>
      <c r="R32" s="1"/>
      <c r="S32" s="1">
        <f t="shared" si="5"/>
        <v>13.000000000000002</v>
      </c>
      <c r="T32" s="1">
        <f t="shared" si="6"/>
        <v>10.015456803753796</v>
      </c>
      <c r="U32" s="1">
        <v>7.6087999999999996</v>
      </c>
      <c r="V32" s="1">
        <v>4.59</v>
      </c>
      <c r="W32" s="1">
        <v>6.5212000000000003</v>
      </c>
      <c r="X32" s="1">
        <v>4.9363999999999999</v>
      </c>
      <c r="Y32" s="1">
        <v>3.5198</v>
      </c>
      <c r="Z32" s="1">
        <v>3.6379999999999999</v>
      </c>
      <c r="AA32" s="1"/>
      <c r="AB32" s="1">
        <f t="shared" si="7"/>
        <v>21.625999999999998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63</v>
      </c>
      <c r="B33" s="1" t="s">
        <v>32</v>
      </c>
      <c r="C33" s="1">
        <v>1325.498</v>
      </c>
      <c r="D33" s="1">
        <v>3067.74</v>
      </c>
      <c r="E33" s="1">
        <v>1871.5740000000001</v>
      </c>
      <c r="F33" s="1">
        <v>2193.2919999999999</v>
      </c>
      <c r="G33" s="6">
        <v>1</v>
      </c>
      <c r="H33" s="1">
        <v>55</v>
      </c>
      <c r="I33" s="1"/>
      <c r="J33" s="1">
        <v>1740.2840000000001</v>
      </c>
      <c r="K33" s="1">
        <f t="shared" si="2"/>
        <v>131.28999999999996</v>
      </c>
      <c r="L33" s="1">
        <f t="shared" si="3"/>
        <v>1871.5740000000001</v>
      </c>
      <c r="M33" s="1"/>
      <c r="N33" s="1">
        <v>1554.9</v>
      </c>
      <c r="O33" s="1">
        <f t="shared" si="4"/>
        <v>374.31479999999999</v>
      </c>
      <c r="P33" s="5">
        <f t="shared" si="10"/>
        <v>1117.9003999999995</v>
      </c>
      <c r="Q33" s="5"/>
      <c r="R33" s="1"/>
      <c r="S33" s="1">
        <f t="shared" si="5"/>
        <v>12.999999999999998</v>
      </c>
      <c r="T33" s="1">
        <f t="shared" si="6"/>
        <v>10.013475288714206</v>
      </c>
      <c r="U33" s="1">
        <v>371.23899999999998</v>
      </c>
      <c r="V33" s="1">
        <v>341.5498</v>
      </c>
      <c r="W33" s="1">
        <v>398.51819999999998</v>
      </c>
      <c r="X33" s="1">
        <v>177.19479999999999</v>
      </c>
      <c r="Y33" s="1">
        <v>149.47640000000001</v>
      </c>
      <c r="Z33" s="1">
        <v>306.5224</v>
      </c>
      <c r="AA33" s="1"/>
      <c r="AB33" s="1">
        <f t="shared" si="7"/>
        <v>1117.9003999999995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64</v>
      </c>
      <c r="B34" s="1" t="s">
        <v>32</v>
      </c>
      <c r="C34" s="1">
        <v>7733.375</v>
      </c>
      <c r="D34" s="1">
        <v>2000.42</v>
      </c>
      <c r="E34" s="1">
        <v>4712.6009999999997</v>
      </c>
      <c r="F34" s="1">
        <v>4501.2929999999997</v>
      </c>
      <c r="G34" s="6">
        <v>1</v>
      </c>
      <c r="H34" s="1">
        <v>60</v>
      </c>
      <c r="I34" s="1"/>
      <c r="J34" s="1">
        <v>4618.5129999999999</v>
      </c>
      <c r="K34" s="1">
        <f t="shared" si="2"/>
        <v>94.087999999999738</v>
      </c>
      <c r="L34" s="1">
        <f t="shared" si="3"/>
        <v>4712.6009999999997</v>
      </c>
      <c r="M34" s="1"/>
      <c r="N34" s="1">
        <v>3600</v>
      </c>
      <c r="O34" s="1">
        <f t="shared" si="4"/>
        <v>942.52019999999993</v>
      </c>
      <c r="P34" s="5">
        <f t="shared" si="10"/>
        <v>4151.4695999999985</v>
      </c>
      <c r="Q34" s="5"/>
      <c r="R34" s="1"/>
      <c r="S34" s="1">
        <f t="shared" si="5"/>
        <v>12.999999999999998</v>
      </c>
      <c r="T34" s="1">
        <f t="shared" si="6"/>
        <v>8.595352120835182</v>
      </c>
      <c r="U34" s="1">
        <v>832.54259999999999</v>
      </c>
      <c r="V34" s="1">
        <v>612.59860000000003</v>
      </c>
      <c r="W34" s="1">
        <v>856.01900000000001</v>
      </c>
      <c r="X34" s="1">
        <v>894.97039999999993</v>
      </c>
      <c r="Y34" s="1">
        <v>979.02600000000007</v>
      </c>
      <c r="Z34" s="1">
        <v>934.74959999999987</v>
      </c>
      <c r="AA34" s="1"/>
      <c r="AB34" s="1">
        <f t="shared" si="7"/>
        <v>4151.4695999999985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65</v>
      </c>
      <c r="B35" s="1" t="s">
        <v>32</v>
      </c>
      <c r="C35" s="1">
        <v>357.47899999999998</v>
      </c>
      <c r="D35" s="1">
        <v>84.22</v>
      </c>
      <c r="E35" s="1">
        <v>189.01</v>
      </c>
      <c r="F35" s="1">
        <v>212.077</v>
      </c>
      <c r="G35" s="6">
        <v>1</v>
      </c>
      <c r="H35" s="1">
        <v>50</v>
      </c>
      <c r="I35" s="1"/>
      <c r="J35" s="1">
        <v>180.68199999999999</v>
      </c>
      <c r="K35" s="1">
        <f t="shared" si="2"/>
        <v>8.328000000000003</v>
      </c>
      <c r="L35" s="1">
        <f t="shared" si="3"/>
        <v>189.01</v>
      </c>
      <c r="M35" s="1"/>
      <c r="N35" s="1">
        <v>43.803200000000061</v>
      </c>
      <c r="O35" s="1">
        <f t="shared" si="4"/>
        <v>37.802</v>
      </c>
      <c r="P35" s="5">
        <f t="shared" si="10"/>
        <v>235.54579999999993</v>
      </c>
      <c r="Q35" s="5"/>
      <c r="R35" s="1"/>
      <c r="S35" s="1">
        <f t="shared" si="5"/>
        <v>13</v>
      </c>
      <c r="T35" s="1">
        <f t="shared" si="6"/>
        <v>6.7689593143219948</v>
      </c>
      <c r="U35" s="1">
        <v>30.2422</v>
      </c>
      <c r="V35" s="1">
        <v>32.546199999999999</v>
      </c>
      <c r="W35" s="1">
        <v>36.799799999999998</v>
      </c>
      <c r="X35" s="1">
        <v>29.1646</v>
      </c>
      <c r="Y35" s="1">
        <v>39.025399999999998</v>
      </c>
      <c r="Z35" s="1">
        <v>51.111800000000002</v>
      </c>
      <c r="AA35" s="1"/>
      <c r="AB35" s="1">
        <f t="shared" si="7"/>
        <v>235.54579999999993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66</v>
      </c>
      <c r="B36" s="1" t="s">
        <v>32</v>
      </c>
      <c r="C36" s="1">
        <v>2457.8629999999998</v>
      </c>
      <c r="D36" s="1">
        <v>2523.4299999999998</v>
      </c>
      <c r="E36" s="1">
        <v>1844.683</v>
      </c>
      <c r="F36" s="1">
        <v>2856.3679999999999</v>
      </c>
      <c r="G36" s="6">
        <v>1</v>
      </c>
      <c r="H36" s="1">
        <v>55</v>
      </c>
      <c r="I36" s="1"/>
      <c r="J36" s="1">
        <v>1733.5609999999999</v>
      </c>
      <c r="K36" s="1">
        <f t="shared" si="2"/>
        <v>111.12200000000007</v>
      </c>
      <c r="L36" s="1">
        <f t="shared" si="3"/>
        <v>1844.683</v>
      </c>
      <c r="M36" s="1"/>
      <c r="N36" s="1">
        <v>437.37599999999969</v>
      </c>
      <c r="O36" s="1">
        <f t="shared" si="4"/>
        <v>368.9366</v>
      </c>
      <c r="P36" s="5">
        <f t="shared" si="10"/>
        <v>1502.4318000000007</v>
      </c>
      <c r="Q36" s="5"/>
      <c r="R36" s="1"/>
      <c r="S36" s="1">
        <f t="shared" si="5"/>
        <v>13.000000000000002</v>
      </c>
      <c r="T36" s="1">
        <f t="shared" si="6"/>
        <v>8.9276694152870704</v>
      </c>
      <c r="U36" s="1">
        <v>338.447</v>
      </c>
      <c r="V36" s="1">
        <v>329.59399999999999</v>
      </c>
      <c r="W36" s="1">
        <v>434.70260000000002</v>
      </c>
      <c r="X36" s="1">
        <v>349.72719999999998</v>
      </c>
      <c r="Y36" s="1">
        <v>368.94479999999999</v>
      </c>
      <c r="Z36" s="1">
        <v>299.48160000000001</v>
      </c>
      <c r="AA36" s="1"/>
      <c r="AB36" s="1">
        <f t="shared" si="7"/>
        <v>1502.4318000000007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67</v>
      </c>
      <c r="B37" s="1" t="s">
        <v>32</v>
      </c>
      <c r="C37" s="1">
        <v>5848.0469999999996</v>
      </c>
      <c r="D37" s="1">
        <v>4881.7489999999998</v>
      </c>
      <c r="E37" s="1">
        <v>3093.6120000000001</v>
      </c>
      <c r="F37" s="1">
        <v>6465.5360000000001</v>
      </c>
      <c r="G37" s="6">
        <v>1</v>
      </c>
      <c r="H37" s="1">
        <v>60</v>
      </c>
      <c r="I37" s="1"/>
      <c r="J37" s="1">
        <v>3025.7840000000001</v>
      </c>
      <c r="K37" s="1">
        <f t="shared" si="2"/>
        <v>67.827999999999975</v>
      </c>
      <c r="L37" s="1">
        <f t="shared" si="3"/>
        <v>3093.6120000000001</v>
      </c>
      <c r="M37" s="1"/>
      <c r="N37" s="1">
        <v>220.33200000000031</v>
      </c>
      <c r="O37" s="1">
        <f t="shared" si="4"/>
        <v>618.72239999999999</v>
      </c>
      <c r="P37" s="5">
        <f t="shared" si="10"/>
        <v>1357.5231999999996</v>
      </c>
      <c r="Q37" s="5"/>
      <c r="R37" s="1"/>
      <c r="S37" s="1">
        <f t="shared" si="5"/>
        <v>13</v>
      </c>
      <c r="T37" s="1">
        <f t="shared" si="6"/>
        <v>10.805925242079486</v>
      </c>
      <c r="U37" s="1">
        <v>684.38300000000004</v>
      </c>
      <c r="V37" s="1">
        <v>731.8184</v>
      </c>
      <c r="W37" s="1">
        <v>780.80240000000003</v>
      </c>
      <c r="X37" s="1">
        <v>631.99939999999992</v>
      </c>
      <c r="Y37" s="1">
        <v>686.78359999999998</v>
      </c>
      <c r="Z37" s="1">
        <v>548.52440000000001</v>
      </c>
      <c r="AA37" s="1"/>
      <c r="AB37" s="1">
        <f t="shared" si="7"/>
        <v>1357.5231999999996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68</v>
      </c>
      <c r="B38" s="1" t="s">
        <v>32</v>
      </c>
      <c r="C38" s="1">
        <v>2487.2579999999998</v>
      </c>
      <c r="D38" s="1">
        <v>3018.5859999999998</v>
      </c>
      <c r="E38" s="1">
        <v>1663.7159999999999</v>
      </c>
      <c r="F38" s="1">
        <v>3319.2289999999998</v>
      </c>
      <c r="G38" s="6">
        <v>1</v>
      </c>
      <c r="H38" s="1">
        <v>60</v>
      </c>
      <c r="I38" s="1"/>
      <c r="J38" s="1">
        <v>1600.6759999999999</v>
      </c>
      <c r="K38" s="1">
        <f t="shared" ref="K38:K69" si="11">E38-J38</f>
        <v>63.039999999999964</v>
      </c>
      <c r="L38" s="1">
        <f t="shared" si="3"/>
        <v>1663.7159999999999</v>
      </c>
      <c r="M38" s="1"/>
      <c r="N38" s="1"/>
      <c r="O38" s="1">
        <f t="shared" si="4"/>
        <v>332.7432</v>
      </c>
      <c r="P38" s="5">
        <f t="shared" si="10"/>
        <v>1006.4326000000005</v>
      </c>
      <c r="Q38" s="5"/>
      <c r="R38" s="1"/>
      <c r="S38" s="1">
        <f t="shared" si="5"/>
        <v>13.000000000000002</v>
      </c>
      <c r="T38" s="1">
        <f t="shared" si="6"/>
        <v>9.9753473549572149</v>
      </c>
      <c r="U38" s="1">
        <v>329.928</v>
      </c>
      <c r="V38" s="1">
        <v>370.59739999999999</v>
      </c>
      <c r="W38" s="1">
        <v>421.37259999999998</v>
      </c>
      <c r="X38" s="1">
        <v>325.77440000000001</v>
      </c>
      <c r="Y38" s="1">
        <v>330.24700000000001</v>
      </c>
      <c r="Z38" s="1">
        <v>244.49420000000001</v>
      </c>
      <c r="AA38" s="1"/>
      <c r="AB38" s="1">
        <f t="shared" si="7"/>
        <v>1006.4326000000005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69</v>
      </c>
      <c r="B39" s="1" t="s">
        <v>32</v>
      </c>
      <c r="C39" s="1">
        <v>659.64400000000001</v>
      </c>
      <c r="D39" s="1">
        <v>678.22</v>
      </c>
      <c r="E39" s="1">
        <v>400.233</v>
      </c>
      <c r="F39" s="1">
        <v>845.23299999999995</v>
      </c>
      <c r="G39" s="6">
        <v>1</v>
      </c>
      <c r="H39" s="1">
        <v>60</v>
      </c>
      <c r="I39" s="1"/>
      <c r="J39" s="1">
        <v>368.476</v>
      </c>
      <c r="K39" s="1">
        <f t="shared" si="11"/>
        <v>31.757000000000005</v>
      </c>
      <c r="L39" s="1">
        <f t="shared" si="3"/>
        <v>400.233</v>
      </c>
      <c r="M39" s="1"/>
      <c r="N39" s="1"/>
      <c r="O39" s="1">
        <f t="shared" si="4"/>
        <v>80.046599999999998</v>
      </c>
      <c r="P39" s="5">
        <f t="shared" si="10"/>
        <v>195.3728000000001</v>
      </c>
      <c r="Q39" s="5"/>
      <c r="R39" s="1"/>
      <c r="S39" s="1">
        <f t="shared" si="5"/>
        <v>13</v>
      </c>
      <c r="T39" s="1">
        <f t="shared" si="6"/>
        <v>10.55926173004225</v>
      </c>
      <c r="U39" s="1">
        <v>72.493799999999993</v>
      </c>
      <c r="V39" s="1">
        <v>78.316800000000001</v>
      </c>
      <c r="W39" s="1">
        <v>116.8442</v>
      </c>
      <c r="X39" s="1">
        <v>108.926</v>
      </c>
      <c r="Y39" s="1">
        <v>100.78319999999999</v>
      </c>
      <c r="Z39" s="1">
        <v>111.57</v>
      </c>
      <c r="AA39" s="1"/>
      <c r="AB39" s="1">
        <f t="shared" si="7"/>
        <v>195.3728000000001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70</v>
      </c>
      <c r="B40" s="1" t="s">
        <v>32</v>
      </c>
      <c r="C40" s="1">
        <v>1237.1379999999999</v>
      </c>
      <c r="D40" s="1">
        <v>738.71799999999996</v>
      </c>
      <c r="E40" s="1">
        <v>854.649</v>
      </c>
      <c r="F40" s="1">
        <v>986.36500000000001</v>
      </c>
      <c r="G40" s="6">
        <v>1</v>
      </c>
      <c r="H40" s="1">
        <v>60</v>
      </c>
      <c r="I40" s="1"/>
      <c r="J40" s="1">
        <v>803.76599999999996</v>
      </c>
      <c r="K40" s="1">
        <f t="shared" si="11"/>
        <v>50.883000000000038</v>
      </c>
      <c r="L40" s="1">
        <f t="shared" si="3"/>
        <v>854.649</v>
      </c>
      <c r="M40" s="1"/>
      <c r="N40" s="1">
        <v>469.14699999999971</v>
      </c>
      <c r="O40" s="1">
        <f t="shared" si="4"/>
        <v>170.9298</v>
      </c>
      <c r="P40" s="5">
        <f t="shared" si="10"/>
        <v>766.57540000000017</v>
      </c>
      <c r="Q40" s="5"/>
      <c r="R40" s="1"/>
      <c r="S40" s="1">
        <f t="shared" si="5"/>
        <v>13</v>
      </c>
      <c r="T40" s="1">
        <f t="shared" si="6"/>
        <v>8.5152618209346738</v>
      </c>
      <c r="U40" s="1">
        <v>152.75800000000001</v>
      </c>
      <c r="V40" s="1">
        <v>136.01519999999999</v>
      </c>
      <c r="W40" s="1">
        <v>176.5608</v>
      </c>
      <c r="X40" s="1">
        <v>154.5916</v>
      </c>
      <c r="Y40" s="1">
        <v>173.59</v>
      </c>
      <c r="Z40" s="1">
        <v>159.4008</v>
      </c>
      <c r="AA40" s="1"/>
      <c r="AB40" s="1">
        <f t="shared" si="7"/>
        <v>766.57540000000017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71</v>
      </c>
      <c r="B41" s="1" t="s">
        <v>32</v>
      </c>
      <c r="C41" s="1">
        <v>22.9</v>
      </c>
      <c r="D41" s="1">
        <v>14.823</v>
      </c>
      <c r="E41" s="1">
        <v>15.336</v>
      </c>
      <c r="F41" s="1">
        <v>20.588999999999999</v>
      </c>
      <c r="G41" s="6">
        <v>1</v>
      </c>
      <c r="H41" s="1">
        <v>180</v>
      </c>
      <c r="I41" s="1"/>
      <c r="J41" s="1">
        <v>13.42</v>
      </c>
      <c r="K41" s="1">
        <f t="shared" si="11"/>
        <v>1.9160000000000004</v>
      </c>
      <c r="L41" s="1">
        <f t="shared" si="3"/>
        <v>15.336</v>
      </c>
      <c r="M41" s="1"/>
      <c r="N41" s="1"/>
      <c r="O41" s="1">
        <f t="shared" si="4"/>
        <v>3.0672000000000001</v>
      </c>
      <c r="P41" s="5">
        <f t="shared" si="10"/>
        <v>19.284600000000005</v>
      </c>
      <c r="Q41" s="5"/>
      <c r="R41" s="1"/>
      <c r="S41" s="1">
        <f t="shared" si="5"/>
        <v>13</v>
      </c>
      <c r="T41" s="1">
        <f t="shared" si="6"/>
        <v>6.7126369327073547</v>
      </c>
      <c r="U41" s="1">
        <v>2.2545999999999999</v>
      </c>
      <c r="V41" s="1">
        <v>1.9688000000000001</v>
      </c>
      <c r="W41" s="1">
        <v>2.6337999999999999</v>
      </c>
      <c r="X41" s="1">
        <v>2.0638000000000001</v>
      </c>
      <c r="Y41" s="1">
        <v>1.9196</v>
      </c>
      <c r="Z41" s="1">
        <v>2.4403999999999999</v>
      </c>
      <c r="AA41" s="1"/>
      <c r="AB41" s="1">
        <f t="shared" si="7"/>
        <v>19.284600000000005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72</v>
      </c>
      <c r="B42" s="1" t="s">
        <v>32</v>
      </c>
      <c r="C42" s="1">
        <v>1528.0719999999999</v>
      </c>
      <c r="D42" s="1">
        <v>2811.1559999999999</v>
      </c>
      <c r="E42" s="1">
        <v>1491.6479999999999</v>
      </c>
      <c r="F42" s="1">
        <v>2606.3380000000002</v>
      </c>
      <c r="G42" s="6">
        <v>1</v>
      </c>
      <c r="H42" s="1">
        <v>60</v>
      </c>
      <c r="I42" s="1"/>
      <c r="J42" s="1">
        <v>1406.3340000000001</v>
      </c>
      <c r="K42" s="1">
        <f t="shared" si="11"/>
        <v>85.313999999999851</v>
      </c>
      <c r="L42" s="1">
        <f t="shared" si="3"/>
        <v>1491.6479999999999</v>
      </c>
      <c r="M42" s="1"/>
      <c r="N42" s="1">
        <v>215.81579999999991</v>
      </c>
      <c r="O42" s="1">
        <f t="shared" si="4"/>
        <v>298.32959999999997</v>
      </c>
      <c r="P42" s="5">
        <f t="shared" si="10"/>
        <v>1056.1309999999994</v>
      </c>
      <c r="Q42" s="5"/>
      <c r="R42" s="1"/>
      <c r="S42" s="1">
        <f t="shared" si="5"/>
        <v>13</v>
      </c>
      <c r="T42" s="1">
        <f t="shared" si="6"/>
        <v>9.4598517880894164</v>
      </c>
      <c r="U42" s="1">
        <v>284.66180000000003</v>
      </c>
      <c r="V42" s="1">
        <v>242.00980000000001</v>
      </c>
      <c r="W42" s="1">
        <v>378.34019999999998</v>
      </c>
      <c r="X42" s="1">
        <v>355.36779999999999</v>
      </c>
      <c r="Y42" s="1">
        <v>274.7636</v>
      </c>
      <c r="Z42" s="1">
        <v>216.79259999999999</v>
      </c>
      <c r="AA42" s="1"/>
      <c r="AB42" s="1">
        <f t="shared" si="7"/>
        <v>1056.1309999999994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73</v>
      </c>
      <c r="B43" s="1" t="s">
        <v>32</v>
      </c>
      <c r="C43" s="1">
        <v>18.349</v>
      </c>
      <c r="D43" s="1">
        <v>118.518</v>
      </c>
      <c r="E43" s="1">
        <v>53.811</v>
      </c>
      <c r="F43" s="1">
        <v>79.224999999999994</v>
      </c>
      <c r="G43" s="6">
        <v>1</v>
      </c>
      <c r="H43" s="1">
        <v>35</v>
      </c>
      <c r="I43" s="1"/>
      <c r="J43" s="1">
        <v>52.9</v>
      </c>
      <c r="K43" s="1">
        <f t="shared" si="11"/>
        <v>0.91100000000000136</v>
      </c>
      <c r="L43" s="1">
        <f t="shared" si="3"/>
        <v>53.811</v>
      </c>
      <c r="M43" s="1"/>
      <c r="N43" s="1"/>
      <c r="O43" s="1">
        <f t="shared" si="4"/>
        <v>10.7622</v>
      </c>
      <c r="P43" s="5">
        <f>12*O43-N43-F43</f>
        <v>49.921400000000006</v>
      </c>
      <c r="Q43" s="5"/>
      <c r="R43" s="1"/>
      <c r="S43" s="1">
        <f t="shared" si="5"/>
        <v>12</v>
      </c>
      <c r="T43" s="1">
        <f t="shared" si="6"/>
        <v>7.3614130939770677</v>
      </c>
      <c r="U43" s="1">
        <v>6.4939999999999998</v>
      </c>
      <c r="V43" s="1">
        <v>8.1509999999999998</v>
      </c>
      <c r="W43" s="1">
        <v>9.3426000000000009</v>
      </c>
      <c r="X43" s="1">
        <v>9.5912000000000006</v>
      </c>
      <c r="Y43" s="1">
        <v>5.8082000000000003</v>
      </c>
      <c r="Z43" s="1">
        <v>1.9681999999999999</v>
      </c>
      <c r="AA43" s="1"/>
      <c r="AB43" s="1">
        <f t="shared" si="7"/>
        <v>49.921400000000006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74</v>
      </c>
      <c r="B44" s="1" t="s">
        <v>32</v>
      </c>
      <c r="C44" s="1">
        <v>111.693</v>
      </c>
      <c r="D44" s="1">
        <v>979.44</v>
      </c>
      <c r="E44" s="1">
        <v>783.76700000000005</v>
      </c>
      <c r="F44" s="1">
        <v>284.03300000000002</v>
      </c>
      <c r="G44" s="6">
        <v>0</v>
      </c>
      <c r="H44" s="1">
        <v>30</v>
      </c>
      <c r="I44" s="1"/>
      <c r="J44" s="1">
        <v>793.77599999999995</v>
      </c>
      <c r="K44" s="1">
        <f t="shared" si="11"/>
        <v>-10.008999999999901</v>
      </c>
      <c r="L44" s="1">
        <f t="shared" si="3"/>
        <v>122.48900000000003</v>
      </c>
      <c r="M44" s="1">
        <v>661.27800000000002</v>
      </c>
      <c r="N44" s="1"/>
      <c r="O44" s="1">
        <f t="shared" si="4"/>
        <v>24.497800000000005</v>
      </c>
      <c r="P44" s="5"/>
      <c r="Q44" s="5"/>
      <c r="R44" s="1"/>
      <c r="S44" s="1">
        <f t="shared" si="5"/>
        <v>11.594224787531941</v>
      </c>
      <c r="T44" s="1">
        <f t="shared" si="6"/>
        <v>11.594224787531941</v>
      </c>
      <c r="U44" s="1">
        <v>24.0594</v>
      </c>
      <c r="V44" s="1">
        <v>24.066199999999998</v>
      </c>
      <c r="W44" s="1">
        <v>39.894199999999998</v>
      </c>
      <c r="X44" s="1">
        <v>40.418199999999999</v>
      </c>
      <c r="Y44" s="1">
        <v>26.017800000000001</v>
      </c>
      <c r="Z44" s="1">
        <v>14.3188</v>
      </c>
      <c r="AA44" s="10" t="s">
        <v>47</v>
      </c>
      <c r="AB44" s="1">
        <f t="shared" si="7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75</v>
      </c>
      <c r="B45" s="1" t="s">
        <v>32</v>
      </c>
      <c r="C45" s="1">
        <v>343.55900000000003</v>
      </c>
      <c r="D45" s="1">
        <v>573.85199999999998</v>
      </c>
      <c r="E45" s="1">
        <v>387.41399999999999</v>
      </c>
      <c r="F45" s="1">
        <v>440.10500000000002</v>
      </c>
      <c r="G45" s="6">
        <v>1</v>
      </c>
      <c r="H45" s="1">
        <v>30</v>
      </c>
      <c r="I45" s="1"/>
      <c r="J45" s="1">
        <v>408.904</v>
      </c>
      <c r="K45" s="1">
        <f t="shared" si="11"/>
        <v>-21.490000000000009</v>
      </c>
      <c r="L45" s="1">
        <f t="shared" si="3"/>
        <v>387.41399999999999</v>
      </c>
      <c r="M45" s="1"/>
      <c r="N45" s="1">
        <v>158.0432000000001</v>
      </c>
      <c r="O45" s="1">
        <f t="shared" si="4"/>
        <v>77.482799999999997</v>
      </c>
      <c r="P45" s="5">
        <f>12*O45-N45-F45</f>
        <v>331.64539999999988</v>
      </c>
      <c r="Q45" s="5"/>
      <c r="R45" s="1"/>
      <c r="S45" s="1">
        <f t="shared" si="5"/>
        <v>12</v>
      </c>
      <c r="T45" s="1">
        <f t="shared" si="6"/>
        <v>7.7197545777901686</v>
      </c>
      <c r="U45" s="1">
        <v>66.059200000000004</v>
      </c>
      <c r="V45" s="1">
        <v>68.07419999999999</v>
      </c>
      <c r="W45" s="1">
        <v>86.037999999999997</v>
      </c>
      <c r="X45" s="1">
        <v>65.725999999999999</v>
      </c>
      <c r="Y45" s="1">
        <v>68.5732</v>
      </c>
      <c r="Z45" s="1">
        <v>86.824399999999997</v>
      </c>
      <c r="AA45" s="1"/>
      <c r="AB45" s="1">
        <f t="shared" si="7"/>
        <v>331.64539999999988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76</v>
      </c>
      <c r="B46" s="1" t="s">
        <v>32</v>
      </c>
      <c r="C46" s="1">
        <v>2705.8359999999998</v>
      </c>
      <c r="D46" s="1">
        <v>7187.2560000000003</v>
      </c>
      <c r="E46" s="1">
        <v>4609.7629999999999</v>
      </c>
      <c r="F46" s="1">
        <v>4167.0169999999998</v>
      </c>
      <c r="G46" s="6">
        <v>1</v>
      </c>
      <c r="H46" s="1">
        <v>40</v>
      </c>
      <c r="I46" s="1"/>
      <c r="J46" s="1">
        <v>4501.9210000000003</v>
      </c>
      <c r="K46" s="1">
        <f t="shared" si="11"/>
        <v>107.84199999999964</v>
      </c>
      <c r="L46" s="1">
        <f t="shared" si="3"/>
        <v>4609.7629999999999</v>
      </c>
      <c r="M46" s="1"/>
      <c r="N46" s="1">
        <v>5007.8214000000007</v>
      </c>
      <c r="O46" s="1">
        <f t="shared" si="4"/>
        <v>921.95259999999996</v>
      </c>
      <c r="P46" s="5">
        <f t="shared" ref="P45:P46" si="12">13*O46-N46-F46</f>
        <v>2810.5453999999991</v>
      </c>
      <c r="Q46" s="5"/>
      <c r="R46" s="1"/>
      <c r="S46" s="1">
        <f t="shared" si="5"/>
        <v>13</v>
      </c>
      <c r="T46" s="1">
        <f t="shared" si="6"/>
        <v>9.9515293953290023</v>
      </c>
      <c r="U46" s="1">
        <v>907.27340000000004</v>
      </c>
      <c r="V46" s="1">
        <v>703.34759999999994</v>
      </c>
      <c r="W46" s="1">
        <v>857.7106</v>
      </c>
      <c r="X46" s="1">
        <v>789.93959999999993</v>
      </c>
      <c r="Y46" s="1">
        <v>545.51199999999994</v>
      </c>
      <c r="Z46" s="1">
        <v>135.59819999999999</v>
      </c>
      <c r="AA46" s="1"/>
      <c r="AB46" s="1">
        <f t="shared" si="7"/>
        <v>2810.5453999999991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77</v>
      </c>
      <c r="B47" s="1" t="s">
        <v>32</v>
      </c>
      <c r="C47" s="1">
        <v>35.314</v>
      </c>
      <c r="D47" s="1"/>
      <c r="E47" s="1">
        <v>4.0869999999999997</v>
      </c>
      <c r="F47" s="1">
        <v>27.986000000000001</v>
      </c>
      <c r="G47" s="6">
        <v>0</v>
      </c>
      <c r="H47" s="1">
        <v>35</v>
      </c>
      <c r="I47" s="1"/>
      <c r="J47" s="1">
        <v>4.0789999999999997</v>
      </c>
      <c r="K47" s="1">
        <f t="shared" si="11"/>
        <v>8.0000000000000071E-3</v>
      </c>
      <c r="L47" s="1">
        <f t="shared" si="3"/>
        <v>4.0869999999999997</v>
      </c>
      <c r="M47" s="1"/>
      <c r="N47" s="1"/>
      <c r="O47" s="1">
        <f t="shared" si="4"/>
        <v>0.8173999999999999</v>
      </c>
      <c r="P47" s="5"/>
      <c r="Q47" s="5"/>
      <c r="R47" s="1"/>
      <c r="S47" s="1">
        <f t="shared" si="5"/>
        <v>34.237827257156844</v>
      </c>
      <c r="T47" s="1">
        <f t="shared" si="6"/>
        <v>34.237827257156844</v>
      </c>
      <c r="U47" s="1">
        <v>0.54160000000000008</v>
      </c>
      <c r="V47" s="1">
        <v>0.27400000000000002</v>
      </c>
      <c r="W47" s="1">
        <v>0.81319999999999992</v>
      </c>
      <c r="X47" s="1">
        <v>0.53920000000000001</v>
      </c>
      <c r="Y47" s="1">
        <v>1.331</v>
      </c>
      <c r="Z47" s="1">
        <v>2.4201999999999999</v>
      </c>
      <c r="AA47" s="11" t="s">
        <v>78</v>
      </c>
      <c r="AB47" s="1">
        <f t="shared" si="7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79</v>
      </c>
      <c r="B48" s="1" t="s">
        <v>32</v>
      </c>
      <c r="C48" s="1">
        <v>27.201000000000001</v>
      </c>
      <c r="D48" s="1">
        <v>25.638999999999999</v>
      </c>
      <c r="E48" s="1">
        <v>13.613</v>
      </c>
      <c r="F48" s="1">
        <v>23.527999999999999</v>
      </c>
      <c r="G48" s="6">
        <v>1</v>
      </c>
      <c r="H48" s="1">
        <v>45</v>
      </c>
      <c r="I48" s="1"/>
      <c r="J48" s="1">
        <v>15.6</v>
      </c>
      <c r="K48" s="1">
        <f t="shared" si="11"/>
        <v>-1.9870000000000001</v>
      </c>
      <c r="L48" s="1">
        <f t="shared" si="3"/>
        <v>13.613</v>
      </c>
      <c r="M48" s="1"/>
      <c r="N48" s="1"/>
      <c r="O48" s="1">
        <f t="shared" si="4"/>
        <v>2.7225999999999999</v>
      </c>
      <c r="P48" s="5">
        <f t="shared" ref="P48:P64" si="13">13*O48-N48-F48</f>
        <v>11.8658</v>
      </c>
      <c r="Q48" s="5"/>
      <c r="R48" s="1"/>
      <c r="S48" s="1">
        <f t="shared" si="5"/>
        <v>13</v>
      </c>
      <c r="T48" s="1">
        <f t="shared" si="6"/>
        <v>8.6417395137001396</v>
      </c>
      <c r="U48" s="1">
        <v>2.8664000000000001</v>
      </c>
      <c r="V48" s="1">
        <v>3.1488</v>
      </c>
      <c r="W48" s="1">
        <v>3.5710000000000002</v>
      </c>
      <c r="X48" s="1">
        <v>2.2824</v>
      </c>
      <c r="Y48" s="1">
        <v>1.0002</v>
      </c>
      <c r="Z48" s="1">
        <v>1.2764</v>
      </c>
      <c r="AA48" s="1"/>
      <c r="AB48" s="1">
        <f t="shared" si="7"/>
        <v>11.8658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80</v>
      </c>
      <c r="B49" s="1" t="s">
        <v>32</v>
      </c>
      <c r="C49" s="1">
        <v>53.356000000000002</v>
      </c>
      <c r="D49" s="1">
        <v>78.698999999999998</v>
      </c>
      <c r="E49" s="1">
        <v>43.292000000000002</v>
      </c>
      <c r="F49" s="1">
        <v>69.953000000000003</v>
      </c>
      <c r="G49" s="6">
        <v>1</v>
      </c>
      <c r="H49" s="1">
        <v>45</v>
      </c>
      <c r="I49" s="1"/>
      <c r="J49" s="1">
        <v>48.1</v>
      </c>
      <c r="K49" s="1">
        <f t="shared" si="11"/>
        <v>-4.8079999999999998</v>
      </c>
      <c r="L49" s="1">
        <f t="shared" si="3"/>
        <v>43.292000000000002</v>
      </c>
      <c r="M49" s="1"/>
      <c r="N49" s="1">
        <v>24.566199999999991</v>
      </c>
      <c r="O49" s="1">
        <f t="shared" si="4"/>
        <v>8.6584000000000003</v>
      </c>
      <c r="P49" s="5">
        <f t="shared" si="13"/>
        <v>18.040000000000006</v>
      </c>
      <c r="Q49" s="5"/>
      <c r="R49" s="1"/>
      <c r="S49" s="1">
        <f t="shared" si="5"/>
        <v>13</v>
      </c>
      <c r="T49" s="1">
        <f t="shared" si="6"/>
        <v>10.916474175367274</v>
      </c>
      <c r="U49" s="1">
        <v>9.5611999999999995</v>
      </c>
      <c r="V49" s="1">
        <v>10.4778</v>
      </c>
      <c r="W49" s="1">
        <v>10.308</v>
      </c>
      <c r="X49" s="1">
        <v>8.2123999999999988</v>
      </c>
      <c r="Y49" s="1">
        <v>8.4599999999999991</v>
      </c>
      <c r="Z49" s="1">
        <v>8.9060000000000006</v>
      </c>
      <c r="AA49" s="1"/>
      <c r="AB49" s="1">
        <f t="shared" si="7"/>
        <v>18.040000000000006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81</v>
      </c>
      <c r="B50" s="1" t="s">
        <v>32</v>
      </c>
      <c r="C50" s="1">
        <v>53.722999999999999</v>
      </c>
      <c r="D50" s="1"/>
      <c r="E50" s="1">
        <v>40.286999999999999</v>
      </c>
      <c r="F50" s="1">
        <v>-0.108</v>
      </c>
      <c r="G50" s="6">
        <v>1</v>
      </c>
      <c r="H50" s="1">
        <v>45</v>
      </c>
      <c r="I50" s="1"/>
      <c r="J50" s="1">
        <v>44.6</v>
      </c>
      <c r="K50" s="1">
        <f t="shared" si="11"/>
        <v>-4.3130000000000024</v>
      </c>
      <c r="L50" s="1">
        <f t="shared" si="3"/>
        <v>40.286999999999999</v>
      </c>
      <c r="M50" s="1"/>
      <c r="N50" s="1">
        <v>59.333799999999997</v>
      </c>
      <c r="O50" s="1">
        <f t="shared" si="4"/>
        <v>8.0573999999999995</v>
      </c>
      <c r="P50" s="5">
        <f t="shared" si="13"/>
        <v>45.520399999999988</v>
      </c>
      <c r="Q50" s="5"/>
      <c r="R50" s="1"/>
      <c r="S50" s="1">
        <f t="shared" si="5"/>
        <v>13</v>
      </c>
      <c r="T50" s="1">
        <f t="shared" si="6"/>
        <v>7.3504852682006607</v>
      </c>
      <c r="U50" s="1">
        <v>9.0733999999999995</v>
      </c>
      <c r="V50" s="1">
        <v>6.9304000000000006</v>
      </c>
      <c r="W50" s="1">
        <v>8.2061999999999991</v>
      </c>
      <c r="X50" s="1">
        <v>6.1745999999999999</v>
      </c>
      <c r="Y50" s="1">
        <v>6.7444000000000006</v>
      </c>
      <c r="Z50" s="1">
        <v>8.7542000000000009</v>
      </c>
      <c r="AA50" s="1"/>
      <c r="AB50" s="1">
        <f t="shared" si="7"/>
        <v>45.520399999999988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82</v>
      </c>
      <c r="B51" s="1" t="s">
        <v>37</v>
      </c>
      <c r="C51" s="1">
        <v>1</v>
      </c>
      <c r="D51" s="1">
        <v>216</v>
      </c>
      <c r="E51" s="1">
        <v>13</v>
      </c>
      <c r="F51" s="1">
        <v>203</v>
      </c>
      <c r="G51" s="6">
        <v>0.35</v>
      </c>
      <c r="H51" s="1">
        <v>40</v>
      </c>
      <c r="I51" s="1"/>
      <c r="J51" s="1">
        <v>13</v>
      </c>
      <c r="K51" s="1">
        <f t="shared" si="11"/>
        <v>0</v>
      </c>
      <c r="L51" s="1">
        <f t="shared" si="3"/>
        <v>13</v>
      </c>
      <c r="M51" s="1"/>
      <c r="N51" s="1"/>
      <c r="O51" s="1">
        <f t="shared" si="4"/>
        <v>2.6</v>
      </c>
      <c r="P51" s="5"/>
      <c r="Q51" s="5"/>
      <c r="R51" s="1"/>
      <c r="S51" s="1">
        <f t="shared" si="5"/>
        <v>78.07692307692308</v>
      </c>
      <c r="T51" s="1">
        <f t="shared" si="6"/>
        <v>78.07692307692308</v>
      </c>
      <c r="U51" s="1">
        <v>0.2</v>
      </c>
      <c r="V51" s="1">
        <v>17</v>
      </c>
      <c r="W51" s="1">
        <v>21.6</v>
      </c>
      <c r="X51" s="1">
        <v>6.4</v>
      </c>
      <c r="Y51" s="1">
        <v>6.2</v>
      </c>
      <c r="Z51" s="1">
        <v>10</v>
      </c>
      <c r="AA51" s="1"/>
      <c r="AB51" s="1">
        <f t="shared" si="7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83</v>
      </c>
      <c r="B52" s="1" t="s">
        <v>37</v>
      </c>
      <c r="C52" s="1">
        <v>1399</v>
      </c>
      <c r="D52" s="1">
        <v>540</v>
      </c>
      <c r="E52" s="1">
        <v>773</v>
      </c>
      <c r="F52" s="1">
        <v>1051</v>
      </c>
      <c r="G52" s="6">
        <v>0.4</v>
      </c>
      <c r="H52" s="1">
        <v>45</v>
      </c>
      <c r="I52" s="1"/>
      <c r="J52" s="1">
        <v>777</v>
      </c>
      <c r="K52" s="1">
        <f t="shared" si="11"/>
        <v>-4</v>
      </c>
      <c r="L52" s="1">
        <f t="shared" si="3"/>
        <v>773</v>
      </c>
      <c r="M52" s="1"/>
      <c r="N52" s="1">
        <v>552.40000000000009</v>
      </c>
      <c r="O52" s="1">
        <f t="shared" si="4"/>
        <v>154.6</v>
      </c>
      <c r="P52" s="5">
        <f t="shared" si="13"/>
        <v>406.39999999999986</v>
      </c>
      <c r="Q52" s="5"/>
      <c r="R52" s="1"/>
      <c r="S52" s="1">
        <f t="shared" si="5"/>
        <v>13</v>
      </c>
      <c r="T52" s="1">
        <f t="shared" si="6"/>
        <v>10.371280724450195</v>
      </c>
      <c r="U52" s="1">
        <v>155.4</v>
      </c>
      <c r="V52" s="1">
        <v>147</v>
      </c>
      <c r="W52" s="1">
        <v>172.8</v>
      </c>
      <c r="X52" s="1">
        <v>139.4</v>
      </c>
      <c r="Y52" s="1">
        <v>192.8</v>
      </c>
      <c r="Z52" s="1">
        <v>157.4</v>
      </c>
      <c r="AA52" s="1"/>
      <c r="AB52" s="1">
        <f t="shared" si="7"/>
        <v>162.55999999999995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84</v>
      </c>
      <c r="B53" s="1" t="s">
        <v>37</v>
      </c>
      <c r="C53" s="1">
        <v>14</v>
      </c>
      <c r="D53" s="1">
        <v>250</v>
      </c>
      <c r="E53" s="1">
        <v>90</v>
      </c>
      <c r="F53" s="1">
        <v>164</v>
      </c>
      <c r="G53" s="6">
        <v>0.45</v>
      </c>
      <c r="H53" s="1">
        <v>50</v>
      </c>
      <c r="I53" s="1"/>
      <c r="J53" s="1">
        <v>90</v>
      </c>
      <c r="K53" s="1">
        <f t="shared" si="11"/>
        <v>0</v>
      </c>
      <c r="L53" s="1">
        <f t="shared" si="3"/>
        <v>90</v>
      </c>
      <c r="M53" s="1"/>
      <c r="N53" s="1"/>
      <c r="O53" s="1">
        <f t="shared" si="4"/>
        <v>18</v>
      </c>
      <c r="P53" s="5">
        <f t="shared" si="13"/>
        <v>70</v>
      </c>
      <c r="Q53" s="5"/>
      <c r="R53" s="1"/>
      <c r="S53" s="1">
        <f t="shared" si="5"/>
        <v>13</v>
      </c>
      <c r="T53" s="1">
        <f t="shared" si="6"/>
        <v>9.1111111111111107</v>
      </c>
      <c r="U53" s="1">
        <v>14.6</v>
      </c>
      <c r="V53" s="1">
        <v>13.6</v>
      </c>
      <c r="W53" s="1">
        <v>22.2</v>
      </c>
      <c r="X53" s="1">
        <v>12.8</v>
      </c>
      <c r="Y53" s="1">
        <v>6.8</v>
      </c>
      <c r="Z53" s="1">
        <v>5.4</v>
      </c>
      <c r="AA53" s="1"/>
      <c r="AB53" s="1">
        <f t="shared" si="7"/>
        <v>31.5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85</v>
      </c>
      <c r="B54" s="1" t="s">
        <v>32</v>
      </c>
      <c r="C54" s="1">
        <v>420.20299999999997</v>
      </c>
      <c r="D54" s="1">
        <v>431.43200000000002</v>
      </c>
      <c r="E54" s="1">
        <v>433.452</v>
      </c>
      <c r="F54" s="1">
        <v>402.18900000000002</v>
      </c>
      <c r="G54" s="6">
        <v>1</v>
      </c>
      <c r="H54" s="1">
        <v>45</v>
      </c>
      <c r="I54" s="1"/>
      <c r="J54" s="1">
        <v>407.5</v>
      </c>
      <c r="K54" s="1">
        <f t="shared" si="11"/>
        <v>25.951999999999998</v>
      </c>
      <c r="L54" s="1">
        <f t="shared" si="3"/>
        <v>433.452</v>
      </c>
      <c r="M54" s="1"/>
      <c r="N54" s="1">
        <v>70.755800000000022</v>
      </c>
      <c r="O54" s="1">
        <f t="shared" si="4"/>
        <v>86.690399999999997</v>
      </c>
      <c r="P54" s="5">
        <f t="shared" si="13"/>
        <v>654.03039999999987</v>
      </c>
      <c r="Q54" s="5"/>
      <c r="R54" s="1"/>
      <c r="S54" s="1">
        <f t="shared" si="5"/>
        <v>12.999999999999998</v>
      </c>
      <c r="T54" s="1">
        <f t="shared" si="6"/>
        <v>5.4555614001088939</v>
      </c>
      <c r="U54" s="1">
        <v>57.473799999999997</v>
      </c>
      <c r="V54" s="1">
        <v>33.237400000000001</v>
      </c>
      <c r="W54" s="1">
        <v>71.11760000000001</v>
      </c>
      <c r="X54" s="1">
        <v>68.188999999999993</v>
      </c>
      <c r="Y54" s="1">
        <v>59.618399999999987</v>
      </c>
      <c r="Z54" s="1">
        <v>76.845799999999997</v>
      </c>
      <c r="AA54" s="1"/>
      <c r="AB54" s="1">
        <f t="shared" si="7"/>
        <v>654.03039999999987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86</v>
      </c>
      <c r="B55" s="1" t="s">
        <v>37</v>
      </c>
      <c r="C55" s="1">
        <v>22</v>
      </c>
      <c r="D55" s="1">
        <v>365</v>
      </c>
      <c r="E55" s="1">
        <v>87</v>
      </c>
      <c r="F55" s="1">
        <v>276</v>
      </c>
      <c r="G55" s="6">
        <v>0.35</v>
      </c>
      <c r="H55" s="1">
        <v>40</v>
      </c>
      <c r="I55" s="1"/>
      <c r="J55" s="1">
        <v>113</v>
      </c>
      <c r="K55" s="1">
        <f t="shared" si="11"/>
        <v>-26</v>
      </c>
      <c r="L55" s="1">
        <f t="shared" si="3"/>
        <v>87</v>
      </c>
      <c r="M55" s="1"/>
      <c r="N55" s="1"/>
      <c r="O55" s="1">
        <f t="shared" si="4"/>
        <v>17.399999999999999</v>
      </c>
      <c r="P55" s="5"/>
      <c r="Q55" s="5"/>
      <c r="R55" s="1"/>
      <c r="S55" s="1">
        <f t="shared" si="5"/>
        <v>15.862068965517242</v>
      </c>
      <c r="T55" s="1">
        <f t="shared" si="6"/>
        <v>15.862068965517242</v>
      </c>
      <c r="U55" s="1">
        <v>16.8</v>
      </c>
      <c r="V55" s="1">
        <v>27</v>
      </c>
      <c r="W55" s="1">
        <v>31.2</v>
      </c>
      <c r="X55" s="1">
        <v>16.600000000000001</v>
      </c>
      <c r="Y55" s="1">
        <v>14.2</v>
      </c>
      <c r="Z55" s="1">
        <v>15.4</v>
      </c>
      <c r="AA55" s="1"/>
      <c r="AB55" s="1">
        <f t="shared" si="7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87</v>
      </c>
      <c r="B56" s="1" t="s">
        <v>37</v>
      </c>
      <c r="C56" s="1">
        <v>494</v>
      </c>
      <c r="D56" s="1">
        <v>1710</v>
      </c>
      <c r="E56" s="1">
        <v>1585</v>
      </c>
      <c r="F56" s="1">
        <v>513</v>
      </c>
      <c r="G56" s="6">
        <v>0.4</v>
      </c>
      <c r="H56" s="1">
        <v>40</v>
      </c>
      <c r="I56" s="1"/>
      <c r="J56" s="1">
        <v>1582</v>
      </c>
      <c r="K56" s="1">
        <f t="shared" si="11"/>
        <v>3</v>
      </c>
      <c r="L56" s="1">
        <f t="shared" si="3"/>
        <v>481</v>
      </c>
      <c r="M56" s="1">
        <v>1104</v>
      </c>
      <c r="N56" s="1">
        <v>307.59999999999991</v>
      </c>
      <c r="O56" s="1">
        <f t="shared" si="4"/>
        <v>96.2</v>
      </c>
      <c r="P56" s="5">
        <f t="shared" si="13"/>
        <v>430.00000000000023</v>
      </c>
      <c r="Q56" s="5"/>
      <c r="R56" s="1"/>
      <c r="S56" s="1">
        <f t="shared" si="5"/>
        <v>13.000000000000002</v>
      </c>
      <c r="T56" s="1">
        <f t="shared" si="6"/>
        <v>8.5301455301455285</v>
      </c>
      <c r="U56" s="1">
        <v>87.6</v>
      </c>
      <c r="V56" s="1">
        <v>82.550399999999996</v>
      </c>
      <c r="W56" s="1">
        <v>90.150399999999991</v>
      </c>
      <c r="X56" s="1">
        <v>69.8</v>
      </c>
      <c r="Y56" s="1">
        <v>79</v>
      </c>
      <c r="Z56" s="1">
        <v>71.8</v>
      </c>
      <c r="AA56" s="1"/>
      <c r="AB56" s="1">
        <f t="shared" si="7"/>
        <v>172.00000000000011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88</v>
      </c>
      <c r="B57" s="1" t="s">
        <v>37</v>
      </c>
      <c r="C57" s="1">
        <v>739</v>
      </c>
      <c r="D57" s="1">
        <v>2940</v>
      </c>
      <c r="E57" s="1">
        <v>2846</v>
      </c>
      <c r="F57" s="1">
        <v>681</v>
      </c>
      <c r="G57" s="6">
        <v>0.4</v>
      </c>
      <c r="H57" s="1">
        <v>45</v>
      </c>
      <c r="I57" s="1"/>
      <c r="J57" s="1">
        <v>2852</v>
      </c>
      <c r="K57" s="1">
        <f t="shared" si="11"/>
        <v>-6</v>
      </c>
      <c r="L57" s="1">
        <f t="shared" si="3"/>
        <v>746</v>
      </c>
      <c r="M57" s="1">
        <v>2100</v>
      </c>
      <c r="N57" s="1">
        <v>580.19999999999982</v>
      </c>
      <c r="O57" s="1">
        <f t="shared" si="4"/>
        <v>149.19999999999999</v>
      </c>
      <c r="P57" s="5">
        <f t="shared" si="13"/>
        <v>678.40000000000009</v>
      </c>
      <c r="Q57" s="5"/>
      <c r="R57" s="1"/>
      <c r="S57" s="1">
        <f t="shared" si="5"/>
        <v>13</v>
      </c>
      <c r="T57" s="1">
        <f t="shared" si="6"/>
        <v>8.4530831099195698</v>
      </c>
      <c r="U57" s="1">
        <v>134.19999999999999</v>
      </c>
      <c r="V57" s="1">
        <v>119</v>
      </c>
      <c r="W57" s="1">
        <v>134.4</v>
      </c>
      <c r="X57" s="1">
        <v>110.6</v>
      </c>
      <c r="Y57" s="1">
        <v>118.8</v>
      </c>
      <c r="Z57" s="1">
        <v>123</v>
      </c>
      <c r="AA57" s="1"/>
      <c r="AB57" s="1">
        <f t="shared" si="7"/>
        <v>271.36000000000007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89</v>
      </c>
      <c r="B58" s="1" t="s">
        <v>37</v>
      </c>
      <c r="C58" s="1">
        <v>178</v>
      </c>
      <c r="D58" s="1">
        <v>501</v>
      </c>
      <c r="E58" s="1">
        <v>458</v>
      </c>
      <c r="F58" s="1">
        <v>200</v>
      </c>
      <c r="G58" s="6">
        <v>0.4</v>
      </c>
      <c r="H58" s="1">
        <v>40</v>
      </c>
      <c r="I58" s="1"/>
      <c r="J58" s="1">
        <v>459</v>
      </c>
      <c r="K58" s="1">
        <f t="shared" si="11"/>
        <v>-1</v>
      </c>
      <c r="L58" s="1">
        <f t="shared" si="3"/>
        <v>152</v>
      </c>
      <c r="M58" s="1">
        <v>306</v>
      </c>
      <c r="N58" s="1">
        <v>145.4</v>
      </c>
      <c r="O58" s="1">
        <f t="shared" si="4"/>
        <v>30.4</v>
      </c>
      <c r="P58" s="5">
        <f t="shared" si="13"/>
        <v>49.799999999999983</v>
      </c>
      <c r="Q58" s="5"/>
      <c r="R58" s="1"/>
      <c r="S58" s="1">
        <f t="shared" si="5"/>
        <v>12.999999999999998</v>
      </c>
      <c r="T58" s="1">
        <f t="shared" si="6"/>
        <v>11.361842105263158</v>
      </c>
      <c r="U58" s="1">
        <v>32.4</v>
      </c>
      <c r="V58" s="1">
        <v>28.6</v>
      </c>
      <c r="W58" s="1">
        <v>29.6</v>
      </c>
      <c r="X58" s="1">
        <v>11</v>
      </c>
      <c r="Y58" s="1">
        <v>13.6</v>
      </c>
      <c r="Z58" s="1">
        <v>28.8</v>
      </c>
      <c r="AA58" s="1"/>
      <c r="AB58" s="1">
        <f t="shared" si="7"/>
        <v>19.919999999999995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90</v>
      </c>
      <c r="B59" s="1" t="s">
        <v>32</v>
      </c>
      <c r="C59" s="1">
        <v>203.55</v>
      </c>
      <c r="D59" s="1">
        <v>64.484999999999999</v>
      </c>
      <c r="E59" s="1">
        <v>95.352000000000004</v>
      </c>
      <c r="F59" s="1">
        <v>142.81200000000001</v>
      </c>
      <c r="G59" s="6">
        <v>1</v>
      </c>
      <c r="H59" s="1">
        <v>50</v>
      </c>
      <c r="I59" s="1"/>
      <c r="J59" s="1">
        <v>90.941999999999993</v>
      </c>
      <c r="K59" s="1">
        <f t="shared" si="11"/>
        <v>4.4100000000000108</v>
      </c>
      <c r="L59" s="1">
        <f t="shared" si="3"/>
        <v>95.352000000000004</v>
      </c>
      <c r="M59" s="1"/>
      <c r="N59" s="1"/>
      <c r="O59" s="1">
        <f t="shared" si="4"/>
        <v>19.070399999999999</v>
      </c>
      <c r="P59" s="5">
        <f t="shared" si="13"/>
        <v>105.10319999999999</v>
      </c>
      <c r="Q59" s="5"/>
      <c r="R59" s="1"/>
      <c r="S59" s="1">
        <f t="shared" si="5"/>
        <v>13</v>
      </c>
      <c r="T59" s="1">
        <f t="shared" si="6"/>
        <v>7.4886735464384602</v>
      </c>
      <c r="U59" s="1">
        <v>16.907</v>
      </c>
      <c r="V59" s="1">
        <v>18.997199999999999</v>
      </c>
      <c r="W59" s="1">
        <v>17.145800000000001</v>
      </c>
      <c r="X59" s="1">
        <v>15.9772</v>
      </c>
      <c r="Y59" s="1">
        <v>16.230399999999999</v>
      </c>
      <c r="Z59" s="1">
        <v>24.691400000000002</v>
      </c>
      <c r="AA59" s="1"/>
      <c r="AB59" s="1">
        <f t="shared" si="7"/>
        <v>105.10319999999999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91</v>
      </c>
      <c r="B60" s="1" t="s">
        <v>32</v>
      </c>
      <c r="C60" s="1">
        <v>572.73800000000006</v>
      </c>
      <c r="D60" s="1">
        <v>219.41</v>
      </c>
      <c r="E60" s="1">
        <v>308.23599999999999</v>
      </c>
      <c r="F60" s="1">
        <v>433.61099999999999</v>
      </c>
      <c r="G60" s="6">
        <v>1</v>
      </c>
      <c r="H60" s="1">
        <v>50</v>
      </c>
      <c r="I60" s="1"/>
      <c r="J60" s="1">
        <v>281.06</v>
      </c>
      <c r="K60" s="1">
        <f t="shared" si="11"/>
        <v>27.175999999999988</v>
      </c>
      <c r="L60" s="1">
        <f t="shared" si="3"/>
        <v>308.23599999999999</v>
      </c>
      <c r="M60" s="1"/>
      <c r="N60" s="1">
        <v>75.962200000000053</v>
      </c>
      <c r="O60" s="1">
        <f t="shared" si="4"/>
        <v>61.647199999999998</v>
      </c>
      <c r="P60" s="5">
        <f t="shared" si="13"/>
        <v>291.84039999999993</v>
      </c>
      <c r="Q60" s="5"/>
      <c r="R60" s="1"/>
      <c r="S60" s="1">
        <f t="shared" si="5"/>
        <v>13</v>
      </c>
      <c r="T60" s="1">
        <f t="shared" si="6"/>
        <v>8.2659585512399598</v>
      </c>
      <c r="U60" s="1">
        <v>54.0212</v>
      </c>
      <c r="V60" s="1">
        <v>43.787599999999998</v>
      </c>
      <c r="W60" s="1">
        <v>66.651800000000009</v>
      </c>
      <c r="X60" s="1">
        <v>60.943399999999997</v>
      </c>
      <c r="Y60" s="1">
        <v>38.25</v>
      </c>
      <c r="Z60" s="1">
        <v>0</v>
      </c>
      <c r="AA60" s="1"/>
      <c r="AB60" s="1">
        <f t="shared" si="7"/>
        <v>291.84039999999993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92</v>
      </c>
      <c r="B61" s="1" t="s">
        <v>32</v>
      </c>
      <c r="C61" s="1">
        <v>440.738</v>
      </c>
      <c r="D61" s="1">
        <v>0.159</v>
      </c>
      <c r="E61" s="1">
        <v>137.46700000000001</v>
      </c>
      <c r="F61" s="1">
        <v>262.25200000000001</v>
      </c>
      <c r="G61" s="6">
        <v>1</v>
      </c>
      <c r="H61" s="1">
        <v>55</v>
      </c>
      <c r="I61" s="1"/>
      <c r="J61" s="1">
        <v>127.712</v>
      </c>
      <c r="K61" s="1">
        <f t="shared" si="11"/>
        <v>9.7550000000000097</v>
      </c>
      <c r="L61" s="1">
        <f t="shared" si="3"/>
        <v>137.46700000000001</v>
      </c>
      <c r="M61" s="1"/>
      <c r="N61" s="1"/>
      <c r="O61" s="1">
        <f t="shared" si="4"/>
        <v>27.493400000000001</v>
      </c>
      <c r="P61" s="5">
        <f t="shared" si="13"/>
        <v>95.162199999999984</v>
      </c>
      <c r="Q61" s="5"/>
      <c r="R61" s="1"/>
      <c r="S61" s="1">
        <f t="shared" si="5"/>
        <v>13</v>
      </c>
      <c r="T61" s="1">
        <f t="shared" si="6"/>
        <v>9.5387256577942345</v>
      </c>
      <c r="U61" s="1">
        <v>28.0288</v>
      </c>
      <c r="V61" s="1">
        <v>24.772600000000001</v>
      </c>
      <c r="W61" s="1">
        <v>30.044799999999999</v>
      </c>
      <c r="X61" s="1">
        <v>28.849</v>
      </c>
      <c r="Y61" s="1">
        <v>45.415599999999998</v>
      </c>
      <c r="Z61" s="1">
        <v>49.318600000000004</v>
      </c>
      <c r="AA61" s="1"/>
      <c r="AB61" s="1">
        <f t="shared" si="7"/>
        <v>95.162199999999984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93</v>
      </c>
      <c r="B62" s="1" t="s">
        <v>32</v>
      </c>
      <c r="C62" s="1">
        <v>563.43899999999996</v>
      </c>
      <c r="D62" s="1"/>
      <c r="E62" s="1">
        <v>62.203000000000003</v>
      </c>
      <c r="F62" s="1">
        <v>499.577</v>
      </c>
      <c r="G62" s="6">
        <v>1</v>
      </c>
      <c r="H62" s="1">
        <v>40</v>
      </c>
      <c r="I62" s="1"/>
      <c r="J62" s="1">
        <v>62.7</v>
      </c>
      <c r="K62" s="1">
        <f t="shared" si="11"/>
        <v>-0.49699999999999989</v>
      </c>
      <c r="L62" s="1">
        <f t="shared" si="3"/>
        <v>62.203000000000003</v>
      </c>
      <c r="M62" s="1"/>
      <c r="N62" s="1"/>
      <c r="O62" s="1">
        <f t="shared" si="4"/>
        <v>12.4406</v>
      </c>
      <c r="P62" s="5"/>
      <c r="Q62" s="5"/>
      <c r="R62" s="1"/>
      <c r="S62" s="1">
        <f t="shared" si="5"/>
        <v>40.156985997459927</v>
      </c>
      <c r="T62" s="1">
        <f t="shared" si="6"/>
        <v>40.156985997459927</v>
      </c>
      <c r="U62" s="1">
        <v>10.045</v>
      </c>
      <c r="V62" s="1">
        <v>20.895600000000002</v>
      </c>
      <c r="W62" s="1">
        <v>22.731999999999999</v>
      </c>
      <c r="X62" s="1">
        <v>29.179200000000002</v>
      </c>
      <c r="Y62" s="1">
        <v>54.569800000000001</v>
      </c>
      <c r="Z62" s="1">
        <v>59.069800000000001</v>
      </c>
      <c r="AA62" s="11" t="s">
        <v>94</v>
      </c>
      <c r="AB62" s="1">
        <f t="shared" si="7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95</v>
      </c>
      <c r="B63" s="1" t="s">
        <v>37</v>
      </c>
      <c r="C63" s="1">
        <v>246</v>
      </c>
      <c r="D63" s="1">
        <v>942</v>
      </c>
      <c r="E63" s="1">
        <v>519</v>
      </c>
      <c r="F63" s="1">
        <v>478</v>
      </c>
      <c r="G63" s="6">
        <v>0.4</v>
      </c>
      <c r="H63" s="1">
        <v>45</v>
      </c>
      <c r="I63" s="1"/>
      <c r="J63" s="1">
        <v>562</v>
      </c>
      <c r="K63" s="1">
        <f t="shared" si="11"/>
        <v>-43</v>
      </c>
      <c r="L63" s="1">
        <f t="shared" si="3"/>
        <v>519</v>
      </c>
      <c r="M63" s="1"/>
      <c r="N63" s="1">
        <v>612.20000000000005</v>
      </c>
      <c r="O63" s="1">
        <f t="shared" si="4"/>
        <v>103.8</v>
      </c>
      <c r="P63" s="5">
        <f t="shared" si="13"/>
        <v>259.19999999999982</v>
      </c>
      <c r="Q63" s="5"/>
      <c r="R63" s="1"/>
      <c r="S63" s="1">
        <f t="shared" si="5"/>
        <v>12.999999999999998</v>
      </c>
      <c r="T63" s="1">
        <f t="shared" si="6"/>
        <v>10.502890173410405</v>
      </c>
      <c r="U63" s="1">
        <v>106.2</v>
      </c>
      <c r="V63" s="1">
        <v>89</v>
      </c>
      <c r="W63" s="1">
        <v>106.4</v>
      </c>
      <c r="X63" s="1">
        <v>82.6</v>
      </c>
      <c r="Y63" s="1">
        <v>54.4</v>
      </c>
      <c r="Z63" s="1">
        <v>6.8</v>
      </c>
      <c r="AA63" s="1"/>
      <c r="AB63" s="1">
        <f t="shared" si="7"/>
        <v>103.67999999999994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96</v>
      </c>
      <c r="B64" s="1" t="s">
        <v>37</v>
      </c>
      <c r="C64" s="1">
        <v>54</v>
      </c>
      <c r="D64" s="1">
        <v>215</v>
      </c>
      <c r="E64" s="1">
        <v>88</v>
      </c>
      <c r="F64" s="1">
        <v>167</v>
      </c>
      <c r="G64" s="6">
        <v>0.35</v>
      </c>
      <c r="H64" s="1">
        <v>40</v>
      </c>
      <c r="I64" s="1"/>
      <c r="J64" s="1">
        <v>87</v>
      </c>
      <c r="K64" s="1">
        <f t="shared" si="11"/>
        <v>1</v>
      </c>
      <c r="L64" s="1">
        <f t="shared" si="3"/>
        <v>88</v>
      </c>
      <c r="M64" s="1"/>
      <c r="N64" s="1"/>
      <c r="O64" s="1">
        <f t="shared" si="4"/>
        <v>17.600000000000001</v>
      </c>
      <c r="P64" s="5">
        <f t="shared" si="13"/>
        <v>61.800000000000011</v>
      </c>
      <c r="Q64" s="5"/>
      <c r="R64" s="1"/>
      <c r="S64" s="1">
        <f t="shared" si="5"/>
        <v>13</v>
      </c>
      <c r="T64" s="1">
        <f t="shared" si="6"/>
        <v>9.4886363636363633</v>
      </c>
      <c r="U64" s="1">
        <v>17.2</v>
      </c>
      <c r="V64" s="1">
        <v>12.6</v>
      </c>
      <c r="W64" s="1">
        <v>19.8</v>
      </c>
      <c r="X64" s="1">
        <v>13.6</v>
      </c>
      <c r="Y64" s="1">
        <v>6.2</v>
      </c>
      <c r="Z64" s="1">
        <v>8.4</v>
      </c>
      <c r="AA64" s="1"/>
      <c r="AB64" s="1">
        <f t="shared" si="7"/>
        <v>21.630000000000003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97</v>
      </c>
      <c r="B65" s="1" t="s">
        <v>37</v>
      </c>
      <c r="C65" s="1"/>
      <c r="D65" s="1">
        <v>240</v>
      </c>
      <c r="E65" s="1">
        <v>240</v>
      </c>
      <c r="F65" s="1"/>
      <c r="G65" s="6">
        <v>0</v>
      </c>
      <c r="H65" s="1" t="e">
        <v>#N/A</v>
      </c>
      <c r="I65" s="1"/>
      <c r="J65" s="1">
        <v>240</v>
      </c>
      <c r="K65" s="1">
        <f t="shared" si="11"/>
        <v>0</v>
      </c>
      <c r="L65" s="1">
        <f t="shared" si="3"/>
        <v>0</v>
      </c>
      <c r="M65" s="1">
        <v>240</v>
      </c>
      <c r="N65" s="1"/>
      <c r="O65" s="1">
        <f t="shared" si="4"/>
        <v>0</v>
      </c>
      <c r="P65" s="5"/>
      <c r="Q65" s="5"/>
      <c r="R65" s="1"/>
      <c r="S65" s="1" t="e">
        <f t="shared" si="5"/>
        <v>#DIV/0!</v>
      </c>
      <c r="T65" s="1" t="e">
        <f t="shared" si="6"/>
        <v>#DIV/0!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/>
      <c r="AB65" s="1">
        <f t="shared" si="7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98</v>
      </c>
      <c r="B66" s="1" t="s">
        <v>37</v>
      </c>
      <c r="C66" s="1">
        <v>31</v>
      </c>
      <c r="D66" s="1">
        <v>700</v>
      </c>
      <c r="E66" s="1">
        <v>705</v>
      </c>
      <c r="F66" s="1"/>
      <c r="G66" s="6">
        <v>0</v>
      </c>
      <c r="H66" s="1">
        <v>60</v>
      </c>
      <c r="I66" s="1"/>
      <c r="J66" s="1">
        <v>705</v>
      </c>
      <c r="K66" s="1">
        <f t="shared" si="11"/>
        <v>0</v>
      </c>
      <c r="L66" s="1">
        <f t="shared" si="3"/>
        <v>5</v>
      </c>
      <c r="M66" s="1">
        <v>700</v>
      </c>
      <c r="N66" s="1"/>
      <c r="O66" s="1">
        <f t="shared" si="4"/>
        <v>1</v>
      </c>
      <c r="P66" s="5"/>
      <c r="Q66" s="5"/>
      <c r="R66" s="1"/>
      <c r="S66" s="1">
        <f t="shared" si="5"/>
        <v>0</v>
      </c>
      <c r="T66" s="1">
        <f t="shared" si="6"/>
        <v>0</v>
      </c>
      <c r="U66" s="1">
        <v>1</v>
      </c>
      <c r="V66" s="1">
        <v>1.2</v>
      </c>
      <c r="W66" s="1">
        <v>2.4</v>
      </c>
      <c r="X66" s="1">
        <v>2.6</v>
      </c>
      <c r="Y66" s="1">
        <v>3.2</v>
      </c>
      <c r="Z66" s="1">
        <v>1.2</v>
      </c>
      <c r="AA66" s="10" t="s">
        <v>47</v>
      </c>
      <c r="AB66" s="1">
        <f t="shared" si="7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99</v>
      </c>
      <c r="B67" s="1" t="s">
        <v>37</v>
      </c>
      <c r="C67" s="1"/>
      <c r="D67" s="1">
        <v>120</v>
      </c>
      <c r="E67" s="1">
        <v>120</v>
      </c>
      <c r="F67" s="1"/>
      <c r="G67" s="6">
        <v>0</v>
      </c>
      <c r="H67" s="1" t="e">
        <v>#N/A</v>
      </c>
      <c r="I67" s="1"/>
      <c r="J67" s="1">
        <v>120</v>
      </c>
      <c r="K67" s="1">
        <f t="shared" si="11"/>
        <v>0</v>
      </c>
      <c r="L67" s="1">
        <f t="shared" si="3"/>
        <v>0</v>
      </c>
      <c r="M67" s="1">
        <v>120</v>
      </c>
      <c r="N67" s="1"/>
      <c r="O67" s="1">
        <f t="shared" si="4"/>
        <v>0</v>
      </c>
      <c r="P67" s="5"/>
      <c r="Q67" s="5"/>
      <c r="R67" s="1"/>
      <c r="S67" s="1" t="e">
        <f t="shared" si="5"/>
        <v>#DIV/0!</v>
      </c>
      <c r="T67" s="1" t="e">
        <f t="shared" si="6"/>
        <v>#DIV/0!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/>
      <c r="AB67" s="1">
        <f t="shared" si="7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100</v>
      </c>
      <c r="B68" s="1" t="s">
        <v>37</v>
      </c>
      <c r="C68" s="1"/>
      <c r="D68" s="1">
        <v>144</v>
      </c>
      <c r="E68" s="1">
        <v>144</v>
      </c>
      <c r="F68" s="1"/>
      <c r="G68" s="6">
        <v>0</v>
      </c>
      <c r="H68" s="1" t="e">
        <v>#N/A</v>
      </c>
      <c r="I68" s="1"/>
      <c r="J68" s="1">
        <v>144</v>
      </c>
      <c r="K68" s="1">
        <f t="shared" si="11"/>
        <v>0</v>
      </c>
      <c r="L68" s="1">
        <f t="shared" si="3"/>
        <v>0</v>
      </c>
      <c r="M68" s="1">
        <v>144</v>
      </c>
      <c r="N68" s="1"/>
      <c r="O68" s="1">
        <f t="shared" si="4"/>
        <v>0</v>
      </c>
      <c r="P68" s="5"/>
      <c r="Q68" s="5"/>
      <c r="R68" s="1"/>
      <c r="S68" s="1" t="e">
        <f t="shared" si="5"/>
        <v>#DIV/0!</v>
      </c>
      <c r="T68" s="1" t="e">
        <f t="shared" si="6"/>
        <v>#DIV/0!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/>
      <c r="AB68" s="1">
        <f t="shared" si="7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101</v>
      </c>
      <c r="B69" s="1" t="s">
        <v>37</v>
      </c>
      <c r="C69" s="1"/>
      <c r="D69" s="1">
        <v>2240</v>
      </c>
      <c r="E69" s="1">
        <v>2240</v>
      </c>
      <c r="F69" s="1"/>
      <c r="G69" s="6">
        <v>0</v>
      </c>
      <c r="H69" s="1" t="e">
        <v>#N/A</v>
      </c>
      <c r="I69" s="1"/>
      <c r="J69" s="1">
        <v>2240</v>
      </c>
      <c r="K69" s="1">
        <f t="shared" si="11"/>
        <v>0</v>
      </c>
      <c r="L69" s="1">
        <f t="shared" si="3"/>
        <v>0</v>
      </c>
      <c r="M69" s="1">
        <v>2240</v>
      </c>
      <c r="N69" s="1"/>
      <c r="O69" s="1">
        <f t="shared" si="4"/>
        <v>0</v>
      </c>
      <c r="P69" s="5"/>
      <c r="Q69" s="5"/>
      <c r="R69" s="1"/>
      <c r="S69" s="1" t="e">
        <f t="shared" si="5"/>
        <v>#DIV/0!</v>
      </c>
      <c r="T69" s="1" t="e">
        <f t="shared" si="6"/>
        <v>#DIV/0!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/>
      <c r="AB69" s="1">
        <f t="shared" si="7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102</v>
      </c>
      <c r="B70" s="1" t="s">
        <v>37</v>
      </c>
      <c r="C70" s="1"/>
      <c r="D70" s="1">
        <v>702</v>
      </c>
      <c r="E70" s="1">
        <v>702</v>
      </c>
      <c r="F70" s="1"/>
      <c r="G70" s="6">
        <v>0</v>
      </c>
      <c r="H70" s="1" t="e">
        <v>#N/A</v>
      </c>
      <c r="I70" s="1"/>
      <c r="J70" s="1">
        <v>702</v>
      </c>
      <c r="K70" s="1">
        <f t="shared" ref="K70:K101" si="14">E70-J70</f>
        <v>0</v>
      </c>
      <c r="L70" s="1">
        <f t="shared" si="3"/>
        <v>0</v>
      </c>
      <c r="M70" s="1">
        <v>702</v>
      </c>
      <c r="N70" s="1"/>
      <c r="O70" s="1">
        <f t="shared" si="4"/>
        <v>0</v>
      </c>
      <c r="P70" s="5"/>
      <c r="Q70" s="5"/>
      <c r="R70" s="1"/>
      <c r="S70" s="1" t="e">
        <f t="shared" si="5"/>
        <v>#DIV/0!</v>
      </c>
      <c r="T70" s="1" t="e">
        <f t="shared" si="6"/>
        <v>#DIV/0!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/>
      <c r="AB70" s="1">
        <f t="shared" si="7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103</v>
      </c>
      <c r="B71" s="1" t="s">
        <v>37</v>
      </c>
      <c r="C71" s="1"/>
      <c r="D71" s="1">
        <v>186</v>
      </c>
      <c r="E71" s="1">
        <v>186</v>
      </c>
      <c r="F71" s="1"/>
      <c r="G71" s="6">
        <v>0</v>
      </c>
      <c r="H71" s="1" t="e">
        <v>#N/A</v>
      </c>
      <c r="I71" s="1"/>
      <c r="J71" s="1">
        <v>186</v>
      </c>
      <c r="K71" s="1">
        <f t="shared" si="14"/>
        <v>0</v>
      </c>
      <c r="L71" s="1">
        <f t="shared" ref="L71:L96" si="15">E71-M71</f>
        <v>0</v>
      </c>
      <c r="M71" s="1">
        <v>186</v>
      </c>
      <c r="N71" s="1"/>
      <c r="O71" s="1">
        <f t="shared" ref="O71:O96" si="16">L71/5</f>
        <v>0</v>
      </c>
      <c r="P71" s="5"/>
      <c r="Q71" s="5"/>
      <c r="R71" s="1"/>
      <c r="S71" s="1" t="e">
        <f t="shared" ref="S71:S96" si="17">(F71+N71+P71)/O71</f>
        <v>#DIV/0!</v>
      </c>
      <c r="T71" s="1" t="e">
        <f t="shared" ref="T71:T96" si="18">(F71+N71)/O71</f>
        <v>#DIV/0!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/>
      <c r="AB71" s="1">
        <f t="shared" ref="AB71:AB96" si="19">P71*G71</f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104</v>
      </c>
      <c r="B72" s="1" t="s">
        <v>37</v>
      </c>
      <c r="C72" s="1">
        <v>66</v>
      </c>
      <c r="D72" s="1">
        <v>1321</v>
      </c>
      <c r="E72" s="1">
        <v>1304</v>
      </c>
      <c r="F72" s="1">
        <v>73</v>
      </c>
      <c r="G72" s="6">
        <v>0.4</v>
      </c>
      <c r="H72" s="1">
        <v>40</v>
      </c>
      <c r="I72" s="1"/>
      <c r="J72" s="1">
        <v>1306</v>
      </c>
      <c r="K72" s="1">
        <f t="shared" si="14"/>
        <v>-2</v>
      </c>
      <c r="L72" s="1">
        <f t="shared" si="15"/>
        <v>80</v>
      </c>
      <c r="M72" s="1">
        <v>1224</v>
      </c>
      <c r="N72" s="1">
        <v>48.199999999999989</v>
      </c>
      <c r="O72" s="1">
        <f t="shared" si="16"/>
        <v>16</v>
      </c>
      <c r="P72" s="5">
        <f>13*O72-N72-F72</f>
        <v>86.800000000000011</v>
      </c>
      <c r="Q72" s="5"/>
      <c r="R72" s="1"/>
      <c r="S72" s="1">
        <f t="shared" si="17"/>
        <v>13</v>
      </c>
      <c r="T72" s="1">
        <f t="shared" si="18"/>
        <v>7.5749999999999993</v>
      </c>
      <c r="U72" s="1">
        <v>13.2</v>
      </c>
      <c r="V72" s="1">
        <v>11.8</v>
      </c>
      <c r="W72" s="1">
        <v>13.6</v>
      </c>
      <c r="X72" s="1">
        <v>13.4</v>
      </c>
      <c r="Y72" s="1">
        <v>12</v>
      </c>
      <c r="Z72" s="1">
        <v>10</v>
      </c>
      <c r="AA72" s="1"/>
      <c r="AB72" s="1">
        <f t="shared" si="19"/>
        <v>34.720000000000006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105</v>
      </c>
      <c r="B73" s="1" t="s">
        <v>37</v>
      </c>
      <c r="C73" s="1"/>
      <c r="D73" s="1">
        <v>384</v>
      </c>
      <c r="E73" s="1">
        <v>384</v>
      </c>
      <c r="F73" s="1"/>
      <c r="G73" s="6">
        <v>0</v>
      </c>
      <c r="H73" s="1" t="e">
        <v>#N/A</v>
      </c>
      <c r="I73" s="1"/>
      <c r="J73" s="1">
        <v>384</v>
      </c>
      <c r="K73" s="1">
        <f t="shared" si="14"/>
        <v>0</v>
      </c>
      <c r="L73" s="1">
        <f t="shared" si="15"/>
        <v>0</v>
      </c>
      <c r="M73" s="1">
        <v>384</v>
      </c>
      <c r="N73" s="1"/>
      <c r="O73" s="1">
        <f t="shared" si="16"/>
        <v>0</v>
      </c>
      <c r="P73" s="5"/>
      <c r="Q73" s="5"/>
      <c r="R73" s="1"/>
      <c r="S73" s="1" t="e">
        <f t="shared" si="17"/>
        <v>#DIV/0!</v>
      </c>
      <c r="T73" s="1" t="e">
        <f t="shared" si="18"/>
        <v>#DIV/0!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/>
      <c r="AB73" s="1">
        <f t="shared" si="19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106</v>
      </c>
      <c r="B74" s="1" t="s">
        <v>32</v>
      </c>
      <c r="C74" s="1">
        <v>11.443</v>
      </c>
      <c r="D74" s="1">
        <v>47.347999999999999</v>
      </c>
      <c r="E74" s="1">
        <v>10.778</v>
      </c>
      <c r="F74" s="1">
        <v>48.012999999999998</v>
      </c>
      <c r="G74" s="6">
        <v>1</v>
      </c>
      <c r="H74" s="1">
        <v>40</v>
      </c>
      <c r="I74" s="1"/>
      <c r="J74" s="1">
        <v>10.6</v>
      </c>
      <c r="K74" s="1">
        <f t="shared" si="14"/>
        <v>0.17800000000000082</v>
      </c>
      <c r="L74" s="1">
        <f t="shared" si="15"/>
        <v>10.778</v>
      </c>
      <c r="M74" s="1"/>
      <c r="N74" s="1"/>
      <c r="O74" s="1">
        <f t="shared" si="16"/>
        <v>2.1556000000000002</v>
      </c>
      <c r="P74" s="5"/>
      <c r="Q74" s="5"/>
      <c r="R74" s="1"/>
      <c r="S74" s="1">
        <f t="shared" si="17"/>
        <v>22.273612915197621</v>
      </c>
      <c r="T74" s="1">
        <f t="shared" si="18"/>
        <v>22.273612915197621</v>
      </c>
      <c r="U74" s="1">
        <v>1.7248000000000001</v>
      </c>
      <c r="V74" s="1">
        <v>5.8794000000000004</v>
      </c>
      <c r="W74" s="1">
        <v>2.5748000000000002</v>
      </c>
      <c r="X74" s="1">
        <v>1.2866</v>
      </c>
      <c r="Y74" s="1">
        <v>2.4205999999999999</v>
      </c>
      <c r="Z74" s="1">
        <v>3.8450000000000002</v>
      </c>
      <c r="AA74" s="1"/>
      <c r="AB74" s="1">
        <f t="shared" si="19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107</v>
      </c>
      <c r="B75" s="1" t="s">
        <v>37</v>
      </c>
      <c r="C75" s="1">
        <v>15</v>
      </c>
      <c r="D75" s="1">
        <v>32</v>
      </c>
      <c r="E75" s="1">
        <v>4</v>
      </c>
      <c r="F75" s="1">
        <v>36</v>
      </c>
      <c r="G75" s="6">
        <v>0.35</v>
      </c>
      <c r="H75" s="1">
        <v>35</v>
      </c>
      <c r="I75" s="1"/>
      <c r="J75" s="1">
        <v>5</v>
      </c>
      <c r="K75" s="1">
        <f t="shared" si="14"/>
        <v>-1</v>
      </c>
      <c r="L75" s="1">
        <f t="shared" si="15"/>
        <v>4</v>
      </c>
      <c r="M75" s="1"/>
      <c r="N75" s="1"/>
      <c r="O75" s="1">
        <f t="shared" si="16"/>
        <v>0.8</v>
      </c>
      <c r="P75" s="5"/>
      <c r="Q75" s="5"/>
      <c r="R75" s="1"/>
      <c r="S75" s="1">
        <f t="shared" si="17"/>
        <v>45</v>
      </c>
      <c r="T75" s="1">
        <f t="shared" si="18"/>
        <v>45</v>
      </c>
      <c r="U75" s="1">
        <v>2</v>
      </c>
      <c r="V75" s="1">
        <v>2.6</v>
      </c>
      <c r="W75" s="1">
        <v>2.8</v>
      </c>
      <c r="X75" s="1">
        <v>2.4</v>
      </c>
      <c r="Y75" s="1">
        <v>2.4</v>
      </c>
      <c r="Z75" s="1">
        <v>3</v>
      </c>
      <c r="AA75" s="1"/>
      <c r="AB75" s="1">
        <f t="shared" si="19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108</v>
      </c>
      <c r="B76" s="1" t="s">
        <v>37</v>
      </c>
      <c r="C76" s="1">
        <v>44</v>
      </c>
      <c r="D76" s="1">
        <v>132</v>
      </c>
      <c r="E76" s="1">
        <v>60</v>
      </c>
      <c r="F76" s="1">
        <v>87</v>
      </c>
      <c r="G76" s="6">
        <v>0.28000000000000003</v>
      </c>
      <c r="H76" s="1">
        <v>45</v>
      </c>
      <c r="I76" s="1"/>
      <c r="J76" s="1">
        <v>89</v>
      </c>
      <c r="K76" s="1">
        <f t="shared" si="14"/>
        <v>-29</v>
      </c>
      <c r="L76" s="1">
        <f t="shared" si="15"/>
        <v>60</v>
      </c>
      <c r="M76" s="1"/>
      <c r="N76" s="1">
        <v>23.400000000000009</v>
      </c>
      <c r="O76" s="1">
        <f t="shared" si="16"/>
        <v>12</v>
      </c>
      <c r="P76" s="5">
        <f t="shared" ref="P74:P81" si="20">13*O76-N76-F76</f>
        <v>45.599999999999994</v>
      </c>
      <c r="Q76" s="5"/>
      <c r="R76" s="1"/>
      <c r="S76" s="1">
        <f t="shared" si="17"/>
        <v>13</v>
      </c>
      <c r="T76" s="1">
        <f t="shared" si="18"/>
        <v>9.2000000000000011</v>
      </c>
      <c r="U76" s="1">
        <v>11.4</v>
      </c>
      <c r="V76" s="1">
        <v>13.4</v>
      </c>
      <c r="W76" s="1">
        <v>13.2</v>
      </c>
      <c r="X76" s="1">
        <v>9.1999999999999993</v>
      </c>
      <c r="Y76" s="1">
        <v>4.2</v>
      </c>
      <c r="Z76" s="1">
        <v>0.6</v>
      </c>
      <c r="AA76" s="1"/>
      <c r="AB76" s="1">
        <f t="shared" si="19"/>
        <v>12.767999999999999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109</v>
      </c>
      <c r="B77" s="1" t="s">
        <v>37</v>
      </c>
      <c r="C77" s="1">
        <v>24</v>
      </c>
      <c r="D77" s="1">
        <v>78</v>
      </c>
      <c r="E77" s="1">
        <v>46</v>
      </c>
      <c r="F77" s="1">
        <v>48</v>
      </c>
      <c r="G77" s="6">
        <v>0.28000000000000003</v>
      </c>
      <c r="H77" s="1">
        <v>45</v>
      </c>
      <c r="I77" s="1"/>
      <c r="J77" s="1">
        <v>77</v>
      </c>
      <c r="K77" s="1">
        <f t="shared" si="14"/>
        <v>-31</v>
      </c>
      <c r="L77" s="1">
        <f t="shared" si="15"/>
        <v>46</v>
      </c>
      <c r="M77" s="1"/>
      <c r="N77" s="1">
        <v>47.199999999999989</v>
      </c>
      <c r="O77" s="1">
        <f t="shared" si="16"/>
        <v>9.1999999999999993</v>
      </c>
      <c r="P77" s="5">
        <f t="shared" si="20"/>
        <v>24.400000000000006</v>
      </c>
      <c r="Q77" s="5"/>
      <c r="R77" s="1"/>
      <c r="S77" s="1">
        <f t="shared" si="17"/>
        <v>13</v>
      </c>
      <c r="T77" s="1">
        <f t="shared" si="18"/>
        <v>10.347826086956522</v>
      </c>
      <c r="U77" s="1">
        <v>9.1999999999999993</v>
      </c>
      <c r="V77" s="1">
        <v>5.4</v>
      </c>
      <c r="W77" s="1">
        <v>5.6</v>
      </c>
      <c r="X77" s="1">
        <v>5.8</v>
      </c>
      <c r="Y77" s="1">
        <v>4.8</v>
      </c>
      <c r="Z77" s="1">
        <v>-0.2</v>
      </c>
      <c r="AA77" s="1"/>
      <c r="AB77" s="1">
        <f t="shared" si="19"/>
        <v>6.8320000000000025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110</v>
      </c>
      <c r="B78" s="1" t="s">
        <v>32</v>
      </c>
      <c r="C78" s="1">
        <v>23.588999999999999</v>
      </c>
      <c r="D78" s="1">
        <v>390.94200000000001</v>
      </c>
      <c r="E78" s="1">
        <v>83.781000000000006</v>
      </c>
      <c r="F78" s="1">
        <v>306.75299999999999</v>
      </c>
      <c r="G78" s="6">
        <v>1</v>
      </c>
      <c r="H78" s="1">
        <v>50</v>
      </c>
      <c r="I78" s="1"/>
      <c r="J78" s="1">
        <v>84.908000000000001</v>
      </c>
      <c r="K78" s="1">
        <f t="shared" si="14"/>
        <v>-1.1269999999999953</v>
      </c>
      <c r="L78" s="1">
        <f t="shared" si="15"/>
        <v>83.781000000000006</v>
      </c>
      <c r="M78" s="1"/>
      <c r="N78" s="1"/>
      <c r="O78" s="1">
        <f t="shared" si="16"/>
        <v>16.7562</v>
      </c>
      <c r="P78" s="5"/>
      <c r="Q78" s="5"/>
      <c r="R78" s="1"/>
      <c r="S78" s="1">
        <f t="shared" si="17"/>
        <v>18.30683567873384</v>
      </c>
      <c r="T78" s="1">
        <f t="shared" si="18"/>
        <v>18.30683567873384</v>
      </c>
      <c r="U78" s="1">
        <v>12.299200000000001</v>
      </c>
      <c r="V78" s="1">
        <v>31.378599999999999</v>
      </c>
      <c r="W78" s="1">
        <v>30.081800000000001</v>
      </c>
      <c r="X78" s="1">
        <v>10.614599999999999</v>
      </c>
      <c r="Y78" s="1">
        <v>1.9890000000000001</v>
      </c>
      <c r="Z78" s="1">
        <v>15.83</v>
      </c>
      <c r="AA78" s="1"/>
      <c r="AB78" s="1">
        <f t="shared" si="19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111</v>
      </c>
      <c r="B79" s="1" t="s">
        <v>32</v>
      </c>
      <c r="C79" s="1">
        <v>65.799000000000007</v>
      </c>
      <c r="D79" s="1">
        <v>43.741999999999997</v>
      </c>
      <c r="E79" s="1">
        <v>29.635999999999999</v>
      </c>
      <c r="F79" s="1">
        <v>60.113</v>
      </c>
      <c r="G79" s="6">
        <v>1</v>
      </c>
      <c r="H79" s="1">
        <v>50</v>
      </c>
      <c r="I79" s="1"/>
      <c r="J79" s="1">
        <v>28.8</v>
      </c>
      <c r="K79" s="1">
        <f t="shared" si="14"/>
        <v>0.83599999999999852</v>
      </c>
      <c r="L79" s="1">
        <f t="shared" si="15"/>
        <v>29.635999999999999</v>
      </c>
      <c r="M79" s="1"/>
      <c r="N79" s="1"/>
      <c r="O79" s="1">
        <f t="shared" si="16"/>
        <v>5.9272</v>
      </c>
      <c r="P79" s="5">
        <f t="shared" si="20"/>
        <v>16.940600000000003</v>
      </c>
      <c r="Q79" s="5"/>
      <c r="R79" s="1"/>
      <c r="S79" s="1">
        <f t="shared" si="17"/>
        <v>13</v>
      </c>
      <c r="T79" s="1">
        <f t="shared" si="18"/>
        <v>10.141888244027534</v>
      </c>
      <c r="U79" s="1">
        <v>5.7564000000000002</v>
      </c>
      <c r="V79" s="1">
        <v>7.0708000000000002</v>
      </c>
      <c r="W79" s="1">
        <v>5.3263999999999996</v>
      </c>
      <c r="X79" s="1">
        <v>6.0316000000000001</v>
      </c>
      <c r="Y79" s="1">
        <v>7.3867999999999991</v>
      </c>
      <c r="Z79" s="1">
        <v>5.3966000000000003</v>
      </c>
      <c r="AA79" s="1"/>
      <c r="AB79" s="1">
        <f t="shared" si="19"/>
        <v>16.940600000000003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112</v>
      </c>
      <c r="B80" s="1" t="s">
        <v>37</v>
      </c>
      <c r="C80" s="1">
        <v>649</v>
      </c>
      <c r="D80" s="1">
        <v>570</v>
      </c>
      <c r="E80" s="1">
        <v>515</v>
      </c>
      <c r="F80" s="1">
        <v>617</v>
      </c>
      <c r="G80" s="6">
        <v>0.4</v>
      </c>
      <c r="H80" s="1">
        <v>40</v>
      </c>
      <c r="I80" s="1"/>
      <c r="J80" s="1">
        <v>517</v>
      </c>
      <c r="K80" s="1">
        <f t="shared" si="14"/>
        <v>-2</v>
      </c>
      <c r="L80" s="1">
        <f t="shared" si="15"/>
        <v>515</v>
      </c>
      <c r="M80" s="1"/>
      <c r="N80" s="1">
        <v>448.8</v>
      </c>
      <c r="O80" s="1">
        <f t="shared" si="16"/>
        <v>103</v>
      </c>
      <c r="P80" s="5">
        <f t="shared" si="20"/>
        <v>273.20000000000005</v>
      </c>
      <c r="Q80" s="5"/>
      <c r="R80" s="1"/>
      <c r="S80" s="1">
        <f t="shared" si="17"/>
        <v>13</v>
      </c>
      <c r="T80" s="1">
        <f t="shared" si="18"/>
        <v>10.347572815533979</v>
      </c>
      <c r="U80" s="1">
        <v>103.8</v>
      </c>
      <c r="V80" s="1">
        <v>94.4</v>
      </c>
      <c r="W80" s="1">
        <v>105.6</v>
      </c>
      <c r="X80" s="1">
        <v>83.2</v>
      </c>
      <c r="Y80" s="1">
        <v>100.6</v>
      </c>
      <c r="Z80" s="1">
        <v>93.4</v>
      </c>
      <c r="AA80" s="1"/>
      <c r="AB80" s="1">
        <f t="shared" si="19"/>
        <v>109.28000000000003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113</v>
      </c>
      <c r="B81" s="1" t="s">
        <v>37</v>
      </c>
      <c r="C81" s="1">
        <v>420</v>
      </c>
      <c r="D81" s="1">
        <v>414</v>
      </c>
      <c r="E81" s="1">
        <v>325</v>
      </c>
      <c r="F81" s="1">
        <v>443</v>
      </c>
      <c r="G81" s="6">
        <v>0.4</v>
      </c>
      <c r="H81" s="1">
        <v>40</v>
      </c>
      <c r="I81" s="1"/>
      <c r="J81" s="1">
        <v>326</v>
      </c>
      <c r="K81" s="1">
        <f t="shared" si="14"/>
        <v>-1</v>
      </c>
      <c r="L81" s="1">
        <f t="shared" si="15"/>
        <v>325</v>
      </c>
      <c r="M81" s="1"/>
      <c r="N81" s="1">
        <v>282.59999999999991</v>
      </c>
      <c r="O81" s="1">
        <f t="shared" si="16"/>
        <v>65</v>
      </c>
      <c r="P81" s="5">
        <f t="shared" si="20"/>
        <v>119.40000000000009</v>
      </c>
      <c r="Q81" s="5"/>
      <c r="R81" s="1"/>
      <c r="S81" s="1">
        <f t="shared" si="17"/>
        <v>13</v>
      </c>
      <c r="T81" s="1">
        <f t="shared" si="18"/>
        <v>11.163076923076922</v>
      </c>
      <c r="U81" s="1">
        <v>69.599999999999994</v>
      </c>
      <c r="V81" s="1">
        <v>63.8</v>
      </c>
      <c r="W81" s="1">
        <v>55.4</v>
      </c>
      <c r="X81" s="1">
        <v>16.8</v>
      </c>
      <c r="Y81" s="1">
        <v>32.799999999999997</v>
      </c>
      <c r="Z81" s="1">
        <v>63</v>
      </c>
      <c r="AA81" s="1"/>
      <c r="AB81" s="1">
        <f t="shared" si="19"/>
        <v>47.760000000000041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114</v>
      </c>
      <c r="B82" s="1" t="s">
        <v>37</v>
      </c>
      <c r="C82" s="1"/>
      <c r="D82" s="1">
        <v>260</v>
      </c>
      <c r="E82" s="1">
        <v>260</v>
      </c>
      <c r="F82" s="1"/>
      <c r="G82" s="6">
        <v>0</v>
      </c>
      <c r="H82" s="1" t="e">
        <v>#N/A</v>
      </c>
      <c r="I82" s="1"/>
      <c r="J82" s="1">
        <v>260</v>
      </c>
      <c r="K82" s="1">
        <f t="shared" si="14"/>
        <v>0</v>
      </c>
      <c r="L82" s="1">
        <f t="shared" si="15"/>
        <v>0</v>
      </c>
      <c r="M82" s="1">
        <v>260</v>
      </c>
      <c r="N82" s="1"/>
      <c r="O82" s="1">
        <f t="shared" si="16"/>
        <v>0</v>
      </c>
      <c r="P82" s="5"/>
      <c r="Q82" s="5"/>
      <c r="R82" s="1"/>
      <c r="S82" s="1" t="e">
        <f t="shared" si="17"/>
        <v>#DIV/0!</v>
      </c>
      <c r="T82" s="1" t="e">
        <f t="shared" si="18"/>
        <v>#DIV/0!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/>
      <c r="AB82" s="1">
        <f t="shared" si="19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115</v>
      </c>
      <c r="B83" s="1" t="s">
        <v>37</v>
      </c>
      <c r="C83" s="1"/>
      <c r="D83" s="1">
        <v>300</v>
      </c>
      <c r="E83" s="1">
        <v>300</v>
      </c>
      <c r="F83" s="1"/>
      <c r="G83" s="6">
        <v>0</v>
      </c>
      <c r="H83" s="1" t="e">
        <v>#N/A</v>
      </c>
      <c r="I83" s="1"/>
      <c r="J83" s="1">
        <v>300</v>
      </c>
      <c r="K83" s="1">
        <f t="shared" si="14"/>
        <v>0</v>
      </c>
      <c r="L83" s="1">
        <f t="shared" si="15"/>
        <v>0</v>
      </c>
      <c r="M83" s="1">
        <v>300</v>
      </c>
      <c r="N83" s="1"/>
      <c r="O83" s="1">
        <f t="shared" si="16"/>
        <v>0</v>
      </c>
      <c r="P83" s="5"/>
      <c r="Q83" s="5"/>
      <c r="R83" s="1"/>
      <c r="S83" s="1" t="e">
        <f t="shared" si="17"/>
        <v>#DIV/0!</v>
      </c>
      <c r="T83" s="1" t="e">
        <f t="shared" si="18"/>
        <v>#DIV/0!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/>
      <c r="AB83" s="1">
        <f t="shared" si="19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116</v>
      </c>
      <c r="B84" s="1" t="s">
        <v>37</v>
      </c>
      <c r="C84" s="1"/>
      <c r="D84" s="1">
        <v>516</v>
      </c>
      <c r="E84" s="1">
        <v>516</v>
      </c>
      <c r="F84" s="1"/>
      <c r="G84" s="6">
        <v>0</v>
      </c>
      <c r="H84" s="1" t="e">
        <v>#N/A</v>
      </c>
      <c r="I84" s="1"/>
      <c r="J84" s="1">
        <v>516</v>
      </c>
      <c r="K84" s="1">
        <f t="shared" si="14"/>
        <v>0</v>
      </c>
      <c r="L84" s="1">
        <f t="shared" si="15"/>
        <v>0</v>
      </c>
      <c r="M84" s="1">
        <v>516</v>
      </c>
      <c r="N84" s="1"/>
      <c r="O84" s="1">
        <f t="shared" si="16"/>
        <v>0</v>
      </c>
      <c r="P84" s="5"/>
      <c r="Q84" s="5"/>
      <c r="R84" s="1"/>
      <c r="S84" s="1" t="e">
        <f t="shared" si="17"/>
        <v>#DIV/0!</v>
      </c>
      <c r="T84" s="1" t="e">
        <f t="shared" si="18"/>
        <v>#DIV/0!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/>
      <c r="AB84" s="1">
        <f t="shared" si="19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117</v>
      </c>
      <c r="B85" s="1" t="s">
        <v>37</v>
      </c>
      <c r="C85" s="1"/>
      <c r="D85" s="1">
        <v>1056</v>
      </c>
      <c r="E85" s="1">
        <v>1056</v>
      </c>
      <c r="F85" s="1"/>
      <c r="G85" s="6">
        <v>0</v>
      </c>
      <c r="H85" s="1" t="e">
        <v>#N/A</v>
      </c>
      <c r="I85" s="1"/>
      <c r="J85" s="1">
        <v>1056</v>
      </c>
      <c r="K85" s="1">
        <f t="shared" si="14"/>
        <v>0</v>
      </c>
      <c r="L85" s="1">
        <f t="shared" si="15"/>
        <v>0</v>
      </c>
      <c r="M85" s="1">
        <v>1056</v>
      </c>
      <c r="N85" s="1"/>
      <c r="O85" s="1">
        <f t="shared" si="16"/>
        <v>0</v>
      </c>
      <c r="P85" s="5"/>
      <c r="Q85" s="5"/>
      <c r="R85" s="1"/>
      <c r="S85" s="1" t="e">
        <f t="shared" si="17"/>
        <v>#DIV/0!</v>
      </c>
      <c r="T85" s="1" t="e">
        <f t="shared" si="18"/>
        <v>#DIV/0!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/>
      <c r="AB85" s="1">
        <f t="shared" si="19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118</v>
      </c>
      <c r="B86" s="1" t="s">
        <v>37</v>
      </c>
      <c r="C86" s="1"/>
      <c r="D86" s="1">
        <v>272</v>
      </c>
      <c r="E86" s="1">
        <v>272</v>
      </c>
      <c r="F86" s="1"/>
      <c r="G86" s="6">
        <v>0</v>
      </c>
      <c r="H86" s="1" t="e">
        <v>#N/A</v>
      </c>
      <c r="I86" s="1"/>
      <c r="J86" s="1">
        <v>272</v>
      </c>
      <c r="K86" s="1">
        <f t="shared" si="14"/>
        <v>0</v>
      </c>
      <c r="L86" s="1">
        <f t="shared" si="15"/>
        <v>0</v>
      </c>
      <c r="M86" s="1">
        <v>272</v>
      </c>
      <c r="N86" s="1"/>
      <c r="O86" s="1">
        <f t="shared" si="16"/>
        <v>0</v>
      </c>
      <c r="P86" s="5"/>
      <c r="Q86" s="5"/>
      <c r="R86" s="1"/>
      <c r="S86" s="1" t="e">
        <f t="shared" si="17"/>
        <v>#DIV/0!</v>
      </c>
      <c r="T86" s="1" t="e">
        <f t="shared" si="18"/>
        <v>#DIV/0!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/>
      <c r="AB86" s="1">
        <f t="shared" si="19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119</v>
      </c>
      <c r="B87" s="1" t="s">
        <v>37</v>
      </c>
      <c r="C87" s="1">
        <v>3</v>
      </c>
      <c r="D87" s="1">
        <v>45</v>
      </c>
      <c r="E87" s="1">
        <v>45</v>
      </c>
      <c r="F87" s="1">
        <v>1</v>
      </c>
      <c r="G87" s="6">
        <v>0.4</v>
      </c>
      <c r="H87" s="1">
        <v>40</v>
      </c>
      <c r="I87" s="1"/>
      <c r="J87" s="1">
        <v>52</v>
      </c>
      <c r="K87" s="1">
        <f t="shared" si="14"/>
        <v>-7</v>
      </c>
      <c r="L87" s="1">
        <f t="shared" si="15"/>
        <v>45</v>
      </c>
      <c r="M87" s="1"/>
      <c r="N87" s="1">
        <v>42</v>
      </c>
      <c r="O87" s="1">
        <f t="shared" si="16"/>
        <v>9</v>
      </c>
      <c r="P87" s="5">
        <f t="shared" ref="P87:P90" si="21">13*O87-N87-F87</f>
        <v>74</v>
      </c>
      <c r="Q87" s="5"/>
      <c r="R87" s="1"/>
      <c r="S87" s="1">
        <f t="shared" si="17"/>
        <v>13</v>
      </c>
      <c r="T87" s="1">
        <f t="shared" si="18"/>
        <v>4.7777777777777777</v>
      </c>
      <c r="U87" s="1">
        <v>6</v>
      </c>
      <c r="V87" s="1">
        <v>4.8</v>
      </c>
      <c r="W87" s="1">
        <v>6.4</v>
      </c>
      <c r="X87" s="1">
        <v>6</v>
      </c>
      <c r="Y87" s="1">
        <v>3.6</v>
      </c>
      <c r="Z87" s="1">
        <v>0.8</v>
      </c>
      <c r="AA87" s="1"/>
      <c r="AB87" s="1">
        <f t="shared" si="19"/>
        <v>29.6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120</v>
      </c>
      <c r="B88" s="1" t="s">
        <v>32</v>
      </c>
      <c r="C88" s="1">
        <v>152.322</v>
      </c>
      <c r="D88" s="1">
        <v>116.96</v>
      </c>
      <c r="E88" s="1">
        <v>132.892</v>
      </c>
      <c r="F88" s="1">
        <v>111.852</v>
      </c>
      <c r="G88" s="6">
        <v>1</v>
      </c>
      <c r="H88" s="1">
        <v>40</v>
      </c>
      <c r="I88" s="1"/>
      <c r="J88" s="1">
        <v>126.90600000000001</v>
      </c>
      <c r="K88" s="1">
        <f t="shared" si="14"/>
        <v>5.98599999999999</v>
      </c>
      <c r="L88" s="1">
        <f t="shared" si="15"/>
        <v>132.892</v>
      </c>
      <c r="M88" s="1"/>
      <c r="N88" s="1">
        <v>161.97720000000001</v>
      </c>
      <c r="O88" s="1">
        <f t="shared" si="16"/>
        <v>26.578399999999998</v>
      </c>
      <c r="P88" s="5">
        <f t="shared" si="21"/>
        <v>71.689999999999941</v>
      </c>
      <c r="Q88" s="5"/>
      <c r="R88" s="1"/>
      <c r="S88" s="1">
        <f t="shared" si="17"/>
        <v>12.999999999999998</v>
      </c>
      <c r="T88" s="1">
        <f t="shared" si="18"/>
        <v>10.302696926827801</v>
      </c>
      <c r="U88" s="1">
        <v>26.529199999999999</v>
      </c>
      <c r="V88" s="1">
        <v>13.293799999999999</v>
      </c>
      <c r="W88" s="1">
        <v>22.051200000000001</v>
      </c>
      <c r="X88" s="1">
        <v>22.082999999999998</v>
      </c>
      <c r="Y88" s="1">
        <v>19.523599999999998</v>
      </c>
      <c r="Z88" s="1">
        <v>14.6516</v>
      </c>
      <c r="AA88" s="1"/>
      <c r="AB88" s="1">
        <f t="shared" si="19"/>
        <v>71.689999999999941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121</v>
      </c>
      <c r="B89" s="1" t="s">
        <v>32</v>
      </c>
      <c r="C89" s="1">
        <v>79.569000000000003</v>
      </c>
      <c r="D89" s="1">
        <v>68.552999999999997</v>
      </c>
      <c r="E89" s="1">
        <v>74.251999999999995</v>
      </c>
      <c r="F89" s="1">
        <v>37.502000000000002</v>
      </c>
      <c r="G89" s="6">
        <v>1</v>
      </c>
      <c r="H89" s="1">
        <v>40</v>
      </c>
      <c r="I89" s="1"/>
      <c r="J89" s="1">
        <v>70.906000000000006</v>
      </c>
      <c r="K89" s="1">
        <f t="shared" si="14"/>
        <v>3.3459999999999894</v>
      </c>
      <c r="L89" s="1">
        <f t="shared" si="15"/>
        <v>74.251999999999995</v>
      </c>
      <c r="M89" s="1"/>
      <c r="N89" s="1">
        <v>120.971</v>
      </c>
      <c r="O89" s="1">
        <f t="shared" si="16"/>
        <v>14.850399999999999</v>
      </c>
      <c r="P89" s="5">
        <f t="shared" si="21"/>
        <v>34.582199999999979</v>
      </c>
      <c r="Q89" s="5"/>
      <c r="R89" s="1"/>
      <c r="S89" s="1">
        <f t="shared" si="17"/>
        <v>13</v>
      </c>
      <c r="T89" s="1">
        <f t="shared" si="18"/>
        <v>10.671295049291603</v>
      </c>
      <c r="U89" s="1">
        <v>16.491199999999999</v>
      </c>
      <c r="V89" s="1">
        <v>9.7454000000000001</v>
      </c>
      <c r="W89" s="1">
        <v>14.2722</v>
      </c>
      <c r="X89" s="1">
        <v>14.771599999999999</v>
      </c>
      <c r="Y89" s="1">
        <v>12.064</v>
      </c>
      <c r="Z89" s="1">
        <v>8.4336000000000002</v>
      </c>
      <c r="AA89" s="1"/>
      <c r="AB89" s="1">
        <f t="shared" si="19"/>
        <v>34.582199999999979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122</v>
      </c>
      <c r="B90" s="1" t="s">
        <v>37</v>
      </c>
      <c r="C90" s="1">
        <v>22</v>
      </c>
      <c r="D90" s="1">
        <v>360</v>
      </c>
      <c r="E90" s="1">
        <v>374</v>
      </c>
      <c r="F90" s="1"/>
      <c r="G90" s="6">
        <v>0.35</v>
      </c>
      <c r="H90" s="1">
        <v>40</v>
      </c>
      <c r="I90" s="1"/>
      <c r="J90" s="1">
        <v>373</v>
      </c>
      <c r="K90" s="1">
        <f t="shared" si="14"/>
        <v>1</v>
      </c>
      <c r="L90" s="1">
        <f t="shared" si="15"/>
        <v>14</v>
      </c>
      <c r="M90" s="1">
        <v>360</v>
      </c>
      <c r="N90" s="1">
        <v>23.8</v>
      </c>
      <c r="O90" s="1">
        <f t="shared" si="16"/>
        <v>2.8</v>
      </c>
      <c r="P90" s="5">
        <f t="shared" si="21"/>
        <v>12.599999999999998</v>
      </c>
      <c r="Q90" s="5"/>
      <c r="R90" s="1"/>
      <c r="S90" s="1">
        <f t="shared" si="17"/>
        <v>13</v>
      </c>
      <c r="T90" s="1">
        <f t="shared" si="18"/>
        <v>8.5</v>
      </c>
      <c r="U90" s="1">
        <v>3.4</v>
      </c>
      <c r="V90" s="1">
        <v>1</v>
      </c>
      <c r="W90" s="1">
        <v>0.8</v>
      </c>
      <c r="X90" s="1">
        <v>1</v>
      </c>
      <c r="Y90" s="1">
        <v>2.2000000000000002</v>
      </c>
      <c r="Z90" s="1">
        <v>2.2000000000000002</v>
      </c>
      <c r="AA90" s="1"/>
      <c r="AB90" s="1">
        <f t="shared" si="19"/>
        <v>4.4099999999999993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123</v>
      </c>
      <c r="B91" s="1" t="s">
        <v>37</v>
      </c>
      <c r="C91" s="1"/>
      <c r="D91" s="1">
        <v>348</v>
      </c>
      <c r="E91" s="1">
        <v>348</v>
      </c>
      <c r="F91" s="1"/>
      <c r="G91" s="6">
        <v>0</v>
      </c>
      <c r="H91" s="1">
        <v>45</v>
      </c>
      <c r="I91" s="1"/>
      <c r="J91" s="1">
        <v>348</v>
      </c>
      <c r="K91" s="1">
        <f t="shared" si="14"/>
        <v>0</v>
      </c>
      <c r="L91" s="1">
        <f t="shared" si="15"/>
        <v>0</v>
      </c>
      <c r="M91" s="1">
        <v>348</v>
      </c>
      <c r="N91" s="1"/>
      <c r="O91" s="1">
        <f t="shared" si="16"/>
        <v>0</v>
      </c>
      <c r="P91" s="5"/>
      <c r="Q91" s="5"/>
      <c r="R91" s="1"/>
      <c r="S91" s="1" t="e">
        <f t="shared" si="17"/>
        <v>#DIV/0!</v>
      </c>
      <c r="T91" s="1" t="e">
        <f t="shared" si="18"/>
        <v>#DIV/0!</v>
      </c>
      <c r="U91" s="1">
        <v>0</v>
      </c>
      <c r="V91" s="1">
        <v>0.4</v>
      </c>
      <c r="W91" s="1">
        <v>2.4</v>
      </c>
      <c r="X91" s="1">
        <v>2</v>
      </c>
      <c r="Y91" s="1">
        <v>0</v>
      </c>
      <c r="Z91" s="1">
        <v>0</v>
      </c>
      <c r="AA91" s="10" t="s">
        <v>124</v>
      </c>
      <c r="AB91" s="1">
        <f t="shared" si="19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125</v>
      </c>
      <c r="B92" s="1" t="s">
        <v>37</v>
      </c>
      <c r="C92" s="1"/>
      <c r="D92" s="1">
        <v>30</v>
      </c>
      <c r="E92" s="1">
        <v>21</v>
      </c>
      <c r="F92" s="1">
        <v>9</v>
      </c>
      <c r="G92" s="6">
        <v>0</v>
      </c>
      <c r="H92" s="1">
        <v>45</v>
      </c>
      <c r="I92" s="1"/>
      <c r="J92" s="1">
        <v>24</v>
      </c>
      <c r="K92" s="1">
        <f t="shared" si="14"/>
        <v>-3</v>
      </c>
      <c r="L92" s="1">
        <f t="shared" si="15"/>
        <v>21</v>
      </c>
      <c r="M92" s="1"/>
      <c r="N92" s="1"/>
      <c r="O92" s="1">
        <f t="shared" si="16"/>
        <v>4.2</v>
      </c>
      <c r="P92" s="5"/>
      <c r="Q92" s="5"/>
      <c r="R92" s="1"/>
      <c r="S92" s="1">
        <f t="shared" si="17"/>
        <v>2.1428571428571428</v>
      </c>
      <c r="T92" s="1">
        <f t="shared" si="18"/>
        <v>2.1428571428571428</v>
      </c>
      <c r="U92" s="1">
        <v>3.4</v>
      </c>
      <c r="V92" s="1">
        <v>0.4</v>
      </c>
      <c r="W92" s="1">
        <v>2.4</v>
      </c>
      <c r="X92" s="1">
        <v>2</v>
      </c>
      <c r="Y92" s="1">
        <v>0</v>
      </c>
      <c r="Z92" s="1">
        <v>0</v>
      </c>
      <c r="AA92" s="10" t="s">
        <v>126</v>
      </c>
      <c r="AB92" s="1">
        <f t="shared" si="19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127</v>
      </c>
      <c r="B93" s="1" t="s">
        <v>32</v>
      </c>
      <c r="C93" s="1">
        <v>22.279</v>
      </c>
      <c r="D93" s="1">
        <v>113.657</v>
      </c>
      <c r="E93" s="1">
        <v>28.33</v>
      </c>
      <c r="F93" s="1">
        <v>92.290999999999997</v>
      </c>
      <c r="G93" s="6">
        <v>1</v>
      </c>
      <c r="H93" s="1">
        <v>50</v>
      </c>
      <c r="I93" s="1"/>
      <c r="J93" s="1">
        <v>30.167999999999999</v>
      </c>
      <c r="K93" s="1">
        <f t="shared" si="14"/>
        <v>-1.838000000000001</v>
      </c>
      <c r="L93" s="1">
        <f t="shared" si="15"/>
        <v>28.33</v>
      </c>
      <c r="M93" s="1"/>
      <c r="N93" s="1"/>
      <c r="O93" s="1">
        <f t="shared" si="16"/>
        <v>5.6659999999999995</v>
      </c>
      <c r="P93" s="5"/>
      <c r="Q93" s="5"/>
      <c r="R93" s="1"/>
      <c r="S93" s="1">
        <f t="shared" si="17"/>
        <v>16.28856336039534</v>
      </c>
      <c r="T93" s="1">
        <f t="shared" si="18"/>
        <v>16.28856336039534</v>
      </c>
      <c r="U93" s="1">
        <v>4.4702000000000002</v>
      </c>
      <c r="V93" s="1">
        <v>8.6361999999999988</v>
      </c>
      <c r="W93" s="1">
        <v>8.0648</v>
      </c>
      <c r="X93" s="1">
        <v>3.6059999999999999</v>
      </c>
      <c r="Y93" s="1">
        <v>1.9498</v>
      </c>
      <c r="Z93" s="1">
        <v>2.2471999999999999</v>
      </c>
      <c r="AA93" s="1" t="s">
        <v>128</v>
      </c>
      <c r="AB93" s="1">
        <f t="shared" si="19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129</v>
      </c>
      <c r="B94" s="1" t="s">
        <v>37</v>
      </c>
      <c r="C94" s="1">
        <v>167</v>
      </c>
      <c r="D94" s="1">
        <v>4</v>
      </c>
      <c r="E94" s="1">
        <v>69</v>
      </c>
      <c r="F94" s="1">
        <v>85</v>
      </c>
      <c r="G94" s="6">
        <v>0.06</v>
      </c>
      <c r="H94" s="1">
        <v>60</v>
      </c>
      <c r="I94" s="1"/>
      <c r="J94" s="1">
        <v>61</v>
      </c>
      <c r="K94" s="1">
        <f t="shared" si="14"/>
        <v>8</v>
      </c>
      <c r="L94" s="1">
        <f t="shared" si="15"/>
        <v>69</v>
      </c>
      <c r="M94" s="1"/>
      <c r="N94" s="1">
        <v>24</v>
      </c>
      <c r="O94" s="1">
        <f t="shared" si="16"/>
        <v>13.8</v>
      </c>
      <c r="P94" s="5">
        <f t="shared" ref="P93:P96" si="22">13*O94-N94-F94</f>
        <v>70.400000000000006</v>
      </c>
      <c r="Q94" s="5"/>
      <c r="R94" s="1"/>
      <c r="S94" s="1">
        <f t="shared" si="17"/>
        <v>13</v>
      </c>
      <c r="T94" s="1">
        <f t="shared" si="18"/>
        <v>7.8985507246376807</v>
      </c>
      <c r="U94" s="1">
        <v>12</v>
      </c>
      <c r="V94" s="1">
        <v>25.6</v>
      </c>
      <c r="W94" s="1">
        <v>23.6</v>
      </c>
      <c r="X94" s="1">
        <v>3.6</v>
      </c>
      <c r="Y94" s="1">
        <v>-0.6</v>
      </c>
      <c r="Z94" s="1">
        <v>0</v>
      </c>
      <c r="AA94" s="1" t="s">
        <v>128</v>
      </c>
      <c r="AB94" s="1">
        <f t="shared" si="19"/>
        <v>4.2240000000000002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130</v>
      </c>
      <c r="B95" s="1" t="s">
        <v>37</v>
      </c>
      <c r="C95" s="1">
        <v>176</v>
      </c>
      <c r="D95" s="1">
        <v>4</v>
      </c>
      <c r="E95" s="1">
        <v>75</v>
      </c>
      <c r="F95" s="1">
        <v>90</v>
      </c>
      <c r="G95" s="6">
        <v>0.06</v>
      </c>
      <c r="H95" s="1">
        <v>60</v>
      </c>
      <c r="I95" s="1"/>
      <c r="J95" s="1">
        <v>77</v>
      </c>
      <c r="K95" s="1">
        <f t="shared" si="14"/>
        <v>-2</v>
      </c>
      <c r="L95" s="1">
        <f t="shared" si="15"/>
        <v>75</v>
      </c>
      <c r="M95" s="1"/>
      <c r="N95" s="1">
        <v>68.400000000000006</v>
      </c>
      <c r="O95" s="1">
        <f t="shared" si="16"/>
        <v>15</v>
      </c>
      <c r="P95" s="5">
        <f t="shared" si="22"/>
        <v>36.599999999999994</v>
      </c>
      <c r="Q95" s="5"/>
      <c r="R95" s="1"/>
      <c r="S95" s="1">
        <f t="shared" si="17"/>
        <v>13</v>
      </c>
      <c r="T95" s="1">
        <f t="shared" si="18"/>
        <v>10.56</v>
      </c>
      <c r="U95" s="1">
        <v>15.4</v>
      </c>
      <c r="V95" s="1">
        <v>23.8</v>
      </c>
      <c r="W95" s="1">
        <v>21.8</v>
      </c>
      <c r="X95" s="1">
        <v>3.6</v>
      </c>
      <c r="Y95" s="1">
        <v>0</v>
      </c>
      <c r="Z95" s="1">
        <v>0</v>
      </c>
      <c r="AA95" s="1" t="s">
        <v>128</v>
      </c>
      <c r="AB95" s="1">
        <f t="shared" si="19"/>
        <v>2.1959999999999997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131</v>
      </c>
      <c r="B96" s="1" t="s">
        <v>37</v>
      </c>
      <c r="C96" s="1">
        <v>178</v>
      </c>
      <c r="D96" s="1">
        <v>86</v>
      </c>
      <c r="E96" s="1">
        <v>76</v>
      </c>
      <c r="F96" s="1">
        <v>172</v>
      </c>
      <c r="G96" s="6">
        <v>0.06</v>
      </c>
      <c r="H96" s="1">
        <v>60</v>
      </c>
      <c r="I96" s="1"/>
      <c r="J96" s="1">
        <v>79</v>
      </c>
      <c r="K96" s="1">
        <f t="shared" si="14"/>
        <v>-3</v>
      </c>
      <c r="L96" s="1">
        <f t="shared" si="15"/>
        <v>76</v>
      </c>
      <c r="M96" s="1"/>
      <c r="N96" s="1"/>
      <c r="O96" s="1">
        <f t="shared" si="16"/>
        <v>15.2</v>
      </c>
      <c r="P96" s="5">
        <f t="shared" si="22"/>
        <v>25.599999999999994</v>
      </c>
      <c r="Q96" s="5"/>
      <c r="R96" s="1"/>
      <c r="S96" s="1">
        <f t="shared" si="17"/>
        <v>13</v>
      </c>
      <c r="T96" s="1">
        <f t="shared" si="18"/>
        <v>11.315789473684211</v>
      </c>
      <c r="U96" s="1">
        <v>15.6</v>
      </c>
      <c r="V96" s="1">
        <v>23.4</v>
      </c>
      <c r="W96" s="1">
        <v>21.6</v>
      </c>
      <c r="X96" s="1">
        <v>3.8</v>
      </c>
      <c r="Y96" s="1">
        <v>0</v>
      </c>
      <c r="Z96" s="1">
        <v>0</v>
      </c>
      <c r="AA96" s="1" t="s">
        <v>128</v>
      </c>
      <c r="AB96" s="1">
        <f t="shared" si="19"/>
        <v>1.5359999999999996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B96" xr:uid="{179E68AB-A885-4B2D-AD7A-43737AEB279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2024-02-15T12:49:40Z</dcterms:created>
  <dcterms:modified xsi:type="dcterms:W3CDTF">2024-02-15T12:57:59Z</dcterms:modified>
</cp:coreProperties>
</file>