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913FD02D-CBEA-48DB-A703-F0DC6233A28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</externalReferences>
  <definedNames>
    <definedName name="_xlnm._FilterDatabase" localSheetId="0" hidden="1">Заказ!$D$1:$D$390</definedName>
  </definedName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02" l="1"/>
  <c r="D4" i="102"/>
  <c r="D3" i="102" s="1"/>
  <c r="D5" i="102"/>
  <c r="D6" i="102"/>
  <c r="D7" i="102"/>
  <c r="D8" i="102"/>
  <c r="D9" i="102"/>
  <c r="D10" i="102"/>
  <c r="D11" i="102"/>
  <c r="D12" i="102"/>
  <c r="D13" i="102"/>
  <c r="D14" i="102"/>
  <c r="D15" i="102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E4" i="102" l="1"/>
  <c r="E5" i="102"/>
  <c r="E6" i="102"/>
  <c r="E7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AA4" i="102" l="1"/>
  <c r="AA5" i="102"/>
  <c r="AA6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14" i="102"/>
  <c r="AC13" i="102"/>
  <c r="AC12" i="102"/>
  <c r="AC11" i="102"/>
  <c r="AC10" i="102"/>
  <c r="AC9" i="102"/>
  <c r="AC8" i="102"/>
  <c r="AC7" i="102"/>
  <c r="AC6" i="102"/>
  <c r="AC5" i="102"/>
  <c r="AC4" i="102"/>
  <c r="AA3" i="102" l="1"/>
  <c r="AC3" i="102"/>
</calcChain>
</file>

<file path=xl/sharedStrings.xml><?xml version="1.0" encoding="utf-8"?>
<sst xmlns="http://schemas.openxmlformats.org/spreadsheetml/2006/main" count="31" uniqueCount="31">
  <si>
    <t>Заказ</t>
  </si>
  <si>
    <t>ВЕС</t>
  </si>
  <si>
    <t>ПОКОМ</t>
  </si>
  <si>
    <t xml:space="preserve"> 117  Колбаса Сервелат Филейбургский с ароматными пряностями,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</si>
  <si>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</si>
  <si>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</si>
  <si>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</si>
  <si>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</si>
  <si>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247  Сардельки Нежные,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</si>
  <si>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</si>
  <si>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</si>
  <si>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>ЗАКАЗ</t>
  </si>
  <si>
    <t>ОСТАТОК</t>
  </si>
  <si>
    <t xml:space="preserve"> 317 Колбаса Сервелат Рижский ТМ Зареченские, ВЕС  ПОКОМ</t>
  </si>
  <si>
    <t xml:space="preserve"> 304  Колбаса Салями Мясорубская с рубленным шпиком ВЕС ТМ Стародворье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</si>
  <si>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</si>
  <si>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</si>
  <si>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>Колбаса Сервелат Филейбургский с копченой грудинкой, в/у 0,35 кг срез, БАВАРУШКА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</si>
  <si>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</si>
  <si>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</si>
  <si>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</si>
  <si>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Колбаса Сервелат Мясорубский с мелкорубл.окороком в/у 0,35 кг срез    ПОКОМ_ДУБЛЯЖ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</si>
  <si>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</si>
  <si>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</si>
  <si>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</si>
  <si>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</si>
  <si>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</si>
  <si>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</si>
  <si>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</si>
  <si>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273  Сосиски Сочинки с сочной грудинкой, МГС 0.3кг,   ПОКОМ</t>
  </si>
  <si>
    <t>Заказ,кг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</si>
</sst>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8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top"/>
    </xf>
    <xf numFmtId="0" fontId="2" fillId="6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%20.(10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3">
          <cell r="B3" t="str">
            <v>ПОКОМ</v>
          </cell>
          <cell r="C3">
            <v>5101.96</v>
          </cell>
        </row>
        <row r="4">
          <cell r="B4" t="str">
            <v xml:space="preserve"> 092  Сосиски Баварские с сыром,  0.35кг,ПОКОМ</v>
          </cell>
          <cell r="C4">
            <v>48</v>
          </cell>
        </row>
        <row r="5">
          <cell r="B5" t="str">
            <v xml:space="preserve"> 117  Колбаса Сервелат Филейбургский с ароматными пряностями, в/у 0,35 кг срез, БАВАРУШКА ПОКОМ</v>
          </cell>
          <cell r="C5">
            <v>36</v>
          </cell>
        </row>
        <row r="6">
          <cell r="B6" t="str">
            <v xml:space="preserve"> 201  Ветчина Нежная ТМ Особый рецепт, (2,5кг), ПОКОМ</v>
          </cell>
          <cell r="C6">
            <v>1000</v>
          </cell>
        </row>
        <row r="7">
          <cell r="B7" t="str">
            <v xml:space="preserve"> 219  Колбаса Докторская Особая ТМ Особый рецепт, ВЕС  ПОКОМ</v>
          </cell>
          <cell r="C7">
            <v>1000</v>
          </cell>
        </row>
        <row r="8">
          <cell r="B8" t="str">
            <v xml:space="preserve"> 230  Колбаса Молочная Особая ТМ Особый рецепт, п/а, ВЕС. ПОКОМ</v>
          </cell>
          <cell r="C8">
            <v>1000</v>
          </cell>
        </row>
        <row r="9">
          <cell r="B9" t="str">
            <v xml:space="preserve"> 235  Колбаса Особая ТМ Особый рецепт, ВЕС, ТМ Стародворье ПОКОМ</v>
          </cell>
          <cell r="C9">
            <v>1000</v>
          </cell>
        </row>
        <row r="10">
          <cell r="B10" t="str">
            <v xml:space="preserve"> 247  Сардельки Нежные, ВЕС.  ПОКОМ</v>
          </cell>
          <cell r="C10">
            <v>30</v>
          </cell>
        </row>
        <row r="11">
          <cell r="B11" t="str">
            <v xml:space="preserve"> 255  Сосиски Молочные для завтрака ТМ Особый рецепт, п/а МГС, ВЕС, ТМ Стародворье  ПОКОМ</v>
          </cell>
          <cell r="C11">
            <v>30</v>
          </cell>
        </row>
        <row r="12">
          <cell r="B12" t="str">
            <v xml:space="preserve"> 257  Сосиски Молочные оригинальные ТМ Особый рецепт, ВЕС.   ПОКОМ</v>
          </cell>
          <cell r="C12">
            <v>300</v>
          </cell>
        </row>
        <row r="13">
          <cell r="B13" t="str">
            <v xml:space="preserve"> 273  Сосиски Сочинки с сочной грудинкой, МГС 0.3кг,   ПОКОМ</v>
          </cell>
          <cell r="C13">
            <v>90</v>
          </cell>
        </row>
        <row r="14">
          <cell r="B14" t="str">
            <v xml:space="preserve"> 282  Колбаса Балыкбургская рубленая, в/у 0,35 кг срез, БАВАРУШКА ПОКОМ</v>
          </cell>
          <cell r="C14">
            <v>60</v>
          </cell>
        </row>
        <row r="15">
          <cell r="B15" t="str">
            <v xml:space="preserve"> 301  Сосиски Сочинки по-баварски с сыром,  0.4кг, ТМ Стародворье  ПОКОМ</v>
          </cell>
          <cell r="C15">
            <v>60</v>
          </cell>
        </row>
        <row r="16">
          <cell r="B16" t="str">
            <v xml:space="preserve"> 302  Сосиски Сочинки по-баварски,  0.4кг, ТМ Стародворье  ПОКОМ</v>
          </cell>
          <cell r="C16">
            <v>60</v>
          </cell>
        </row>
        <row r="17">
          <cell r="B17" t="str">
            <v xml:space="preserve"> 304  Колбаса Салями Мясорубская с рубленным шпиком ВЕС ТМ Стародворье  ПОКОМ</v>
          </cell>
          <cell r="C17">
            <v>20</v>
          </cell>
        </row>
        <row r="18">
          <cell r="B18" t="str">
            <v xml:space="preserve"> 309  Сосиски Сочинки с сыром 0,4 кг ТМ Стародворье  ПОКОМ</v>
          </cell>
          <cell r="C18">
            <v>90</v>
          </cell>
        </row>
        <row r="19">
          <cell r="B19" t="str">
            <v xml:space="preserve"> 317 Колбаса Сервелат Рижский ТМ Зареченские, ВЕС  ПОКОМ</v>
          </cell>
          <cell r="C19">
            <v>50</v>
          </cell>
        </row>
        <row r="20">
          <cell r="B20" t="str">
            <v xml:space="preserve"> 321  Колбаса Сервелат Пражский ТМ Зареченские, ВЕС ПОКОМ</v>
          </cell>
          <cell r="C20">
            <v>100</v>
          </cell>
        </row>
        <row r="21">
          <cell r="B21" t="str">
            <v xml:space="preserve"> 322  Колбаса Сочинка с сочным окороком 0,45кг   ПОКОМ</v>
          </cell>
          <cell r="C21">
            <v>64</v>
          </cell>
        </row>
        <row r="22">
          <cell r="B22" t="str">
            <v xml:space="preserve"> 327  Сосиски Сочинки с сыром ТМ Стародворье, ВЕС ПОКОМ</v>
          </cell>
          <cell r="C22">
            <v>30</v>
          </cell>
        </row>
        <row r="23">
          <cell r="B23" t="str">
            <v xml:space="preserve"> 328  Сардельки Сочинки Стародворье ТМ  0,4 кг ПОКОМ</v>
          </cell>
          <cell r="C23">
            <v>36</v>
          </cell>
        </row>
        <row r="24">
          <cell r="B24" t="str">
            <v>Сосиски Сочинки Молочные 0,4 кг ТМ Стародворье  ПОКОМ, шт</v>
          </cell>
          <cell r="C24">
            <v>204</v>
          </cell>
        </row>
        <row r="25">
          <cell r="B25" t="str">
            <v>Колбаса Сервелат Мясорубский с мелкорубл.окороком в/у 0,35 кг срез    ПОКОМ_ДУБЛЯЖ</v>
          </cell>
          <cell r="C25">
            <v>24</v>
          </cell>
        </row>
        <row r="26">
          <cell r="B26" t="str">
            <v>Колбаса Сервелат Филейбургский с копченой грудинкой, в/у 0,35 кг срез, БАВАРУШКА ПОКОМ</v>
          </cell>
          <cell r="C26">
            <v>36</v>
          </cell>
        </row>
        <row r="27">
          <cell r="B27" t="str">
            <v>Колбаса Сочинка рубленая  в/к ТМ Стародворье в оболочке фиброуз в ва ПОКОМ, кг</v>
          </cell>
          <cell r="C27">
            <v>30</v>
          </cell>
        </row>
        <row r="28">
          <cell r="B28" t="str">
            <v>Колбаса Сочинка Зернистая  в/к ТМ Стародворье в оболочке фиброуз в ва ПОКОМ, кг</v>
          </cell>
          <cell r="C28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E28"/>
  <sheetViews>
    <sheetView tabSelected="1" topLeftCell="B1" zoomScale="80" zoomScaleNormal="80" workbookViewId="0">
      <selection activeCell="B9" sqref="B9"/>
    </sheetView>
  </sheetViews>
  <sheetFormatPr defaultRowHeight="15" outlineLevelRow="1" x14ac:dyDescent="0.25"/>
  <cols>
    <col min="1" max="1" width="2.5703125" customWidth="1"/>
    <col min="2" max="2" width="109.28515625" style="2" customWidth="1"/>
    <col min="3" max="3" width="10.28515625" style="2" hidden="1" customWidth="1"/>
    <col min="4" max="4" width="20.140625" style="2" customWidth="1"/>
    <col min="5" max="5" width="16" style="2" customWidth="1"/>
    <col min="6" max="6" width="10.7109375" style="2" customWidth="1"/>
    <col min="7" max="21" width="9.140625" style="2"/>
    <col min="22" max="23" width="9.140625" style="3"/>
    <col min="24" max="24" width="9.140625" style="2"/>
    <col min="25" max="29" width="9.140625" style="2" hidden="1" customWidth="1"/>
  </cols>
  <sheetData>
    <row r="1" spans="2:29" ht="15.75" thickBot="1" x14ac:dyDescent="0.3"/>
    <row r="2" spans="2:29" ht="32.25" thickBot="1" x14ac:dyDescent="0.3">
      <c r="B2" s="22"/>
      <c r="C2" s="24"/>
      <c r="D2" s="24" t="s">
        <v>0</v>
      </c>
      <c r="E2" s="25" t="s">
        <v>30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18" t="s">
        <v>1</v>
      </c>
      <c r="Z2" s="14"/>
      <c r="AA2" s="18" t="s">
        <v>11</v>
      </c>
      <c r="AB2" s="14"/>
      <c r="AC2" s="19" t="s">
        <v>12</v>
      </c>
    </row>
    <row r="3" spans="2:29" s="4" customFormat="1" ht="19.5" thickBot="1" x14ac:dyDescent="0.3">
      <c r="B3" s="21" t="s">
        <v>2</v>
      </c>
      <c r="C3" s="17"/>
      <c r="D3" s="17">
        <f>SUM(D4:D28)</f>
        <v>5468</v>
      </c>
      <c r="E3" s="20">
        <f>SUM(E4:E28)</f>
        <v>4967.2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7"/>
      <c r="Y3" s="12"/>
      <c r="Z3" s="15"/>
      <c r="AA3" s="13">
        <f>SUM(AA4:AA28)</f>
        <v>14.999500000000003</v>
      </c>
      <c r="AB3" s="15"/>
      <c r="AC3" s="13" t="e">
        <f>SUM(AC4:AC28)</f>
        <v>#REF!</v>
      </c>
    </row>
    <row r="4" spans="2:29" ht="16.5" customHeight="1" outlineLevel="1" thickBot="1" x14ac:dyDescent="0.3">
      <c r="B4" s="23" t="s">
        <v>28</v>
      </c>
      <c r="C4" s="26">
        <v>0.35</v>
      </c>
      <c r="D4" s="17">
        <f>VLOOKUP(B4,[1]Заказ!$B$3:$C$28,2,0)</f>
        <v>48</v>
      </c>
      <c r="E4" s="16">
        <f t="shared" ref="E4:E6" si="0">D4*C4</f>
        <v>16.799999999999997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  <c r="W4" s="10"/>
      <c r="X4" s="9"/>
      <c r="Y4" s="11">
        <v>0.42</v>
      </c>
      <c r="Z4" s="9"/>
      <c r="AA4" s="11">
        <f>Y4*C4</f>
        <v>0.14699999999999999</v>
      </c>
      <c r="AB4" s="9"/>
      <c r="AC4" s="11" t="e">
        <f>Y4*#REF!</f>
        <v>#REF!</v>
      </c>
    </row>
    <row r="5" spans="2:29" ht="16.5" customHeight="1" outlineLevel="1" thickBot="1" x14ac:dyDescent="0.3">
      <c r="B5" s="23" t="s">
        <v>3</v>
      </c>
      <c r="C5" s="26">
        <v>0.35</v>
      </c>
      <c r="D5" s="17">
        <f>VLOOKUP(B5,[1]Заказ!$B$3:$C$28,2,0)</f>
        <v>36</v>
      </c>
      <c r="E5" s="16">
        <f t="shared" si="0"/>
        <v>12.6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9"/>
      <c r="Y5" s="11">
        <v>0.35</v>
      </c>
      <c r="Z5" s="9"/>
      <c r="AA5" s="11">
        <f>Y5*C5</f>
        <v>0.12249999999999998</v>
      </c>
      <c r="AB5" s="9"/>
      <c r="AC5" s="11" t="e">
        <f>Y5*#REF!</f>
        <v>#REF!</v>
      </c>
    </row>
    <row r="6" spans="2:29" ht="16.5" customHeight="1" outlineLevel="1" thickBot="1" x14ac:dyDescent="0.3">
      <c r="B6" s="23" t="s">
        <v>4</v>
      </c>
      <c r="C6" s="26">
        <v>1</v>
      </c>
      <c r="D6" s="17">
        <f>VLOOKUP(B6,[1]Заказ!$B$3:$C$28,2,0)</f>
        <v>1000</v>
      </c>
      <c r="E6" s="16">
        <f t="shared" si="0"/>
        <v>1000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9"/>
      <c r="Y6" s="11">
        <v>1</v>
      </c>
      <c r="Z6" s="9"/>
      <c r="AA6" s="11">
        <f>Y6*C6</f>
        <v>1</v>
      </c>
      <c r="AB6" s="9"/>
      <c r="AC6" s="11" t="e">
        <f>Y6*#REF!</f>
        <v>#REF!</v>
      </c>
    </row>
    <row r="7" spans="2:29" ht="16.5" customHeight="1" outlineLevel="1" thickBot="1" x14ac:dyDescent="0.3">
      <c r="B7" s="23" t="s">
        <v>5</v>
      </c>
      <c r="C7" s="26">
        <v>1</v>
      </c>
      <c r="D7" s="17">
        <f>VLOOKUP(B7,[1]Заказ!$B$3:$C$28,2,0)</f>
        <v>1000</v>
      </c>
      <c r="E7" s="16">
        <f t="shared" ref="E7:E18" si="1">D7*C7</f>
        <v>1000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11">
        <v>1</v>
      </c>
      <c r="Z7" s="9"/>
      <c r="AA7" s="11">
        <f>Y7*C7</f>
        <v>1</v>
      </c>
      <c r="AB7" s="9"/>
      <c r="AC7" s="11" t="e">
        <f>Y7*#REF!</f>
        <v>#REF!</v>
      </c>
    </row>
    <row r="8" spans="2:29" ht="16.5" customHeight="1" outlineLevel="1" thickBot="1" x14ac:dyDescent="0.3">
      <c r="B8" s="23" t="s">
        <v>6</v>
      </c>
      <c r="C8" s="26">
        <v>1</v>
      </c>
      <c r="D8" s="17">
        <f>VLOOKUP(B8,[1]Заказ!$B$3:$C$28,2,0)</f>
        <v>1000</v>
      </c>
      <c r="E8" s="16">
        <f t="shared" si="1"/>
        <v>1000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9"/>
      <c r="Y8" s="11">
        <v>1</v>
      </c>
      <c r="Z8" s="9"/>
      <c r="AA8" s="11">
        <f>Y8*C8</f>
        <v>1</v>
      </c>
      <c r="AB8" s="9"/>
      <c r="AC8" s="11" t="e">
        <f>Y8*#REF!</f>
        <v>#REF!</v>
      </c>
    </row>
    <row r="9" spans="2:29" ht="16.5" customHeight="1" outlineLevel="1" thickBot="1" x14ac:dyDescent="0.3">
      <c r="B9" s="23" t="s">
        <v>7</v>
      </c>
      <c r="C9" s="26">
        <v>1</v>
      </c>
      <c r="D9" s="17">
        <f>VLOOKUP(B9,[1]Заказ!$B$3:$C$28,2,0)</f>
        <v>1000</v>
      </c>
      <c r="E9" s="16">
        <f t="shared" si="1"/>
        <v>1000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9"/>
      <c r="Y9" s="11">
        <v>1</v>
      </c>
      <c r="Z9" s="9"/>
      <c r="AA9" s="11">
        <f>Y9*C9</f>
        <v>1</v>
      </c>
      <c r="AB9" s="9"/>
      <c r="AC9" s="11" t="e">
        <f>Y9*#REF!</f>
        <v>#REF!</v>
      </c>
    </row>
    <row r="10" spans="2:29" ht="16.5" customHeight="1" outlineLevel="1" thickBot="1" x14ac:dyDescent="0.3">
      <c r="B10" s="23" t="s">
        <v>8</v>
      </c>
      <c r="C10" s="26">
        <v>1</v>
      </c>
      <c r="D10" s="17">
        <f>VLOOKUP(B10,[1]Заказ!$B$3:$C$28,2,0)</f>
        <v>30</v>
      </c>
      <c r="E10" s="16">
        <f t="shared" si="1"/>
        <v>30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9"/>
      <c r="Y10" s="11">
        <v>1</v>
      </c>
      <c r="Z10" s="9"/>
      <c r="AA10" s="11">
        <f>Y10*C10</f>
        <v>1</v>
      </c>
      <c r="AB10" s="9"/>
      <c r="AC10" s="11" t="e">
        <f>Y10*#REF!</f>
        <v>#REF!</v>
      </c>
    </row>
    <row r="11" spans="2:29" ht="16.5" customHeight="1" outlineLevel="1" thickBot="1" x14ac:dyDescent="0.3">
      <c r="B11" s="23" t="s">
        <v>9</v>
      </c>
      <c r="C11" s="26">
        <v>1</v>
      </c>
      <c r="D11" s="17">
        <f>VLOOKUP(B11,[1]Заказ!$B$3:$C$28,2,0)</f>
        <v>30</v>
      </c>
      <c r="E11" s="16">
        <f t="shared" si="1"/>
        <v>30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9"/>
      <c r="Y11" s="11">
        <v>1</v>
      </c>
      <c r="Z11" s="9"/>
      <c r="AA11" s="11">
        <f>Y11*C11</f>
        <v>1</v>
      </c>
      <c r="AB11" s="9"/>
      <c r="AC11" s="11" t="e">
        <f>Y11*#REF!</f>
        <v>#REF!</v>
      </c>
    </row>
    <row r="12" spans="2:29" ht="16.5" customHeight="1" outlineLevel="1" thickBot="1" x14ac:dyDescent="0.3">
      <c r="B12" s="23" t="s">
        <v>10</v>
      </c>
      <c r="C12" s="26">
        <v>1</v>
      </c>
      <c r="D12" s="17">
        <f>VLOOKUP(B12,[1]Заказ!$B$3:$C$28,2,0)</f>
        <v>300</v>
      </c>
      <c r="E12" s="16">
        <f t="shared" si="1"/>
        <v>300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9"/>
      <c r="Y12" s="11">
        <v>1</v>
      </c>
      <c r="Z12" s="9"/>
      <c r="AA12" s="11">
        <f>Y12*C12</f>
        <v>1</v>
      </c>
      <c r="AB12" s="9"/>
      <c r="AC12" s="11" t="e">
        <f>Y12*#REF!</f>
        <v>#REF!</v>
      </c>
    </row>
    <row r="13" spans="2:29" ht="16.5" customHeight="1" outlineLevel="1" thickBot="1" x14ac:dyDescent="0.3">
      <c r="B13" s="23" t="s">
        <v>29</v>
      </c>
      <c r="C13" s="26">
        <v>0.3</v>
      </c>
      <c r="D13" s="17">
        <f>VLOOKUP(B13,[1]Заказ!$B$3:$C$28,2,0)</f>
        <v>90</v>
      </c>
      <c r="E13" s="16">
        <f t="shared" si="1"/>
        <v>27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9"/>
      <c r="Y13" s="11">
        <v>0.4</v>
      </c>
      <c r="Z13" s="9"/>
      <c r="AA13" s="11">
        <f>Y13*C13</f>
        <v>0.12</v>
      </c>
      <c r="AB13" s="9"/>
      <c r="AC13" s="11" t="e">
        <f>Y13*#REF!</f>
        <v>#REF!</v>
      </c>
    </row>
    <row r="14" spans="2:29" ht="16.5" customHeight="1" outlineLevel="1" thickBot="1" x14ac:dyDescent="0.3">
      <c r="B14" s="23" t="s">
        <v>18</v>
      </c>
      <c r="C14" s="26">
        <v>0.35</v>
      </c>
      <c r="D14" s="17">
        <f>VLOOKUP(B14,[1]Заказ!$B$3:$C$28,2,0)</f>
        <v>60</v>
      </c>
      <c r="E14" s="16">
        <f t="shared" si="1"/>
        <v>21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9"/>
      <c r="Y14" s="11">
        <v>0.35</v>
      </c>
      <c r="Z14" s="9"/>
      <c r="AA14" s="11">
        <f>Y14*C14</f>
        <v>0.12249999999999998</v>
      </c>
      <c r="AB14" s="9"/>
      <c r="AC14" s="11" t="e">
        <f>Y14*#REF!</f>
        <v>#REF!</v>
      </c>
    </row>
    <row r="15" spans="2:29" ht="16.5" customHeight="1" outlineLevel="1" thickBot="1" x14ac:dyDescent="0.3">
      <c r="B15" s="23" t="s">
        <v>19</v>
      </c>
      <c r="C15" s="26">
        <v>0.4</v>
      </c>
      <c r="D15" s="17">
        <f>VLOOKUP(B15,[1]Заказ!$B$3:$C$28,2,0)</f>
        <v>60</v>
      </c>
      <c r="E15" s="16">
        <f t="shared" si="1"/>
        <v>24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9"/>
      <c r="Y15" s="11">
        <v>0.4</v>
      </c>
      <c r="Z15" s="9"/>
      <c r="AA15" s="11">
        <f>Y15*C15</f>
        <v>0.16000000000000003</v>
      </c>
      <c r="AB15" s="9"/>
      <c r="AC15" s="11" t="e">
        <f>Y15*#REF!</f>
        <v>#REF!</v>
      </c>
    </row>
    <row r="16" spans="2:29" ht="16.5" customHeight="1" outlineLevel="1" thickBot="1" x14ac:dyDescent="0.3">
      <c r="B16" s="23" t="s">
        <v>20</v>
      </c>
      <c r="C16" s="26">
        <v>0.4</v>
      </c>
      <c r="D16" s="17">
        <f>VLOOKUP(B16,[1]Заказ!$B$3:$C$28,2,0)</f>
        <v>60</v>
      </c>
      <c r="E16" s="16">
        <f t="shared" si="1"/>
        <v>24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9"/>
      <c r="Y16" s="11">
        <v>0.4</v>
      </c>
      <c r="Z16" s="9"/>
      <c r="AA16" s="11">
        <f>Y16*C16</f>
        <v>0.16000000000000003</v>
      </c>
      <c r="AB16" s="9"/>
      <c r="AC16" s="11" t="e">
        <f>Y16*#REF!</f>
        <v>#REF!</v>
      </c>
    </row>
    <row r="17" spans="2:29" ht="16.5" customHeight="1" outlineLevel="1" thickBot="1" x14ac:dyDescent="0.3">
      <c r="B17" s="23" t="s">
        <v>14</v>
      </c>
      <c r="C17" s="26">
        <v>1</v>
      </c>
      <c r="D17" s="17">
        <f>VLOOKUP(B17,[1]Заказ!$B$3:$C$28,2,0)</f>
        <v>20</v>
      </c>
      <c r="E17" s="16">
        <f t="shared" si="1"/>
        <v>20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9"/>
      <c r="Y17" s="11">
        <v>1</v>
      </c>
      <c r="Z17" s="9"/>
      <c r="AA17" s="11">
        <f>Y17*C17</f>
        <v>1</v>
      </c>
      <c r="AB17" s="9"/>
      <c r="AC17" s="11" t="e">
        <f>Y17*#REF!</f>
        <v>#REF!</v>
      </c>
    </row>
    <row r="18" spans="2:29" ht="16.5" customHeight="1" outlineLevel="1" thickBot="1" x14ac:dyDescent="0.3">
      <c r="B18" s="23" t="s">
        <v>22</v>
      </c>
      <c r="C18" s="26">
        <v>0.4</v>
      </c>
      <c r="D18" s="17">
        <f>VLOOKUP(B18,[1]Заказ!$B$3:$C$28,2,0)</f>
        <v>90</v>
      </c>
      <c r="E18" s="16">
        <f t="shared" si="1"/>
        <v>36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9"/>
      <c r="Y18" s="11">
        <v>0.4</v>
      </c>
      <c r="Z18" s="9"/>
      <c r="AA18" s="11">
        <f>Y18*C18</f>
        <v>0.16000000000000003</v>
      </c>
      <c r="AB18" s="9"/>
      <c r="AC18" s="11" t="e">
        <f>Y18*#REF!</f>
        <v>#REF!</v>
      </c>
    </row>
    <row r="19" spans="2:29" ht="16.5" customHeight="1" outlineLevel="1" thickBot="1" x14ac:dyDescent="0.3">
      <c r="B19" s="23" t="s">
        <v>13</v>
      </c>
      <c r="C19" s="26">
        <v>1</v>
      </c>
      <c r="D19" s="17">
        <f>VLOOKUP(B19,[1]Заказ!$B$3:$C$28,2,0)</f>
        <v>50</v>
      </c>
      <c r="E19" s="16">
        <f t="shared" ref="E19:E28" si="2">D19*C19</f>
        <v>50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9"/>
      <c r="Y19" s="11">
        <v>1</v>
      </c>
      <c r="Z19" s="9"/>
      <c r="AA19" s="11">
        <f>Y19*C19</f>
        <v>1</v>
      </c>
      <c r="AB19" s="9"/>
      <c r="AC19" s="11" t="e">
        <f>Y19*#REF!</f>
        <v>#REF!</v>
      </c>
    </row>
    <row r="20" spans="2:29" ht="16.5" customHeight="1" outlineLevel="1" thickBot="1" x14ac:dyDescent="0.3">
      <c r="B20" s="23" t="s">
        <v>15</v>
      </c>
      <c r="C20" s="26">
        <v>1</v>
      </c>
      <c r="D20" s="17">
        <f>VLOOKUP(B20,[1]Заказ!$B$3:$C$28,2,0)</f>
        <v>100</v>
      </c>
      <c r="E20" s="16">
        <f t="shared" si="2"/>
        <v>100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9"/>
      <c r="Y20" s="11">
        <v>1</v>
      </c>
      <c r="Z20" s="9"/>
      <c r="AA20" s="11">
        <f>Y20*C20</f>
        <v>1</v>
      </c>
      <c r="AB20" s="9"/>
      <c r="AC20" s="11" t="e">
        <f>Y20*#REF!</f>
        <v>#REF!</v>
      </c>
    </row>
    <row r="21" spans="2:29" ht="16.5" customHeight="1" outlineLevel="1" thickBot="1" x14ac:dyDescent="0.3">
      <c r="B21" s="23" t="s">
        <v>27</v>
      </c>
      <c r="C21" s="26">
        <v>0.45</v>
      </c>
      <c r="D21" s="17">
        <f>VLOOKUP(B21,[1]Заказ!$B$3:$C$28,2,0)</f>
        <v>64</v>
      </c>
      <c r="E21" s="16">
        <f t="shared" si="2"/>
        <v>28.8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9"/>
      <c r="Y21" s="11">
        <v>0.45</v>
      </c>
      <c r="Z21" s="9"/>
      <c r="AA21" s="11">
        <f>Y21*C21</f>
        <v>0.20250000000000001</v>
      </c>
      <c r="AB21" s="9"/>
      <c r="AC21" s="11" t="e">
        <f>Y21*#REF!</f>
        <v>#REF!</v>
      </c>
    </row>
    <row r="22" spans="2:29" ht="16.5" customHeight="1" outlineLevel="1" thickBot="1" x14ac:dyDescent="0.3">
      <c r="B22" s="23" t="s">
        <v>16</v>
      </c>
      <c r="C22" s="26">
        <v>1</v>
      </c>
      <c r="D22" s="17">
        <f>VLOOKUP(B22,[1]Заказ!$B$3:$C$28,2,0)</f>
        <v>30</v>
      </c>
      <c r="E22" s="16">
        <f t="shared" si="2"/>
        <v>30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10"/>
      <c r="X22" s="9"/>
      <c r="Y22" s="11">
        <v>1</v>
      </c>
      <c r="Z22" s="9"/>
      <c r="AA22" s="11">
        <f>Y22*C22</f>
        <v>1</v>
      </c>
      <c r="AB22" s="9"/>
      <c r="AC22" s="11" t="e">
        <f>Y22*#REF!</f>
        <v>#REF!</v>
      </c>
    </row>
    <row r="23" spans="2:29" ht="16.5" customHeight="1" outlineLevel="1" thickBot="1" x14ac:dyDescent="0.3">
      <c r="B23" s="23" t="s">
        <v>23</v>
      </c>
      <c r="C23" s="26">
        <v>0.4</v>
      </c>
      <c r="D23" s="17">
        <f>VLOOKUP(B23,[1]Заказ!$B$3:$C$28,2,0)</f>
        <v>36</v>
      </c>
      <c r="E23" s="16">
        <f t="shared" si="2"/>
        <v>14.4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11">
        <v>0.4</v>
      </c>
      <c r="Z23" s="9"/>
      <c r="AA23" s="11">
        <f>Y23*C23</f>
        <v>0.16000000000000003</v>
      </c>
      <c r="AB23" s="9"/>
      <c r="AC23" s="11" t="e">
        <f>Y23*#REF!</f>
        <v>#REF!</v>
      </c>
    </row>
    <row r="24" spans="2:29" ht="16.5" customHeight="1" outlineLevel="1" thickBot="1" x14ac:dyDescent="0.3">
      <c r="B24" s="1" t="s">
        <v>26</v>
      </c>
      <c r="C24" s="26">
        <v>0.4</v>
      </c>
      <c r="D24" s="17">
        <f>VLOOKUP(B24,[1]Заказ!$B$3:$C$28,2,0)</f>
        <v>204</v>
      </c>
      <c r="E24" s="16">
        <f t="shared" si="2"/>
        <v>81.600000000000009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9"/>
      <c r="Y24" s="11">
        <v>1</v>
      </c>
      <c r="Z24" s="9"/>
      <c r="AA24" s="11">
        <f>Y24*C24</f>
        <v>0.4</v>
      </c>
      <c r="AB24" s="9"/>
      <c r="AC24" s="11" t="e">
        <f>Y24*#REF!</f>
        <v>#REF!</v>
      </c>
    </row>
    <row r="25" spans="2:29" ht="16.5" customHeight="1" outlineLevel="1" thickBot="1" x14ac:dyDescent="0.3">
      <c r="B25" s="23" t="s">
        <v>21</v>
      </c>
      <c r="C25" s="26">
        <v>0.35</v>
      </c>
      <c r="D25" s="17">
        <f>VLOOKUP(B25,[1]Заказ!$B$3:$C$28,2,0)</f>
        <v>24</v>
      </c>
      <c r="E25" s="16">
        <f t="shared" si="2"/>
        <v>8.3999999999999986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10"/>
      <c r="X25" s="9"/>
      <c r="Y25" s="11">
        <v>0.35</v>
      </c>
      <c r="Z25" s="9"/>
      <c r="AA25" s="11">
        <f>Y25*C25</f>
        <v>0.12249999999999998</v>
      </c>
      <c r="AB25" s="9"/>
      <c r="AC25" s="11" t="e">
        <f>Y25*#REF!</f>
        <v>#REF!</v>
      </c>
    </row>
    <row r="26" spans="2:29" ht="16.5" customHeight="1" outlineLevel="1" thickBot="1" x14ac:dyDescent="0.3">
      <c r="B26" s="23" t="s">
        <v>17</v>
      </c>
      <c r="C26" s="26">
        <v>0.35</v>
      </c>
      <c r="D26" s="17">
        <f>VLOOKUP(B26,[1]Заказ!$B$3:$C$28,2,0)</f>
        <v>36</v>
      </c>
      <c r="E26" s="16">
        <f t="shared" si="2"/>
        <v>12.6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10"/>
      <c r="X26" s="9"/>
      <c r="Y26" s="11">
        <v>0.35</v>
      </c>
      <c r="Z26" s="9"/>
      <c r="AA26" s="11">
        <f>Y26*C26</f>
        <v>0.12249999999999998</v>
      </c>
      <c r="AB26" s="9"/>
      <c r="AC26" s="11" t="e">
        <f>Y26*#REF!</f>
        <v>#REF!</v>
      </c>
    </row>
    <row r="27" spans="2:29" ht="16.5" customHeight="1" outlineLevel="1" thickBot="1" x14ac:dyDescent="0.3">
      <c r="B27" s="23" t="s">
        <v>24</v>
      </c>
      <c r="C27" s="26">
        <v>1</v>
      </c>
      <c r="D27" s="17">
        <f>VLOOKUP(B27,[1]Заказ!$B$3:$C$28,2,0)</f>
        <v>30</v>
      </c>
      <c r="E27" s="16">
        <f t="shared" si="2"/>
        <v>30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9"/>
      <c r="Y27" s="11">
        <v>1</v>
      </c>
      <c r="Z27" s="9"/>
      <c r="AA27" s="11">
        <f>Y27*C27</f>
        <v>1</v>
      </c>
      <c r="AB27" s="9"/>
      <c r="AC27" s="11" t="e">
        <f>Y27*#REF!</f>
        <v>#REF!</v>
      </c>
    </row>
    <row r="28" spans="2:29" ht="16.5" customHeight="1" outlineLevel="1" thickBot="1" x14ac:dyDescent="0.3">
      <c r="B28" s="23" t="s">
        <v>25</v>
      </c>
      <c r="C28" s="26">
        <v>1</v>
      </c>
      <c r="D28" s="17">
        <f>VLOOKUP(B28,[1]Заказ!$B$3:$C$28,2,0)</f>
        <v>70</v>
      </c>
      <c r="E28" s="16">
        <f t="shared" si="2"/>
        <v>70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11">
        <v>1</v>
      </c>
      <c r="Z28" s="9"/>
      <c r="AA28" s="11">
        <f>Y28*C28</f>
        <v>1</v>
      </c>
      <c r="AB28" s="9"/>
      <c r="AC28" s="11" t="e">
        <f>Y28*#REF!</f>
        <v>#REF!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2024-02-13T08:42:07Z</dcterms:modified>
</cp:coreProperties>
</file>