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2,24 ПОКОМ КИ филиалы\Луганск\"/>
    </mc:Choice>
  </mc:AlternateContent>
  <xr:revisionPtr revIDLastSave="0" documentId="13_ncr:1_{7A2C7ED7-85D6-463D-9E7E-2648B267E5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9" i="1" l="1"/>
  <c r="F105" i="1" l="1"/>
  <c r="Q7" i="1" l="1"/>
  <c r="R7" i="1" s="1"/>
  <c r="AD7" i="1" s="1"/>
  <c r="Q8" i="1"/>
  <c r="Q9" i="1"/>
  <c r="R9" i="1" s="1"/>
  <c r="AD9" i="1" s="1"/>
  <c r="Q10" i="1"/>
  <c r="Q11" i="1"/>
  <c r="AD11" i="1" s="1"/>
  <c r="Q12" i="1"/>
  <c r="Q13" i="1"/>
  <c r="R13" i="1" s="1"/>
  <c r="AD13" i="1" s="1"/>
  <c r="Q14" i="1"/>
  <c r="Q15" i="1"/>
  <c r="AD15" i="1" s="1"/>
  <c r="Q16" i="1"/>
  <c r="Q17" i="1"/>
  <c r="R17" i="1" s="1"/>
  <c r="AD17" i="1" s="1"/>
  <c r="Q18" i="1"/>
  <c r="Q19" i="1"/>
  <c r="R19" i="1" s="1"/>
  <c r="AD19" i="1" s="1"/>
  <c r="Q20" i="1"/>
  <c r="Q21" i="1"/>
  <c r="R21" i="1" s="1"/>
  <c r="AD21" i="1" s="1"/>
  <c r="Q22" i="1"/>
  <c r="Q23" i="1"/>
  <c r="AD23" i="1" s="1"/>
  <c r="Q24" i="1"/>
  <c r="Q25" i="1"/>
  <c r="AD25" i="1" s="1"/>
  <c r="Q26" i="1"/>
  <c r="Q27" i="1"/>
  <c r="Q28" i="1"/>
  <c r="Q29" i="1"/>
  <c r="R29" i="1" s="1"/>
  <c r="AD29" i="1" s="1"/>
  <c r="Q30" i="1"/>
  <c r="Q31" i="1"/>
  <c r="AD31" i="1" s="1"/>
  <c r="Q32" i="1"/>
  <c r="Q33" i="1"/>
  <c r="R33" i="1" s="1"/>
  <c r="AD33" i="1" s="1"/>
  <c r="Q34" i="1"/>
  <c r="Q35" i="1"/>
  <c r="R35" i="1" s="1"/>
  <c r="AD35" i="1" s="1"/>
  <c r="Q36" i="1"/>
  <c r="Q37" i="1"/>
  <c r="AD37" i="1" s="1"/>
  <c r="Q38" i="1"/>
  <c r="Q39" i="1"/>
  <c r="R39" i="1" s="1"/>
  <c r="AD39" i="1" s="1"/>
  <c r="Q40" i="1"/>
  <c r="Q41" i="1"/>
  <c r="R41" i="1" s="1"/>
  <c r="AD41" i="1" s="1"/>
  <c r="Q42" i="1"/>
  <c r="R42" i="1" s="1"/>
  <c r="Q43" i="1"/>
  <c r="R43" i="1" s="1"/>
  <c r="AD43" i="1" s="1"/>
  <c r="Q44" i="1"/>
  <c r="R44" i="1" s="1"/>
  <c r="Q45" i="1"/>
  <c r="Q46" i="1"/>
  <c r="AD46" i="1" s="1"/>
  <c r="Q47" i="1"/>
  <c r="Q48" i="1"/>
  <c r="Q49" i="1"/>
  <c r="R49" i="1" s="1"/>
  <c r="AD49" i="1" s="1"/>
  <c r="Q50" i="1"/>
  <c r="AD50" i="1" s="1"/>
  <c r="Q51" i="1"/>
  <c r="Q52" i="1"/>
  <c r="Q53" i="1"/>
  <c r="Q54" i="1"/>
  <c r="R54" i="1" s="1"/>
  <c r="Q55" i="1"/>
  <c r="R55" i="1" s="1"/>
  <c r="AD55" i="1" s="1"/>
  <c r="Q56" i="1"/>
  <c r="Q57" i="1"/>
  <c r="R57" i="1" s="1"/>
  <c r="AD57" i="1" s="1"/>
  <c r="Q58" i="1"/>
  <c r="Q59" i="1"/>
  <c r="R59" i="1" s="1"/>
  <c r="AD59" i="1" s="1"/>
  <c r="Q60" i="1"/>
  <c r="Q61" i="1"/>
  <c r="R61" i="1" s="1"/>
  <c r="AD61" i="1" s="1"/>
  <c r="Q62" i="1"/>
  <c r="Q63" i="1"/>
  <c r="R63" i="1" s="1"/>
  <c r="AD63" i="1" s="1"/>
  <c r="Q64" i="1"/>
  <c r="Q65" i="1"/>
  <c r="R65" i="1" s="1"/>
  <c r="AD65" i="1" s="1"/>
  <c r="Q66" i="1"/>
  <c r="Q67" i="1"/>
  <c r="R67" i="1" s="1"/>
  <c r="AD67" i="1" s="1"/>
  <c r="Q68" i="1"/>
  <c r="Q69" i="1"/>
  <c r="R69" i="1" s="1"/>
  <c r="AD69" i="1" s="1"/>
  <c r="Q70" i="1"/>
  <c r="Q71" i="1"/>
  <c r="Q72" i="1"/>
  <c r="Q73" i="1"/>
  <c r="AD73" i="1" s="1"/>
  <c r="Q74" i="1"/>
  <c r="Q75" i="1"/>
  <c r="AD75" i="1" s="1"/>
  <c r="Q76" i="1"/>
  <c r="Q77" i="1"/>
  <c r="R77" i="1" s="1"/>
  <c r="AD77" i="1" s="1"/>
  <c r="Q78" i="1"/>
  <c r="Q79" i="1"/>
  <c r="AD79" i="1" s="1"/>
  <c r="Q80" i="1"/>
  <c r="Q81" i="1"/>
  <c r="AD81" i="1" s="1"/>
  <c r="Q82" i="1"/>
  <c r="R82" i="1" s="1"/>
  <c r="Q83" i="1"/>
  <c r="R83" i="1" s="1"/>
  <c r="AD83" i="1" s="1"/>
  <c r="Q84" i="1"/>
  <c r="Q85" i="1"/>
  <c r="AD85" i="1" s="1"/>
  <c r="Q86" i="1"/>
  <c r="Q87" i="1"/>
  <c r="R87" i="1" s="1"/>
  <c r="AD87" i="1" s="1"/>
  <c r="Q88" i="1"/>
  <c r="Q89" i="1"/>
  <c r="R89" i="1" s="1"/>
  <c r="AD89" i="1" s="1"/>
  <c r="Q90" i="1"/>
  <c r="Q91" i="1"/>
  <c r="AD91" i="1" s="1"/>
  <c r="Q92" i="1"/>
  <c r="Q93" i="1"/>
  <c r="R93" i="1" s="1"/>
  <c r="AD93" i="1" s="1"/>
  <c r="Q94" i="1"/>
  <c r="Q95" i="1"/>
  <c r="Q96" i="1"/>
  <c r="Q97" i="1"/>
  <c r="R97" i="1" s="1"/>
  <c r="AD97" i="1" s="1"/>
  <c r="Q98" i="1"/>
  <c r="Q99" i="1"/>
  <c r="R99" i="1" s="1"/>
  <c r="AD99" i="1" s="1"/>
  <c r="Q100" i="1"/>
  <c r="Q101" i="1"/>
  <c r="Q102" i="1"/>
  <c r="Q103" i="1"/>
  <c r="AD103" i="1" s="1"/>
  <c r="Q104" i="1"/>
  <c r="Q105" i="1"/>
  <c r="AD105" i="1" s="1"/>
  <c r="Q106" i="1"/>
  <c r="AD106" i="1" s="1"/>
  <c r="Q107" i="1"/>
  <c r="AD107" i="1" s="1"/>
  <c r="Q108" i="1"/>
  <c r="Q109" i="1"/>
  <c r="Q110" i="1"/>
  <c r="Q111" i="1"/>
  <c r="AD111" i="1" s="1"/>
  <c r="Q112" i="1"/>
  <c r="Q6" i="1"/>
  <c r="R6" i="1" s="1"/>
  <c r="AD6" i="1" s="1"/>
  <c r="AD24" i="1"/>
  <c r="AD27" i="1"/>
  <c r="AD71" i="1"/>
  <c r="AD95" i="1"/>
  <c r="AD109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R101" i="1" l="1"/>
  <c r="AD101" i="1" s="1"/>
  <c r="R53" i="1"/>
  <c r="AD53" i="1" s="1"/>
  <c r="R51" i="1"/>
  <c r="AD51" i="1" s="1"/>
  <c r="R47" i="1"/>
  <c r="AD47" i="1" s="1"/>
  <c r="R45" i="1"/>
  <c r="AD45" i="1" s="1"/>
  <c r="AD112" i="1"/>
  <c r="AD110" i="1"/>
  <c r="AD108" i="1"/>
  <c r="AD104" i="1"/>
  <c r="R102" i="1"/>
  <c r="AD102" i="1" s="1"/>
  <c r="R100" i="1"/>
  <c r="AD100" i="1" s="1"/>
  <c r="R98" i="1"/>
  <c r="AD98" i="1" s="1"/>
  <c r="R96" i="1"/>
  <c r="AD96" i="1" s="1"/>
  <c r="R94" i="1"/>
  <c r="AD94" i="1" s="1"/>
  <c r="R92" i="1"/>
  <c r="AD92" i="1" s="1"/>
  <c r="AD90" i="1"/>
  <c r="AD88" i="1"/>
  <c r="AD86" i="1"/>
  <c r="R84" i="1"/>
  <c r="AD84" i="1" s="1"/>
  <c r="AD82" i="1"/>
  <c r="R80" i="1"/>
  <c r="AD80" i="1" s="1"/>
  <c r="AD78" i="1"/>
  <c r="AD76" i="1"/>
  <c r="AD74" i="1"/>
  <c r="R72" i="1"/>
  <c r="AD72" i="1" s="1"/>
  <c r="R70" i="1"/>
  <c r="AD70" i="1" s="1"/>
  <c r="AD68" i="1"/>
  <c r="AD66" i="1"/>
  <c r="R64" i="1"/>
  <c r="AD64" i="1" s="1"/>
  <c r="R62" i="1"/>
  <c r="AD62" i="1" s="1"/>
  <c r="AD60" i="1"/>
  <c r="AD58" i="1"/>
  <c r="AD56" i="1"/>
  <c r="AD54" i="1"/>
  <c r="R52" i="1"/>
  <c r="AD52" i="1" s="1"/>
  <c r="R48" i="1"/>
  <c r="AD48" i="1" s="1"/>
  <c r="AD44" i="1"/>
  <c r="AD42" i="1"/>
  <c r="R40" i="1"/>
  <c r="AD40" i="1" s="1"/>
  <c r="AD38" i="1"/>
  <c r="R36" i="1"/>
  <c r="AD36" i="1" s="1"/>
  <c r="AD34" i="1"/>
  <c r="AD32" i="1"/>
  <c r="AD30" i="1"/>
  <c r="R28" i="1"/>
  <c r="AD28" i="1" s="1"/>
  <c r="AD26" i="1"/>
  <c r="R22" i="1"/>
  <c r="AD22" i="1" s="1"/>
  <c r="R20" i="1"/>
  <c r="AD20" i="1" s="1"/>
  <c r="AD18" i="1"/>
  <c r="R16" i="1"/>
  <c r="AD16" i="1" s="1"/>
  <c r="R14" i="1"/>
  <c r="AD14" i="1" s="1"/>
  <c r="AD12" i="1"/>
  <c r="AD10" i="1"/>
  <c r="V112" i="1"/>
  <c r="U112" i="1"/>
  <c r="V110" i="1"/>
  <c r="V108" i="1"/>
  <c r="U108" i="1"/>
  <c r="V106" i="1"/>
  <c r="U106" i="1"/>
  <c r="V104" i="1"/>
  <c r="V102" i="1"/>
  <c r="V100" i="1"/>
  <c r="V98" i="1"/>
  <c r="V96" i="1"/>
  <c r="V94" i="1"/>
  <c r="V92" i="1"/>
  <c r="U90" i="1"/>
  <c r="V90" i="1"/>
  <c r="U88" i="1"/>
  <c r="V88" i="1"/>
  <c r="U86" i="1"/>
  <c r="V86" i="1"/>
  <c r="V84" i="1"/>
  <c r="V82" i="1"/>
  <c r="V80" i="1"/>
  <c r="U78" i="1"/>
  <c r="V78" i="1"/>
  <c r="U76" i="1"/>
  <c r="V76" i="1"/>
  <c r="U74" i="1"/>
  <c r="V74" i="1"/>
  <c r="V72" i="1"/>
  <c r="V70" i="1"/>
  <c r="U68" i="1"/>
  <c r="V68" i="1"/>
  <c r="U66" i="1"/>
  <c r="V66" i="1"/>
  <c r="V64" i="1"/>
  <c r="V62" i="1"/>
  <c r="U60" i="1"/>
  <c r="V60" i="1"/>
  <c r="U58" i="1"/>
  <c r="V58" i="1"/>
  <c r="U56" i="1"/>
  <c r="V56" i="1"/>
  <c r="V54" i="1"/>
  <c r="V52" i="1"/>
  <c r="U50" i="1"/>
  <c r="V50" i="1"/>
  <c r="V48" i="1"/>
  <c r="U46" i="1"/>
  <c r="V46" i="1"/>
  <c r="V44" i="1"/>
  <c r="V42" i="1"/>
  <c r="V40" i="1"/>
  <c r="V38" i="1"/>
  <c r="V36" i="1"/>
  <c r="V34" i="1"/>
  <c r="U32" i="1"/>
  <c r="V32" i="1"/>
  <c r="V30" i="1"/>
  <c r="V28" i="1"/>
  <c r="U26" i="1"/>
  <c r="V26" i="1"/>
  <c r="U24" i="1"/>
  <c r="V24" i="1"/>
  <c r="V22" i="1"/>
  <c r="V20" i="1"/>
  <c r="U18" i="1"/>
  <c r="V18" i="1"/>
  <c r="V16" i="1"/>
  <c r="V14" i="1"/>
  <c r="V12" i="1"/>
  <c r="U10" i="1"/>
  <c r="V10" i="1"/>
  <c r="U8" i="1"/>
  <c r="V8" i="1"/>
  <c r="K5" i="1"/>
  <c r="U6" i="1"/>
  <c r="V6" i="1"/>
  <c r="V111" i="1"/>
  <c r="U111" i="1"/>
  <c r="V109" i="1"/>
  <c r="U109" i="1"/>
  <c r="V107" i="1"/>
  <c r="U107" i="1"/>
  <c r="V105" i="1"/>
  <c r="U105" i="1"/>
  <c r="V103" i="1"/>
  <c r="U103" i="1"/>
  <c r="V101" i="1"/>
  <c r="V99" i="1"/>
  <c r="U99" i="1"/>
  <c r="V97" i="1"/>
  <c r="U97" i="1"/>
  <c r="V95" i="1"/>
  <c r="U95" i="1"/>
  <c r="V93" i="1"/>
  <c r="U93" i="1"/>
  <c r="U91" i="1"/>
  <c r="V91" i="1"/>
  <c r="U89" i="1"/>
  <c r="V89" i="1"/>
  <c r="U87" i="1"/>
  <c r="V87" i="1"/>
  <c r="U85" i="1"/>
  <c r="V85" i="1"/>
  <c r="U83" i="1"/>
  <c r="V83" i="1"/>
  <c r="U81" i="1"/>
  <c r="V81" i="1"/>
  <c r="U79" i="1"/>
  <c r="V79" i="1"/>
  <c r="U77" i="1"/>
  <c r="V77" i="1"/>
  <c r="U75" i="1"/>
  <c r="V75" i="1"/>
  <c r="U73" i="1"/>
  <c r="V73" i="1"/>
  <c r="U71" i="1"/>
  <c r="V71" i="1"/>
  <c r="U69" i="1"/>
  <c r="V69" i="1"/>
  <c r="U67" i="1"/>
  <c r="V67" i="1"/>
  <c r="U65" i="1"/>
  <c r="V65" i="1"/>
  <c r="U63" i="1"/>
  <c r="V63" i="1"/>
  <c r="U61" i="1"/>
  <c r="V61" i="1"/>
  <c r="U59" i="1"/>
  <c r="V59" i="1"/>
  <c r="U57" i="1"/>
  <c r="V57" i="1"/>
  <c r="U55" i="1"/>
  <c r="V55" i="1"/>
  <c r="V53" i="1"/>
  <c r="V51" i="1"/>
  <c r="U49" i="1"/>
  <c r="V49" i="1"/>
  <c r="V47" i="1"/>
  <c r="V45" i="1"/>
  <c r="U43" i="1"/>
  <c r="V43" i="1"/>
  <c r="U41" i="1"/>
  <c r="V41" i="1"/>
  <c r="U39" i="1"/>
  <c r="V39" i="1"/>
  <c r="U37" i="1"/>
  <c r="V37" i="1"/>
  <c r="U35" i="1"/>
  <c r="V35" i="1"/>
  <c r="U33" i="1"/>
  <c r="V33" i="1"/>
  <c r="U31" i="1"/>
  <c r="V31" i="1"/>
  <c r="U29" i="1"/>
  <c r="V29" i="1"/>
  <c r="U27" i="1"/>
  <c r="V27" i="1"/>
  <c r="U25" i="1"/>
  <c r="V25" i="1"/>
  <c r="U23" i="1"/>
  <c r="V23" i="1"/>
  <c r="U21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Q5" i="1"/>
  <c r="U101" i="1" l="1"/>
  <c r="U40" i="1"/>
  <c r="U45" i="1"/>
  <c r="U47" i="1"/>
  <c r="U51" i="1"/>
  <c r="U53" i="1"/>
  <c r="U52" i="1"/>
  <c r="U64" i="1"/>
  <c r="U84" i="1"/>
  <c r="U98" i="1"/>
  <c r="U14" i="1"/>
  <c r="U22" i="1"/>
  <c r="U28" i="1"/>
  <c r="U36" i="1"/>
  <c r="U44" i="1"/>
  <c r="U72" i="1"/>
  <c r="U80" i="1"/>
  <c r="U12" i="1"/>
  <c r="U16" i="1"/>
  <c r="U20" i="1"/>
  <c r="U30" i="1"/>
  <c r="U34" i="1"/>
  <c r="U38" i="1"/>
  <c r="U42" i="1"/>
  <c r="U48" i="1"/>
  <c r="U54" i="1"/>
  <c r="U62" i="1"/>
  <c r="U70" i="1"/>
  <c r="U82" i="1"/>
  <c r="U94" i="1"/>
  <c r="U102" i="1"/>
  <c r="U92" i="1"/>
  <c r="U96" i="1"/>
  <c r="U100" i="1"/>
  <c r="U104" i="1"/>
  <c r="U110" i="1"/>
  <c r="R5" i="1"/>
  <c r="AD8" i="1"/>
  <c r="AD5" i="1" s="1"/>
</calcChain>
</file>

<file path=xl/sharedStrings.xml><?xml version="1.0" encoding="utf-8"?>
<sst xmlns="http://schemas.openxmlformats.org/spreadsheetml/2006/main" count="325" uniqueCount="158">
  <si>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</si>
  <si>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</si>
  <si>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</si>
  <si>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</si>
  <si>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</si>
  <si>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</si>
  <si>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</si>
  <si>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</si>
  <si>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</si>
  <si>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</si>
  <si>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</si>
  <si>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</si>
  <si>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</si>
  <si>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</si>
  <si>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</si>
  <si>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</si>
  <si>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</si>
  <si>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</si>
  <si>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</si>
  <si>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</si>
  <si>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</si>
  <si>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</si>
  <si>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19,02,</t>
  </si>
  <si>
    <t>24,02,(1)</t>
  </si>
  <si>
    <t>24,02,(2)</t>
  </si>
  <si>
    <t>23,02,</t>
  </si>
  <si>
    <t>21,02,</t>
  </si>
  <si>
    <t>15,02,</t>
  </si>
  <si>
    <t>14,02,</t>
  </si>
  <si>
    <t>08,02,</t>
  </si>
  <si>
    <t>06,02,</t>
  </si>
  <si>
    <t>01,02,</t>
  </si>
  <si>
    <t>005  Колбаса Докторская ГОСТ, Вязанка вектор,ВЕС. ПОКОМ</t>
  </si>
  <si>
    <t>кг</t>
  </si>
  <si>
    <t>Вояж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</si>
  <si>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</si>
  <si>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</si>
  <si>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</si>
  <si>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</si>
  <si>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</si>
  <si>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</si>
  <si>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</si>
  <si>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</si>
  <si>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</si>
  <si>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</si>
  <si>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задвоенное СКЮ</t>
  </si>
  <si>
    <t>055  Колбаса вареная Филейбургская, 0,45 кг, БАВАРУШКА ПОКОМ</t>
  </si>
  <si>
    <t>ПРОМО дек. Вояж</t>
  </si>
  <si>
    <t>059  Колбаса Докторская по-стародворски  0.5 кг, ПОКОМ</t>
  </si>
  <si>
    <t>060  Колбаса Докторская стародворская  0,5 кг,ПОКОМ</t>
  </si>
  <si>
    <t>нужно увеличить продажи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</si>
  <si>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</si>
  <si>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</si>
  <si>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</si>
  <si>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</si>
  <si>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</si>
  <si>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</si>
  <si>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</si>
  <si>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</si>
  <si>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</si>
  <si>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</si>
  <si>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</si>
  <si>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</si>
  <si>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</si>
  <si>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</si>
  <si>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</si>
  <si>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</si>
  <si>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</si>
  <si>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</si>
  <si>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</si>
  <si>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</si>
  <si>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</si>
  <si>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</si>
  <si>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</si>
  <si>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</si>
  <si>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</si>
  <si>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</si>
  <si>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</si>
  <si>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</si>
  <si>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</si>
  <si>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</si>
  <si>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</si>
  <si>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</si>
  <si>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</si>
  <si>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</si>
  <si>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</si>
  <si>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</si>
  <si>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</si>
  <si>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</si>
  <si>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</si>
  <si>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</si>
  <si>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</si>
  <si>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</si>
  <si>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</si>
  <si>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</si>
  <si>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Вояж / ПРОМО дек. Spar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</si>
  <si>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</si>
  <si>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</si>
  <si>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ПРОМО дек. Spar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</si>
  <si>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</si>
  <si>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</si>
  <si>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</si>
  <si>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</si>
  <si>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</si>
  <si>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</si>
  <si>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</si>
  <si>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</si>
  <si>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</si>
  <si>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</si>
  <si>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</si>
  <si>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</si>
  <si>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</si>
  <si>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</si>
  <si>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</si>
  <si>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</si>
  <si>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</si>
  <si>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</si>
  <si>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</si>
  <si>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</si>
  <si>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</si>
  <si>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</si>
  <si>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</si>
  <si>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</si>
  <si>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</si>
  <si>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</si>
  <si>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</si>
  <si>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</si>
  <si>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</si>
  <si>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</si>
  <si>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</si>
  <si>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</si>
  <si>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</si>
  <si>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</si>
  <si>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</si>
  <si>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</si>
  <si>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</si>
  <si>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</si>
  <si>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</si>
  <si>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</si>
  <si>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</si>
  <si>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</si>
  <si>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</si>
  <si>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</si>
  <si>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</si>
  <si>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</si>
  <si>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</si>
  <si>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</si>
  <si>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</si>
  <si>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 / слабая реализация из ТТ, ставилась доп.задача для ТП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</si>
  <si>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</si>
  <si>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</si>
  <si>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</si>
  <si>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заказ</t>
  </si>
  <si>
    <t>26,02,</t>
  </si>
  <si>
    <t>то же что 054</t>
  </si>
  <si>
    <t>то же что 055 (задвоенное СКЮ)</t>
  </si>
  <si>
    <t>то же что 368</t>
  </si>
  <si>
    <t>то же что 367 (задвоенное СКЮ)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</si>
</sst>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ySplit="5" topLeftCell="A20" activePane="bottomLeft" state="frozen"/>
      <selection pane="bottomLeft" activeCell="T23" sqref="T23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" style="8" customWidth="1"/>
    <col min="8" max="8" width="5" customWidth="1"/>
    <col min="9" max="9" width="16.5703125" customWidth="1"/>
    <col min="10" max="11" width="7" customWidth="1"/>
    <col min="12" max="13" width="1" customWidth="1"/>
    <col min="14" max="19" width="7.140625" customWidth="1"/>
    <col min="20" max="20" width="22.140625" customWidth="1"/>
    <col min="21" max="22" width="5.7109375" customWidth="1"/>
    <col min="23" max="28" width="7.140625" customWidth="1"/>
    <col min="29" max="29" width="23.1406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152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153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37987.056999999993</v>
      </c>
      <c r="F5" s="4">
        <f>SUM(F6:F497)</f>
        <v>22077.346000000009</v>
      </c>
      <c r="G5" s="6"/>
      <c r="H5" s="1"/>
      <c r="I5" s="1"/>
      <c r="J5" s="4">
        <f t="shared" ref="J5:S5" si="0">SUM(J6:J497)</f>
        <v>37764.922000000006</v>
      </c>
      <c r="K5" s="4">
        <f t="shared" si="0"/>
        <v>222.13500000000028</v>
      </c>
      <c r="L5" s="4">
        <f t="shared" si="0"/>
        <v>0</v>
      </c>
      <c r="M5" s="4">
        <f t="shared" si="0"/>
        <v>0</v>
      </c>
      <c r="N5" s="4">
        <f t="shared" si="0"/>
        <v>19210.215200000002</v>
      </c>
      <c r="O5" s="4">
        <f t="shared" si="0"/>
        <v>12656.201799999999</v>
      </c>
      <c r="P5" s="4">
        <f t="shared" si="0"/>
        <v>10200</v>
      </c>
      <c r="Q5" s="4">
        <f t="shared" si="0"/>
        <v>7597.411399999999</v>
      </c>
      <c r="R5" s="4">
        <f t="shared" si="0"/>
        <v>21462.247399999997</v>
      </c>
      <c r="S5" s="4">
        <f t="shared" si="0"/>
        <v>0</v>
      </c>
      <c r="T5" s="1"/>
      <c r="U5" s="1"/>
      <c r="V5" s="1"/>
      <c r="W5" s="4">
        <f t="shared" ref="W5:AB5" si="1">SUM(W6:W497)</f>
        <v>7393.0024000000021</v>
      </c>
      <c r="X5" s="4">
        <f t="shared" si="1"/>
        <v>6526.3458000000019</v>
      </c>
      <c r="Y5" s="4">
        <f t="shared" si="1"/>
        <v>6156.1006000000016</v>
      </c>
      <c r="Z5" s="4">
        <f t="shared" si="1"/>
        <v>6623.3226000000013</v>
      </c>
      <c r="AA5" s="4">
        <f t="shared" si="1"/>
        <v>6423.4720000000034</v>
      </c>
      <c r="AB5" s="4">
        <f t="shared" si="1"/>
        <v>5887.5303999999978</v>
      </c>
      <c r="AC5" s="1"/>
      <c r="AD5" s="4">
        <f>SUM(AD6:AD497)</f>
        <v>17023.256400000002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2219.8009999999999</v>
      </c>
      <c r="D6" s="1"/>
      <c r="E6" s="1">
        <v>1030.8679999999999</v>
      </c>
      <c r="F6" s="1">
        <v>1082.3420000000001</v>
      </c>
      <c r="G6" s="6">
        <v>1</v>
      </c>
      <c r="H6" s="1">
        <v>50</v>
      </c>
      <c r="I6" s="1" t="s">
        <v>34</v>
      </c>
      <c r="J6" s="1">
        <v>1237.376</v>
      </c>
      <c r="K6" s="1">
        <f t="shared" ref="K6:K36" si="2">E6-J6</f>
        <v>-206.50800000000004</v>
      </c>
      <c r="L6" s="1"/>
      <c r="M6" s="1"/>
      <c r="N6" s="1"/>
      <c r="O6" s="1">
        <v>348.80859999999961</v>
      </c>
      <c r="P6" s="1">
        <v>300</v>
      </c>
      <c r="Q6" s="1">
        <f>E6/5</f>
        <v>206.17359999999999</v>
      </c>
      <c r="R6" s="5">
        <f>11*Q6-P6-O6-F6-N6</f>
        <v>536.75900000000024</v>
      </c>
      <c r="S6" s="5"/>
      <c r="T6" s="1"/>
      <c r="U6" s="1">
        <f>(F6+N6+O6+P6+R6)/Q6</f>
        <v>11</v>
      </c>
      <c r="V6" s="1">
        <f>(F6+N6+O6+P6)/Q6</f>
        <v>8.396567746792023</v>
      </c>
      <c r="W6" s="1">
        <v>193.19560000000001</v>
      </c>
      <c r="X6" s="1">
        <v>159.58459999999999</v>
      </c>
      <c r="Y6" s="1">
        <v>149.84559999999999</v>
      </c>
      <c r="Z6" s="1">
        <v>206.2022</v>
      </c>
      <c r="AA6" s="1">
        <v>272.33199999999999</v>
      </c>
      <c r="AB6" s="1">
        <v>238.12700000000001</v>
      </c>
      <c r="AC6" s="1"/>
      <c r="AD6" s="1">
        <f>R6*G6</f>
        <v>536.75900000000024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715.73199999999997</v>
      </c>
      <c r="D7" s="1"/>
      <c r="E7" s="1">
        <v>339.82400000000001</v>
      </c>
      <c r="F7" s="1">
        <v>306.55700000000002</v>
      </c>
      <c r="G7" s="6">
        <v>1</v>
      </c>
      <c r="H7" s="1">
        <v>45</v>
      </c>
      <c r="I7" s="1"/>
      <c r="J7" s="1">
        <v>319.70600000000002</v>
      </c>
      <c r="K7" s="1">
        <f t="shared" si="2"/>
        <v>20.117999999999995</v>
      </c>
      <c r="L7" s="1"/>
      <c r="M7" s="1"/>
      <c r="N7" s="1">
        <v>60.326399999999921</v>
      </c>
      <c r="O7" s="1">
        <v>152.864</v>
      </c>
      <c r="P7" s="1">
        <v>100</v>
      </c>
      <c r="Q7" s="1">
        <f t="shared" ref="Q7:Q70" si="3">E7/5</f>
        <v>67.964799999999997</v>
      </c>
      <c r="R7" s="5">
        <f t="shared" ref="R7:R70" si="4">11*Q7-P7-O7-F7-N7</f>
        <v>127.86540000000002</v>
      </c>
      <c r="S7" s="5"/>
      <c r="T7" s="1"/>
      <c r="U7" s="1">
        <f t="shared" ref="U7:U70" si="5">(F7+N7+O7+P7+R7)/Q7</f>
        <v>11</v>
      </c>
      <c r="V7" s="1">
        <f t="shared" ref="V7:V70" si="6">(F7+N7+O7+P7)/Q7</f>
        <v>9.1186525966382597</v>
      </c>
      <c r="W7" s="1">
        <v>67.969399999999993</v>
      </c>
      <c r="X7" s="1">
        <v>59.696800000000003</v>
      </c>
      <c r="Y7" s="1">
        <v>63.653399999999998</v>
      </c>
      <c r="Z7" s="1">
        <v>81.352800000000002</v>
      </c>
      <c r="AA7" s="1">
        <v>81.873199999999997</v>
      </c>
      <c r="AB7" s="1">
        <v>90.025800000000004</v>
      </c>
      <c r="AC7" s="1"/>
      <c r="AD7" s="1">
        <f t="shared" ref="AD7:AD69" si="7">R7*G7</f>
        <v>127.86540000000002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794.255</v>
      </c>
      <c r="D8" s="1"/>
      <c r="E8" s="1">
        <v>440.44600000000003</v>
      </c>
      <c r="F8" s="1">
        <v>287.33300000000003</v>
      </c>
      <c r="G8" s="6">
        <v>1</v>
      </c>
      <c r="H8" s="1">
        <v>45</v>
      </c>
      <c r="I8" s="1"/>
      <c r="J8" s="1">
        <v>403.21600000000001</v>
      </c>
      <c r="K8" s="1">
        <f t="shared" si="2"/>
        <v>37.230000000000018</v>
      </c>
      <c r="L8" s="1"/>
      <c r="M8" s="1"/>
      <c r="N8" s="1">
        <v>562.74480000000005</v>
      </c>
      <c r="O8" s="1">
        <v>135.0254000000001</v>
      </c>
      <c r="P8" s="1">
        <v>100</v>
      </c>
      <c r="Q8" s="1">
        <f t="shared" si="3"/>
        <v>88.089200000000005</v>
      </c>
      <c r="R8" s="5"/>
      <c r="S8" s="5"/>
      <c r="T8" s="1"/>
      <c r="U8" s="1">
        <f t="shared" si="5"/>
        <v>12.318231973953674</v>
      </c>
      <c r="V8" s="1">
        <f t="shared" si="6"/>
        <v>12.318231973953674</v>
      </c>
      <c r="W8" s="1">
        <v>112.1112</v>
      </c>
      <c r="X8" s="1">
        <v>104.38460000000001</v>
      </c>
      <c r="Y8" s="1">
        <v>79.344399999999993</v>
      </c>
      <c r="Z8" s="1">
        <v>74.498599999999996</v>
      </c>
      <c r="AA8" s="1">
        <v>117.74460000000001</v>
      </c>
      <c r="AB8" s="1">
        <v>140.7422</v>
      </c>
      <c r="AC8" s="1"/>
      <c r="AD8" s="1">
        <f t="shared" si="7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516.52099999999996</v>
      </c>
      <c r="D9" s="1"/>
      <c r="E9" s="1">
        <v>340.64400000000001</v>
      </c>
      <c r="F9" s="1">
        <v>143.047</v>
      </c>
      <c r="G9" s="6">
        <v>1</v>
      </c>
      <c r="H9" s="1">
        <v>40</v>
      </c>
      <c r="I9" s="1"/>
      <c r="J9" s="1">
        <v>343.42</v>
      </c>
      <c r="K9" s="1">
        <f t="shared" si="2"/>
        <v>-2.7760000000000105</v>
      </c>
      <c r="L9" s="1"/>
      <c r="M9" s="1"/>
      <c r="N9" s="1">
        <v>25.07200000000012</v>
      </c>
      <c r="O9" s="1">
        <v>124.80199999999989</v>
      </c>
      <c r="P9" s="1">
        <v>150</v>
      </c>
      <c r="Q9" s="1">
        <f t="shared" si="3"/>
        <v>68.128799999999998</v>
      </c>
      <c r="R9" s="5">
        <f t="shared" si="4"/>
        <v>306.49579999999992</v>
      </c>
      <c r="S9" s="5"/>
      <c r="T9" s="1"/>
      <c r="U9" s="1">
        <f t="shared" si="5"/>
        <v>11</v>
      </c>
      <c r="V9" s="1">
        <f t="shared" si="6"/>
        <v>6.5012300231326545</v>
      </c>
      <c r="W9" s="1">
        <v>55.651200000000003</v>
      </c>
      <c r="X9" s="1">
        <v>41.661000000000001</v>
      </c>
      <c r="Y9" s="1">
        <v>48.047199999999997</v>
      </c>
      <c r="Z9" s="1">
        <v>58.797400000000003</v>
      </c>
      <c r="AA9" s="1">
        <v>63.800600000000003</v>
      </c>
      <c r="AB9" s="1">
        <v>60.876800000000003</v>
      </c>
      <c r="AC9" s="1"/>
      <c r="AD9" s="1">
        <f t="shared" si="7"/>
        <v>306.49579999999992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39</v>
      </c>
      <c r="C10" s="1">
        <v>8</v>
      </c>
      <c r="D10" s="1">
        <v>120</v>
      </c>
      <c r="E10" s="1">
        <v>29</v>
      </c>
      <c r="F10" s="1">
        <v>91</v>
      </c>
      <c r="G10" s="6">
        <v>0.5</v>
      </c>
      <c r="H10" s="1">
        <v>31</v>
      </c>
      <c r="I10" s="1" t="s">
        <v>34</v>
      </c>
      <c r="J10" s="1">
        <v>50</v>
      </c>
      <c r="K10" s="1">
        <f t="shared" si="2"/>
        <v>-21</v>
      </c>
      <c r="L10" s="1"/>
      <c r="M10" s="1"/>
      <c r="N10" s="1">
        <v>116.9</v>
      </c>
      <c r="O10" s="1">
        <v>0</v>
      </c>
      <c r="P10" s="1"/>
      <c r="Q10" s="1">
        <f t="shared" si="3"/>
        <v>5.8</v>
      </c>
      <c r="R10" s="5"/>
      <c r="S10" s="5"/>
      <c r="T10" s="1"/>
      <c r="U10" s="1">
        <f t="shared" si="5"/>
        <v>35.844827586206897</v>
      </c>
      <c r="V10" s="1">
        <f t="shared" si="6"/>
        <v>35.844827586206897</v>
      </c>
      <c r="W10" s="1">
        <v>9.8000000000000007</v>
      </c>
      <c r="X10" s="1">
        <v>21</v>
      </c>
      <c r="Y10" s="1">
        <v>17.399999999999999</v>
      </c>
      <c r="Z10" s="1">
        <v>8.1999999999999993</v>
      </c>
      <c r="AA10" s="1">
        <v>11</v>
      </c>
      <c r="AB10" s="1">
        <v>8.6</v>
      </c>
      <c r="AC10" s="1"/>
      <c r="AD10" s="1">
        <f t="shared" si="7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39</v>
      </c>
      <c r="C11" s="1">
        <v>243.535</v>
      </c>
      <c r="D11" s="1">
        <v>114</v>
      </c>
      <c r="E11" s="1">
        <v>208.47200000000001</v>
      </c>
      <c r="F11" s="1">
        <v>117.714</v>
      </c>
      <c r="G11" s="6">
        <v>0.45</v>
      </c>
      <c r="H11" s="1">
        <v>45</v>
      </c>
      <c r="I11" s="1"/>
      <c r="J11" s="1">
        <v>209</v>
      </c>
      <c r="K11" s="1">
        <f t="shared" si="2"/>
        <v>-0.52799999999999159</v>
      </c>
      <c r="L11" s="1"/>
      <c r="M11" s="1"/>
      <c r="N11" s="1">
        <v>166</v>
      </c>
      <c r="O11" s="1">
        <v>120.29219999999989</v>
      </c>
      <c r="P11" s="1">
        <v>50</v>
      </c>
      <c r="Q11" s="1">
        <f t="shared" si="3"/>
        <v>41.694400000000002</v>
      </c>
      <c r="R11" s="5"/>
      <c r="S11" s="5"/>
      <c r="T11" s="1"/>
      <c r="U11" s="1">
        <f t="shared" si="5"/>
        <v>10.888901147396291</v>
      </c>
      <c r="V11" s="1">
        <f t="shared" si="6"/>
        <v>10.888901147396291</v>
      </c>
      <c r="W11" s="1">
        <v>47.364199999999997</v>
      </c>
      <c r="X11" s="1">
        <v>40</v>
      </c>
      <c r="Y11" s="1">
        <v>38</v>
      </c>
      <c r="Z11" s="1">
        <v>36.493000000000002</v>
      </c>
      <c r="AA11" s="1">
        <v>34.493000000000002</v>
      </c>
      <c r="AB11" s="1">
        <v>38</v>
      </c>
      <c r="AC11" s="1"/>
      <c r="AD11" s="1">
        <f t="shared" si="7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39</v>
      </c>
      <c r="C12" s="1">
        <v>442.536</v>
      </c>
      <c r="D12" s="1">
        <v>144</v>
      </c>
      <c r="E12" s="1">
        <v>304.04199999999997</v>
      </c>
      <c r="F12" s="1">
        <v>251.94200000000001</v>
      </c>
      <c r="G12" s="6">
        <v>0.45</v>
      </c>
      <c r="H12" s="1">
        <v>45</v>
      </c>
      <c r="I12" s="1"/>
      <c r="J12" s="1">
        <v>302</v>
      </c>
      <c r="K12" s="1">
        <f t="shared" si="2"/>
        <v>2.0419999999999732</v>
      </c>
      <c r="L12" s="1"/>
      <c r="M12" s="1"/>
      <c r="N12" s="1">
        <v>132.19999999999999</v>
      </c>
      <c r="O12" s="1">
        <v>163.57759999999999</v>
      </c>
      <c r="P12" s="1">
        <v>120</v>
      </c>
      <c r="Q12" s="1">
        <f t="shared" si="3"/>
        <v>60.808399999999992</v>
      </c>
      <c r="R12" s="5"/>
      <c r="S12" s="5"/>
      <c r="T12" s="1"/>
      <c r="U12" s="1">
        <f t="shared" si="5"/>
        <v>10.980713190940728</v>
      </c>
      <c r="V12" s="1">
        <f t="shared" si="6"/>
        <v>10.980713190940728</v>
      </c>
      <c r="W12" s="1">
        <v>67.019599999999997</v>
      </c>
      <c r="X12" s="1">
        <v>55</v>
      </c>
      <c r="Y12" s="1">
        <v>54.4</v>
      </c>
      <c r="Z12" s="1">
        <v>58.692799999999998</v>
      </c>
      <c r="AA12" s="1">
        <v>52.892800000000001</v>
      </c>
      <c r="AB12" s="1">
        <v>50.4</v>
      </c>
      <c r="AC12" s="1"/>
      <c r="AD12" s="1">
        <f t="shared" si="7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39</v>
      </c>
      <c r="C13" s="1">
        <v>20</v>
      </c>
      <c r="D13" s="1">
        <v>10</v>
      </c>
      <c r="E13" s="1">
        <v>16</v>
      </c>
      <c r="F13" s="1">
        <v>14</v>
      </c>
      <c r="G13" s="6">
        <v>0.4</v>
      </c>
      <c r="H13" s="1">
        <v>50</v>
      </c>
      <c r="I13" s="1" t="s">
        <v>34</v>
      </c>
      <c r="J13" s="1">
        <v>16</v>
      </c>
      <c r="K13" s="1">
        <f t="shared" si="2"/>
        <v>0</v>
      </c>
      <c r="L13" s="1"/>
      <c r="M13" s="1"/>
      <c r="N13" s="1">
        <v>11.6</v>
      </c>
      <c r="O13" s="1">
        <v>0</v>
      </c>
      <c r="P13" s="1"/>
      <c r="Q13" s="1">
        <f t="shared" si="3"/>
        <v>3.2</v>
      </c>
      <c r="R13" s="5">
        <f t="shared" si="4"/>
        <v>9.6000000000000032</v>
      </c>
      <c r="S13" s="5"/>
      <c r="T13" s="1"/>
      <c r="U13" s="1">
        <f t="shared" si="5"/>
        <v>11</v>
      </c>
      <c r="V13" s="1">
        <f t="shared" si="6"/>
        <v>8</v>
      </c>
      <c r="W13" s="1">
        <v>2.6</v>
      </c>
      <c r="X13" s="1">
        <v>3.2</v>
      </c>
      <c r="Y13" s="1">
        <v>2.8</v>
      </c>
      <c r="Z13" s="1">
        <v>2.4</v>
      </c>
      <c r="AA13" s="1">
        <v>4.2</v>
      </c>
      <c r="AB13" s="1">
        <v>4.2</v>
      </c>
      <c r="AC13" s="1"/>
      <c r="AD13" s="1">
        <f t="shared" si="7"/>
        <v>3.8400000000000016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39</v>
      </c>
      <c r="C14" s="1">
        <v>286</v>
      </c>
      <c r="D14" s="1">
        <v>2</v>
      </c>
      <c r="E14" s="1">
        <v>133</v>
      </c>
      <c r="F14" s="1">
        <v>145</v>
      </c>
      <c r="G14" s="6">
        <v>0.17</v>
      </c>
      <c r="H14" s="1">
        <v>180</v>
      </c>
      <c r="I14" s="1" t="s">
        <v>34</v>
      </c>
      <c r="J14" s="1">
        <v>123</v>
      </c>
      <c r="K14" s="1">
        <f t="shared" si="2"/>
        <v>10</v>
      </c>
      <c r="L14" s="1"/>
      <c r="M14" s="1"/>
      <c r="N14" s="1"/>
      <c r="O14" s="1">
        <v>0</v>
      </c>
      <c r="P14" s="1"/>
      <c r="Q14" s="1">
        <f t="shared" si="3"/>
        <v>26.6</v>
      </c>
      <c r="R14" s="5">
        <f t="shared" si="4"/>
        <v>147.60000000000002</v>
      </c>
      <c r="S14" s="5"/>
      <c r="T14" s="1"/>
      <c r="U14" s="1">
        <f t="shared" si="5"/>
        <v>11</v>
      </c>
      <c r="V14" s="1">
        <f t="shared" si="6"/>
        <v>5.4511278195488719</v>
      </c>
      <c r="W14" s="1">
        <v>12.6</v>
      </c>
      <c r="X14" s="1">
        <v>7.8</v>
      </c>
      <c r="Y14" s="1">
        <v>8.8000000000000007</v>
      </c>
      <c r="Z14" s="1">
        <v>25.2</v>
      </c>
      <c r="AA14" s="1">
        <v>15.2</v>
      </c>
      <c r="AB14" s="1">
        <v>5.2</v>
      </c>
      <c r="AC14" s="1"/>
      <c r="AD14" s="1">
        <f t="shared" si="7"/>
        <v>25.092000000000006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39</v>
      </c>
      <c r="C15" s="1"/>
      <c r="D15" s="1"/>
      <c r="E15" s="1">
        <v>42</v>
      </c>
      <c r="F15" s="1">
        <v>-42</v>
      </c>
      <c r="G15" s="6">
        <v>0</v>
      </c>
      <c r="H15" s="1" t="e">
        <v>#N/A</v>
      </c>
      <c r="I15" s="1"/>
      <c r="J15" s="1">
        <v>42</v>
      </c>
      <c r="K15" s="1">
        <f t="shared" si="2"/>
        <v>0</v>
      </c>
      <c r="L15" s="1"/>
      <c r="M15" s="1"/>
      <c r="N15" s="1"/>
      <c r="O15" s="1">
        <v>0</v>
      </c>
      <c r="P15" s="1"/>
      <c r="Q15" s="1">
        <f t="shared" si="3"/>
        <v>8.4</v>
      </c>
      <c r="R15" s="5"/>
      <c r="S15" s="5"/>
      <c r="T15" s="1"/>
      <c r="U15" s="1">
        <f t="shared" si="5"/>
        <v>-5</v>
      </c>
      <c r="V15" s="1">
        <f t="shared" si="6"/>
        <v>-5</v>
      </c>
      <c r="W15" s="1">
        <v>8.4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 t="s">
        <v>155</v>
      </c>
      <c r="AD15" s="1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39</v>
      </c>
      <c r="C16" s="1"/>
      <c r="D16" s="1">
        <v>126</v>
      </c>
      <c r="E16" s="1">
        <v>72</v>
      </c>
      <c r="F16" s="1">
        <v>54</v>
      </c>
      <c r="G16" s="6">
        <v>0.45</v>
      </c>
      <c r="H16" s="1">
        <v>50</v>
      </c>
      <c r="I16" s="1" t="s">
        <v>47</v>
      </c>
      <c r="J16" s="1">
        <v>71</v>
      </c>
      <c r="K16" s="1">
        <f t="shared" si="2"/>
        <v>1</v>
      </c>
      <c r="L16" s="1"/>
      <c r="M16" s="1"/>
      <c r="N16" s="1">
        <v>77.999999999999986</v>
      </c>
      <c r="O16" s="1">
        <v>0</v>
      </c>
      <c r="P16" s="1"/>
      <c r="Q16" s="1">
        <f t="shared" si="3"/>
        <v>14.4</v>
      </c>
      <c r="R16" s="5">
        <f t="shared" si="4"/>
        <v>26.40000000000002</v>
      </c>
      <c r="S16" s="5"/>
      <c r="T16" s="1"/>
      <c r="U16" s="1">
        <f t="shared" si="5"/>
        <v>11.000000000000002</v>
      </c>
      <c r="V16" s="1">
        <f t="shared" si="6"/>
        <v>9.1666666666666661</v>
      </c>
      <c r="W16" s="1">
        <v>8.4</v>
      </c>
      <c r="X16" s="1">
        <v>15.6</v>
      </c>
      <c r="Y16" s="1">
        <v>15.6</v>
      </c>
      <c r="Z16" s="1">
        <v>5</v>
      </c>
      <c r="AA16" s="1">
        <v>0.2</v>
      </c>
      <c r="AB16" s="1">
        <v>0</v>
      </c>
      <c r="AC16" s="1" t="s">
        <v>154</v>
      </c>
      <c r="AD16" s="1">
        <f t="shared" si="7"/>
        <v>11.88000000000001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39</v>
      </c>
      <c r="C17" s="1">
        <v>71</v>
      </c>
      <c r="D17" s="1">
        <v>3</v>
      </c>
      <c r="E17" s="1">
        <v>52</v>
      </c>
      <c r="F17" s="1">
        <v>7</v>
      </c>
      <c r="G17" s="6">
        <v>0.5</v>
      </c>
      <c r="H17" s="1">
        <v>55</v>
      </c>
      <c r="I17" s="1" t="s">
        <v>34</v>
      </c>
      <c r="J17" s="1">
        <v>45</v>
      </c>
      <c r="K17" s="1">
        <f t="shared" si="2"/>
        <v>7</v>
      </c>
      <c r="L17" s="1"/>
      <c r="M17" s="1"/>
      <c r="N17" s="1"/>
      <c r="O17" s="1">
        <v>61.2</v>
      </c>
      <c r="P17" s="1"/>
      <c r="Q17" s="1">
        <f t="shared" si="3"/>
        <v>10.4</v>
      </c>
      <c r="R17" s="5">
        <f t="shared" si="4"/>
        <v>46.2</v>
      </c>
      <c r="S17" s="5"/>
      <c r="T17" s="1"/>
      <c r="U17" s="1">
        <f t="shared" si="5"/>
        <v>11</v>
      </c>
      <c r="V17" s="1">
        <f t="shared" si="6"/>
        <v>6.5576923076923075</v>
      </c>
      <c r="W17" s="1">
        <v>11.6</v>
      </c>
      <c r="X17" s="1">
        <v>2.8</v>
      </c>
      <c r="Y17" s="1">
        <v>3.2</v>
      </c>
      <c r="Z17" s="1">
        <v>6.4</v>
      </c>
      <c r="AA17" s="1">
        <v>5</v>
      </c>
      <c r="AB17" s="1">
        <v>3</v>
      </c>
      <c r="AC17" s="1"/>
      <c r="AD17" s="1">
        <f t="shared" si="7"/>
        <v>23.1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39</v>
      </c>
      <c r="C18" s="1">
        <v>154</v>
      </c>
      <c r="D18" s="1"/>
      <c r="E18" s="1">
        <v>2</v>
      </c>
      <c r="F18" s="1">
        <v>148</v>
      </c>
      <c r="G18" s="6">
        <v>0.5</v>
      </c>
      <c r="H18" s="1">
        <v>55</v>
      </c>
      <c r="I18" s="1" t="s">
        <v>34</v>
      </c>
      <c r="J18" s="1">
        <v>2</v>
      </c>
      <c r="K18" s="1">
        <f t="shared" si="2"/>
        <v>0</v>
      </c>
      <c r="L18" s="1"/>
      <c r="M18" s="1"/>
      <c r="N18" s="1"/>
      <c r="O18" s="1">
        <v>0</v>
      </c>
      <c r="P18" s="1"/>
      <c r="Q18" s="1">
        <f t="shared" si="3"/>
        <v>0.4</v>
      </c>
      <c r="R18" s="5"/>
      <c r="S18" s="5"/>
      <c r="T18" s="1"/>
      <c r="U18" s="1">
        <f t="shared" si="5"/>
        <v>370</v>
      </c>
      <c r="V18" s="1">
        <f t="shared" si="6"/>
        <v>370</v>
      </c>
      <c r="W18" s="1">
        <v>2.4</v>
      </c>
      <c r="X18" s="1">
        <v>1.4</v>
      </c>
      <c r="Y18" s="1">
        <v>0.6</v>
      </c>
      <c r="Z18" s="1">
        <v>2.2000000000000002</v>
      </c>
      <c r="AA18" s="1">
        <v>3.8</v>
      </c>
      <c r="AB18" s="1">
        <v>2.8</v>
      </c>
      <c r="AC18" s="12" t="s">
        <v>50</v>
      </c>
      <c r="AD18" s="1">
        <f t="shared" si="7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39</v>
      </c>
      <c r="C19" s="1">
        <v>272</v>
      </c>
      <c r="D19" s="1"/>
      <c r="E19" s="1">
        <v>134</v>
      </c>
      <c r="F19" s="1">
        <v>111</v>
      </c>
      <c r="G19" s="6">
        <v>0.3</v>
      </c>
      <c r="H19" s="1">
        <v>40</v>
      </c>
      <c r="I19" s="1" t="s">
        <v>34</v>
      </c>
      <c r="J19" s="1">
        <v>140</v>
      </c>
      <c r="K19" s="1">
        <f t="shared" si="2"/>
        <v>-6</v>
      </c>
      <c r="L19" s="1"/>
      <c r="M19" s="1"/>
      <c r="N19" s="1"/>
      <c r="O19" s="1">
        <v>65.399999999999977</v>
      </c>
      <c r="P19" s="1"/>
      <c r="Q19" s="1">
        <f t="shared" si="3"/>
        <v>26.8</v>
      </c>
      <c r="R19" s="5">
        <f t="shared" si="4"/>
        <v>118.40000000000003</v>
      </c>
      <c r="S19" s="5"/>
      <c r="T19" s="1"/>
      <c r="U19" s="1">
        <f t="shared" si="5"/>
        <v>11</v>
      </c>
      <c r="V19" s="1">
        <f t="shared" si="6"/>
        <v>6.5820895522388048</v>
      </c>
      <c r="W19" s="1">
        <v>24.4</v>
      </c>
      <c r="X19" s="1">
        <v>18.399999999999999</v>
      </c>
      <c r="Y19" s="1">
        <v>17.8</v>
      </c>
      <c r="Z19" s="1">
        <v>30.4</v>
      </c>
      <c r="AA19" s="1">
        <v>23</v>
      </c>
      <c r="AB19" s="1">
        <v>7</v>
      </c>
      <c r="AC19" s="1"/>
      <c r="AD19" s="1">
        <f t="shared" si="7"/>
        <v>35.52000000000001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39</v>
      </c>
      <c r="C20" s="1">
        <v>264</v>
      </c>
      <c r="D20" s="1"/>
      <c r="E20" s="1">
        <v>97</v>
      </c>
      <c r="F20" s="1">
        <v>167</v>
      </c>
      <c r="G20" s="6">
        <v>0.4</v>
      </c>
      <c r="H20" s="1">
        <v>50</v>
      </c>
      <c r="I20" s="1" t="s">
        <v>34</v>
      </c>
      <c r="J20" s="1">
        <v>94</v>
      </c>
      <c r="K20" s="1">
        <f t="shared" si="2"/>
        <v>3</v>
      </c>
      <c r="L20" s="1"/>
      <c r="M20" s="1"/>
      <c r="N20" s="1"/>
      <c r="O20" s="1">
        <v>0</v>
      </c>
      <c r="P20" s="1"/>
      <c r="Q20" s="1">
        <f t="shared" si="3"/>
        <v>19.399999999999999</v>
      </c>
      <c r="R20" s="5">
        <f t="shared" si="4"/>
        <v>46.399999999999977</v>
      </c>
      <c r="S20" s="5"/>
      <c r="T20" s="1"/>
      <c r="U20" s="1">
        <f t="shared" si="5"/>
        <v>11</v>
      </c>
      <c r="V20" s="1">
        <f t="shared" si="6"/>
        <v>8.6082474226804138</v>
      </c>
      <c r="W20" s="1">
        <v>15.6</v>
      </c>
      <c r="X20" s="1">
        <v>11</v>
      </c>
      <c r="Y20" s="1">
        <v>16.2</v>
      </c>
      <c r="Z20" s="1">
        <v>29</v>
      </c>
      <c r="AA20" s="1">
        <v>15.6</v>
      </c>
      <c r="AB20" s="1">
        <v>2.4</v>
      </c>
      <c r="AC20" s="1"/>
      <c r="AD20" s="1">
        <f t="shared" si="7"/>
        <v>18.559999999999992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39</v>
      </c>
      <c r="C21" s="1">
        <v>285</v>
      </c>
      <c r="D21" s="1"/>
      <c r="E21" s="1">
        <v>212</v>
      </c>
      <c r="F21" s="1">
        <v>67</v>
      </c>
      <c r="G21" s="6">
        <v>0.35</v>
      </c>
      <c r="H21" s="1">
        <v>40</v>
      </c>
      <c r="I21" s="1" t="s">
        <v>34</v>
      </c>
      <c r="J21" s="1">
        <v>209</v>
      </c>
      <c r="K21" s="1">
        <f t="shared" si="2"/>
        <v>3</v>
      </c>
      <c r="L21" s="1"/>
      <c r="M21" s="1"/>
      <c r="N21" s="1">
        <v>240.1999999999999</v>
      </c>
      <c r="O21" s="1">
        <v>0</v>
      </c>
      <c r="P21" s="1"/>
      <c r="Q21" s="1">
        <f t="shared" si="3"/>
        <v>42.4</v>
      </c>
      <c r="R21" s="5">
        <f t="shared" si="4"/>
        <v>159.20000000000007</v>
      </c>
      <c r="S21" s="5"/>
      <c r="T21" s="1"/>
      <c r="U21" s="1">
        <f t="shared" si="5"/>
        <v>11</v>
      </c>
      <c r="V21" s="1">
        <f t="shared" si="6"/>
        <v>7.2452830188679229</v>
      </c>
      <c r="W21" s="1">
        <v>37</v>
      </c>
      <c r="X21" s="1">
        <v>40.4</v>
      </c>
      <c r="Y21" s="1">
        <v>30.8</v>
      </c>
      <c r="Z21" s="1">
        <v>40.200000000000003</v>
      </c>
      <c r="AA21" s="1">
        <v>37</v>
      </c>
      <c r="AB21" s="1">
        <v>24.8</v>
      </c>
      <c r="AC21" s="1"/>
      <c r="AD21" s="1">
        <f t="shared" si="7"/>
        <v>55.72000000000002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39</v>
      </c>
      <c r="C22" s="1">
        <v>380</v>
      </c>
      <c r="D22" s="1">
        <v>3</v>
      </c>
      <c r="E22" s="1">
        <v>229</v>
      </c>
      <c r="F22" s="1">
        <v>128</v>
      </c>
      <c r="G22" s="6">
        <v>0.17</v>
      </c>
      <c r="H22" s="1">
        <v>120</v>
      </c>
      <c r="I22" s="1" t="s">
        <v>34</v>
      </c>
      <c r="J22" s="1">
        <v>202</v>
      </c>
      <c r="K22" s="1">
        <f t="shared" si="2"/>
        <v>27</v>
      </c>
      <c r="L22" s="1"/>
      <c r="M22" s="1"/>
      <c r="N22" s="1">
        <v>108.8</v>
      </c>
      <c r="O22" s="1">
        <v>61.599999999999973</v>
      </c>
      <c r="P22" s="1">
        <v>50</v>
      </c>
      <c r="Q22" s="1">
        <f t="shared" si="3"/>
        <v>45.8</v>
      </c>
      <c r="R22" s="5">
        <f t="shared" si="4"/>
        <v>155.39999999999998</v>
      </c>
      <c r="S22" s="5"/>
      <c r="T22" s="1"/>
      <c r="U22" s="1">
        <f t="shared" si="5"/>
        <v>11</v>
      </c>
      <c r="V22" s="1">
        <f t="shared" si="6"/>
        <v>7.606986899563319</v>
      </c>
      <c r="W22" s="1">
        <v>44.4</v>
      </c>
      <c r="X22" s="1">
        <v>37.6</v>
      </c>
      <c r="Y22" s="1">
        <v>25.4</v>
      </c>
      <c r="Z22" s="1">
        <v>44.8</v>
      </c>
      <c r="AA22" s="1">
        <v>50.4</v>
      </c>
      <c r="AB22" s="1">
        <v>35.799999999999997</v>
      </c>
      <c r="AC22" s="1"/>
      <c r="AD22" s="1">
        <f t="shared" si="7"/>
        <v>26.417999999999999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39</v>
      </c>
      <c r="C23" s="1">
        <v>28</v>
      </c>
      <c r="D23" s="1">
        <v>24</v>
      </c>
      <c r="E23" s="1">
        <v>-2</v>
      </c>
      <c r="F23" s="1">
        <v>51</v>
      </c>
      <c r="G23" s="6">
        <v>0.38</v>
      </c>
      <c r="H23" s="1">
        <v>40</v>
      </c>
      <c r="I23" s="1" t="s">
        <v>34</v>
      </c>
      <c r="J23" s="1">
        <v>8</v>
      </c>
      <c r="K23" s="1">
        <f t="shared" si="2"/>
        <v>-10</v>
      </c>
      <c r="L23" s="1"/>
      <c r="M23" s="1"/>
      <c r="N23" s="1"/>
      <c r="O23" s="1">
        <v>0</v>
      </c>
      <c r="P23" s="1"/>
      <c r="Q23" s="1">
        <f t="shared" si="3"/>
        <v>-0.4</v>
      </c>
      <c r="R23" s="5"/>
      <c r="S23" s="5"/>
      <c r="T23" s="1"/>
      <c r="U23" s="1">
        <f t="shared" si="5"/>
        <v>-127.5</v>
      </c>
      <c r="V23" s="1">
        <f t="shared" si="6"/>
        <v>-127.5</v>
      </c>
      <c r="W23" s="1">
        <v>1.4</v>
      </c>
      <c r="X23" s="1">
        <v>4</v>
      </c>
      <c r="Y23" s="1">
        <v>4.8</v>
      </c>
      <c r="Z23" s="1">
        <v>3</v>
      </c>
      <c r="AA23" s="1">
        <v>3.4</v>
      </c>
      <c r="AB23" s="1">
        <v>5</v>
      </c>
      <c r="AC23" s="1"/>
      <c r="AD23" s="1">
        <f t="shared" si="7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1" t="s">
        <v>56</v>
      </c>
      <c r="B24" s="1" t="s">
        <v>39</v>
      </c>
      <c r="C24" s="1">
        <v>5</v>
      </c>
      <c r="D24" s="1"/>
      <c r="E24" s="1"/>
      <c r="F24" s="10">
        <v>5</v>
      </c>
      <c r="G24" s="6">
        <v>0</v>
      </c>
      <c r="H24" s="1" t="e">
        <v>#N/A</v>
      </c>
      <c r="I24" s="1"/>
      <c r="J24" s="1">
        <v>1</v>
      </c>
      <c r="K24" s="1">
        <f t="shared" si="2"/>
        <v>-1</v>
      </c>
      <c r="L24" s="1"/>
      <c r="M24" s="1"/>
      <c r="N24" s="1"/>
      <c r="O24" s="1">
        <v>0</v>
      </c>
      <c r="P24" s="1"/>
      <c r="Q24" s="1">
        <f t="shared" si="3"/>
        <v>0</v>
      </c>
      <c r="R24" s="5"/>
      <c r="S24" s="5"/>
      <c r="T24" s="1"/>
      <c r="U24" s="1" t="e">
        <f t="shared" si="5"/>
        <v>#DIV/0!</v>
      </c>
      <c r="V24" s="1" t="e">
        <f t="shared" si="6"/>
        <v>#DIV/0!</v>
      </c>
      <c r="W24" s="1">
        <v>0</v>
      </c>
      <c r="X24" s="1">
        <v>0</v>
      </c>
      <c r="Y24" s="1">
        <v>0</v>
      </c>
      <c r="Z24" s="1">
        <v>2</v>
      </c>
      <c r="AA24" s="1">
        <v>2</v>
      </c>
      <c r="AB24" s="1">
        <v>0</v>
      </c>
      <c r="AC24" s="11" t="s">
        <v>57</v>
      </c>
      <c r="AD24" s="1">
        <f t="shared" si="7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39</v>
      </c>
      <c r="C25" s="1">
        <v>68</v>
      </c>
      <c r="D25" s="1"/>
      <c r="E25" s="1">
        <v>18</v>
      </c>
      <c r="F25" s="1">
        <v>38</v>
      </c>
      <c r="G25" s="6">
        <v>0.6</v>
      </c>
      <c r="H25" s="1">
        <v>45</v>
      </c>
      <c r="I25" s="1" t="s">
        <v>34</v>
      </c>
      <c r="J25" s="1">
        <v>40</v>
      </c>
      <c r="K25" s="1">
        <f t="shared" si="2"/>
        <v>-22</v>
      </c>
      <c r="L25" s="1"/>
      <c r="M25" s="1"/>
      <c r="N25" s="1"/>
      <c r="O25" s="1">
        <v>21.599999999999991</v>
      </c>
      <c r="P25" s="1"/>
      <c r="Q25" s="1">
        <f t="shared" si="3"/>
        <v>3.6</v>
      </c>
      <c r="R25" s="5"/>
      <c r="S25" s="5"/>
      <c r="T25" s="1"/>
      <c r="U25" s="1">
        <f t="shared" si="5"/>
        <v>16.555555555555554</v>
      </c>
      <c r="V25" s="1">
        <f t="shared" si="6"/>
        <v>16.555555555555554</v>
      </c>
      <c r="W25" s="1">
        <v>5.6</v>
      </c>
      <c r="X25" s="1">
        <v>6.4</v>
      </c>
      <c r="Y25" s="1">
        <v>6.4</v>
      </c>
      <c r="Z25" s="1">
        <v>3.2</v>
      </c>
      <c r="AA25" s="1">
        <v>8</v>
      </c>
      <c r="AB25" s="1">
        <v>6.4</v>
      </c>
      <c r="AC25" s="12" t="s">
        <v>50</v>
      </c>
      <c r="AD25" s="1">
        <f t="shared" si="7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39</v>
      </c>
      <c r="C26" s="1">
        <v>43</v>
      </c>
      <c r="D26" s="1"/>
      <c r="E26" s="1">
        <v>5</v>
      </c>
      <c r="F26" s="1">
        <v>34</v>
      </c>
      <c r="G26" s="6">
        <v>0.42</v>
      </c>
      <c r="H26" s="1">
        <v>35</v>
      </c>
      <c r="I26" s="1" t="s">
        <v>34</v>
      </c>
      <c r="J26" s="1">
        <v>6</v>
      </c>
      <c r="K26" s="1">
        <f t="shared" si="2"/>
        <v>-1</v>
      </c>
      <c r="L26" s="1"/>
      <c r="M26" s="1"/>
      <c r="N26" s="1"/>
      <c r="O26" s="1">
        <v>0</v>
      </c>
      <c r="P26" s="1"/>
      <c r="Q26" s="1">
        <f t="shared" si="3"/>
        <v>1</v>
      </c>
      <c r="R26" s="5"/>
      <c r="S26" s="5"/>
      <c r="T26" s="1"/>
      <c r="U26" s="1">
        <f t="shared" si="5"/>
        <v>34</v>
      </c>
      <c r="V26" s="1">
        <f t="shared" si="6"/>
        <v>34</v>
      </c>
      <c r="W26" s="1">
        <v>1.2</v>
      </c>
      <c r="X26" s="1">
        <v>3.2</v>
      </c>
      <c r="Y26" s="1">
        <v>3</v>
      </c>
      <c r="Z26" s="1">
        <v>1.4</v>
      </c>
      <c r="AA26" s="1">
        <v>2.6</v>
      </c>
      <c r="AB26" s="1">
        <v>5.8</v>
      </c>
      <c r="AC26" s="12" t="s">
        <v>50</v>
      </c>
      <c r="AD26" s="1">
        <f t="shared" si="7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39</v>
      </c>
      <c r="C27" s="1">
        <v>85</v>
      </c>
      <c r="D27" s="1"/>
      <c r="E27" s="1">
        <v>2</v>
      </c>
      <c r="F27" s="1">
        <v>83</v>
      </c>
      <c r="G27" s="6">
        <v>0.55000000000000004</v>
      </c>
      <c r="H27" s="1">
        <v>45</v>
      </c>
      <c r="I27" s="1" t="s">
        <v>34</v>
      </c>
      <c r="J27" s="1">
        <v>3</v>
      </c>
      <c r="K27" s="1">
        <f t="shared" si="2"/>
        <v>-1</v>
      </c>
      <c r="L27" s="1"/>
      <c r="M27" s="1"/>
      <c r="N27" s="1"/>
      <c r="O27" s="1">
        <v>0</v>
      </c>
      <c r="P27" s="1"/>
      <c r="Q27" s="1">
        <f t="shared" si="3"/>
        <v>0.4</v>
      </c>
      <c r="R27" s="5"/>
      <c r="S27" s="5"/>
      <c r="T27" s="1"/>
      <c r="U27" s="1">
        <f t="shared" si="5"/>
        <v>207.5</v>
      </c>
      <c r="V27" s="1">
        <f t="shared" si="6"/>
        <v>207.5</v>
      </c>
      <c r="W27" s="1">
        <v>0</v>
      </c>
      <c r="X27" s="1">
        <v>0</v>
      </c>
      <c r="Y27" s="1">
        <v>0</v>
      </c>
      <c r="Z27" s="1">
        <v>2.4</v>
      </c>
      <c r="AA27" s="1">
        <v>6.6</v>
      </c>
      <c r="AB27" s="1">
        <v>4.5999999999999996</v>
      </c>
      <c r="AC27" s="12" t="s">
        <v>50</v>
      </c>
      <c r="AD27" s="1">
        <f t="shared" si="7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39</v>
      </c>
      <c r="C28" s="1">
        <v>7</v>
      </c>
      <c r="D28" s="1">
        <v>175</v>
      </c>
      <c r="E28" s="1">
        <v>117</v>
      </c>
      <c r="F28" s="1">
        <v>52</v>
      </c>
      <c r="G28" s="6">
        <v>0.35</v>
      </c>
      <c r="H28" s="1">
        <v>45</v>
      </c>
      <c r="I28" s="1" t="s">
        <v>47</v>
      </c>
      <c r="J28" s="1">
        <v>123</v>
      </c>
      <c r="K28" s="1">
        <f t="shared" si="2"/>
        <v>-6</v>
      </c>
      <c r="L28" s="1"/>
      <c r="M28" s="1"/>
      <c r="N28" s="1">
        <v>171.4</v>
      </c>
      <c r="O28" s="1">
        <v>0</v>
      </c>
      <c r="P28" s="1"/>
      <c r="Q28" s="1">
        <f t="shared" si="3"/>
        <v>23.4</v>
      </c>
      <c r="R28" s="5">
        <f t="shared" si="4"/>
        <v>33.999999999999972</v>
      </c>
      <c r="S28" s="5"/>
      <c r="T28" s="1"/>
      <c r="U28" s="1">
        <f t="shared" si="5"/>
        <v>11</v>
      </c>
      <c r="V28" s="1">
        <f t="shared" si="6"/>
        <v>9.5470085470085486</v>
      </c>
      <c r="W28" s="1">
        <v>14.2</v>
      </c>
      <c r="X28" s="1">
        <v>26.6</v>
      </c>
      <c r="Y28" s="1">
        <v>24.8</v>
      </c>
      <c r="Z28" s="1">
        <v>11.8</v>
      </c>
      <c r="AA28" s="1">
        <v>9.6</v>
      </c>
      <c r="AB28" s="1">
        <v>12.6</v>
      </c>
      <c r="AC28" s="1"/>
      <c r="AD28" s="1">
        <f t="shared" si="7"/>
        <v>11.89999999999999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39</v>
      </c>
      <c r="C29" s="1">
        <v>74</v>
      </c>
      <c r="D29" s="1">
        <v>162</v>
      </c>
      <c r="E29" s="1">
        <v>111</v>
      </c>
      <c r="F29" s="1">
        <v>125</v>
      </c>
      <c r="G29" s="6">
        <v>0.35</v>
      </c>
      <c r="H29" s="1">
        <v>45</v>
      </c>
      <c r="I29" s="1" t="s">
        <v>47</v>
      </c>
      <c r="J29" s="1">
        <v>140</v>
      </c>
      <c r="K29" s="1">
        <f t="shared" si="2"/>
        <v>-29</v>
      </c>
      <c r="L29" s="1"/>
      <c r="M29" s="1"/>
      <c r="N29" s="1">
        <v>49.80000000000004</v>
      </c>
      <c r="O29" s="1">
        <v>0</v>
      </c>
      <c r="P29" s="1"/>
      <c r="Q29" s="1">
        <f t="shared" si="3"/>
        <v>22.2</v>
      </c>
      <c r="R29" s="5">
        <f t="shared" si="4"/>
        <v>69.399999999999949</v>
      </c>
      <c r="S29" s="5"/>
      <c r="T29" s="1"/>
      <c r="U29" s="1">
        <f t="shared" si="5"/>
        <v>11</v>
      </c>
      <c r="V29" s="1">
        <f t="shared" si="6"/>
        <v>7.8738738738738761</v>
      </c>
      <c r="W29" s="1">
        <v>11.6</v>
      </c>
      <c r="X29" s="1">
        <v>21.8</v>
      </c>
      <c r="Y29" s="1">
        <v>19.8</v>
      </c>
      <c r="Z29" s="1">
        <v>11.4</v>
      </c>
      <c r="AA29" s="1">
        <v>15</v>
      </c>
      <c r="AB29" s="1">
        <v>14.2</v>
      </c>
      <c r="AC29" s="1"/>
      <c r="AD29" s="1">
        <f t="shared" si="7"/>
        <v>24.289999999999981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33</v>
      </c>
      <c r="C30" s="1">
        <v>824.38199999999995</v>
      </c>
      <c r="D30" s="1">
        <v>490.48</v>
      </c>
      <c r="E30" s="1">
        <v>724.39300000000003</v>
      </c>
      <c r="F30" s="1">
        <v>464.83699999999999</v>
      </c>
      <c r="G30" s="6">
        <v>1</v>
      </c>
      <c r="H30" s="1">
        <v>55</v>
      </c>
      <c r="I30" s="1"/>
      <c r="J30" s="1">
        <v>798.61199999999997</v>
      </c>
      <c r="K30" s="1">
        <f t="shared" si="2"/>
        <v>-74.218999999999937</v>
      </c>
      <c r="L30" s="1"/>
      <c r="M30" s="1"/>
      <c r="N30" s="1">
        <v>276.0222</v>
      </c>
      <c r="O30" s="1">
        <v>273.85140000000041</v>
      </c>
      <c r="P30" s="1">
        <v>200</v>
      </c>
      <c r="Q30" s="1">
        <f t="shared" si="3"/>
        <v>144.87860000000001</v>
      </c>
      <c r="R30" s="5">
        <v>420</v>
      </c>
      <c r="S30" s="5"/>
      <c r="T30" s="1"/>
      <c r="U30" s="1">
        <f t="shared" si="5"/>
        <v>11.28331306348902</v>
      </c>
      <c r="V30" s="1">
        <f t="shared" si="6"/>
        <v>8.3843341942840439</v>
      </c>
      <c r="W30" s="1">
        <v>134.70760000000001</v>
      </c>
      <c r="X30" s="1">
        <v>122.0226</v>
      </c>
      <c r="Y30" s="1">
        <v>127.43259999999999</v>
      </c>
      <c r="Z30" s="1">
        <v>118.0526</v>
      </c>
      <c r="AA30" s="1">
        <v>117.8698</v>
      </c>
      <c r="AB30" s="1">
        <v>130.10820000000001</v>
      </c>
      <c r="AC30" s="1"/>
      <c r="AD30" s="1">
        <f t="shared" si="7"/>
        <v>420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33</v>
      </c>
      <c r="C31" s="1">
        <v>3545.9690000000001</v>
      </c>
      <c r="D31" s="1">
        <v>973.38</v>
      </c>
      <c r="E31" s="1">
        <v>2250.1590000000001</v>
      </c>
      <c r="F31" s="1">
        <v>1751.0070000000001</v>
      </c>
      <c r="G31" s="6">
        <v>1</v>
      </c>
      <c r="H31" s="1">
        <v>50</v>
      </c>
      <c r="I31" s="1"/>
      <c r="J31" s="1">
        <v>2224.25</v>
      </c>
      <c r="K31" s="1">
        <f t="shared" si="2"/>
        <v>25.909000000000106</v>
      </c>
      <c r="L31" s="1"/>
      <c r="M31" s="1"/>
      <c r="N31" s="1">
        <v>404.3801999999996</v>
      </c>
      <c r="O31" s="1">
        <v>891.68790000000035</v>
      </c>
      <c r="P31" s="1">
        <v>800</v>
      </c>
      <c r="Q31" s="1">
        <f t="shared" si="3"/>
        <v>450.03180000000003</v>
      </c>
      <c r="R31" s="5">
        <v>1500</v>
      </c>
      <c r="S31" s="5"/>
      <c r="T31" s="1"/>
      <c r="U31" s="1">
        <f t="shared" si="5"/>
        <v>11.88154948161441</v>
      </c>
      <c r="V31" s="1">
        <f t="shared" si="6"/>
        <v>8.5484516871918821</v>
      </c>
      <c r="W31" s="1">
        <v>453.98419999999999</v>
      </c>
      <c r="X31" s="1">
        <v>376.50839999999999</v>
      </c>
      <c r="Y31" s="1">
        <v>377.85</v>
      </c>
      <c r="Z31" s="1">
        <v>414.22239999999999</v>
      </c>
      <c r="AA31" s="1">
        <v>350.93299999999999</v>
      </c>
      <c r="AB31" s="1">
        <v>399.34160000000003</v>
      </c>
      <c r="AC31" s="1"/>
      <c r="AD31" s="1">
        <f t="shared" si="7"/>
        <v>1500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33</v>
      </c>
      <c r="C32" s="1">
        <v>215.55500000000001</v>
      </c>
      <c r="D32" s="1"/>
      <c r="E32" s="1">
        <v>213.80799999999999</v>
      </c>
      <c r="F32" s="1">
        <v>-2.6859999999999999</v>
      </c>
      <c r="G32" s="6">
        <v>1</v>
      </c>
      <c r="H32" s="1">
        <v>55</v>
      </c>
      <c r="I32" s="1"/>
      <c r="J32" s="1">
        <v>223.96600000000001</v>
      </c>
      <c r="K32" s="1">
        <f t="shared" si="2"/>
        <v>-10.158000000000015</v>
      </c>
      <c r="L32" s="1"/>
      <c r="M32" s="1"/>
      <c r="N32" s="1"/>
      <c r="O32" s="1">
        <v>0</v>
      </c>
      <c r="P32" s="1"/>
      <c r="Q32" s="1">
        <f t="shared" si="3"/>
        <v>42.761600000000001</v>
      </c>
      <c r="R32" s="5">
        <v>300</v>
      </c>
      <c r="S32" s="5"/>
      <c r="T32" s="1"/>
      <c r="U32" s="1">
        <f t="shared" si="5"/>
        <v>6.9528268352914768</v>
      </c>
      <c r="V32" s="1">
        <f t="shared" si="6"/>
        <v>-6.2813365262291393E-2</v>
      </c>
      <c r="W32" s="1">
        <v>13.2508</v>
      </c>
      <c r="X32" s="1">
        <v>11.892200000000001</v>
      </c>
      <c r="Y32" s="1">
        <v>10.6478</v>
      </c>
      <c r="Z32" s="1">
        <v>9.594199999999999</v>
      </c>
      <c r="AA32" s="1">
        <v>24.434999999999999</v>
      </c>
      <c r="AB32" s="1">
        <v>26.151599999999998</v>
      </c>
      <c r="AC32" s="1"/>
      <c r="AD32" s="1">
        <f t="shared" si="7"/>
        <v>300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33</v>
      </c>
      <c r="C33" s="1">
        <v>1396.8050000000001</v>
      </c>
      <c r="D33" s="1">
        <v>687.97</v>
      </c>
      <c r="E33" s="1">
        <v>1322.972</v>
      </c>
      <c r="F33" s="1">
        <v>518.58199999999999</v>
      </c>
      <c r="G33" s="6">
        <v>1</v>
      </c>
      <c r="H33" s="1">
        <v>55</v>
      </c>
      <c r="I33" s="1"/>
      <c r="J33" s="1">
        <v>1274.21</v>
      </c>
      <c r="K33" s="1">
        <f t="shared" si="2"/>
        <v>48.761999999999944</v>
      </c>
      <c r="L33" s="1"/>
      <c r="M33" s="1"/>
      <c r="N33" s="1">
        <v>360.86820000000029</v>
      </c>
      <c r="O33" s="1">
        <v>584.45099999999957</v>
      </c>
      <c r="P33" s="1">
        <v>500</v>
      </c>
      <c r="Q33" s="1">
        <f t="shared" si="3"/>
        <v>264.59440000000001</v>
      </c>
      <c r="R33" s="5">
        <f t="shared" si="4"/>
        <v>946.63720000000012</v>
      </c>
      <c r="S33" s="5"/>
      <c r="T33" s="1"/>
      <c r="U33" s="1">
        <f t="shared" si="5"/>
        <v>11</v>
      </c>
      <c r="V33" s="1">
        <f t="shared" si="6"/>
        <v>7.4223082574687886</v>
      </c>
      <c r="W33" s="1">
        <v>230.29220000000001</v>
      </c>
      <c r="X33" s="1">
        <v>187.9</v>
      </c>
      <c r="Y33" s="1">
        <v>186.38939999999999</v>
      </c>
      <c r="Z33" s="1">
        <v>193.22219999999999</v>
      </c>
      <c r="AA33" s="1">
        <v>192.73500000000001</v>
      </c>
      <c r="AB33" s="1">
        <v>203.8622</v>
      </c>
      <c r="AC33" s="1"/>
      <c r="AD33" s="1">
        <f t="shared" si="7"/>
        <v>946.63720000000012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33</v>
      </c>
      <c r="C34" s="1">
        <v>4575.4560000000001</v>
      </c>
      <c r="D34" s="1">
        <v>676.05</v>
      </c>
      <c r="E34" s="1">
        <v>2829.9050000000002</v>
      </c>
      <c r="F34" s="1">
        <v>1517.788</v>
      </c>
      <c r="G34" s="6">
        <v>1</v>
      </c>
      <c r="H34" s="1">
        <v>60</v>
      </c>
      <c r="I34" s="1"/>
      <c r="J34" s="1">
        <v>2576.8649999999998</v>
      </c>
      <c r="K34" s="1">
        <f t="shared" si="2"/>
        <v>253.04000000000042</v>
      </c>
      <c r="L34" s="1"/>
      <c r="M34" s="1"/>
      <c r="N34" s="1">
        <v>2778.837</v>
      </c>
      <c r="O34" s="1">
        <v>789.67709999999988</v>
      </c>
      <c r="P34" s="1">
        <v>1000</v>
      </c>
      <c r="Q34" s="1">
        <f t="shared" si="3"/>
        <v>565.98099999999999</v>
      </c>
      <c r="R34" s="5">
        <v>700</v>
      </c>
      <c r="S34" s="5"/>
      <c r="T34" s="1"/>
      <c r="U34" s="1">
        <f t="shared" si="5"/>
        <v>11.990335541299089</v>
      </c>
      <c r="V34" s="1">
        <f t="shared" si="6"/>
        <v>10.75354490698451</v>
      </c>
      <c r="W34" s="1">
        <v>691.68619999999999</v>
      </c>
      <c r="X34" s="1">
        <v>604.96980000000008</v>
      </c>
      <c r="Y34" s="1">
        <v>472.80279999999999</v>
      </c>
      <c r="Z34" s="1">
        <v>567.62959999999998</v>
      </c>
      <c r="AA34" s="1">
        <v>664.63660000000004</v>
      </c>
      <c r="AB34" s="1">
        <v>503.55680000000001</v>
      </c>
      <c r="AC34" s="1"/>
      <c r="AD34" s="1">
        <f t="shared" si="7"/>
        <v>700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33</v>
      </c>
      <c r="C35" s="1">
        <v>233.34800000000001</v>
      </c>
      <c r="D35" s="1">
        <v>169.52</v>
      </c>
      <c r="E35" s="1">
        <v>298.73700000000002</v>
      </c>
      <c r="F35" s="1">
        <v>52.31</v>
      </c>
      <c r="G35" s="6">
        <v>1</v>
      </c>
      <c r="H35" s="1">
        <v>50</v>
      </c>
      <c r="I35" s="1" t="s">
        <v>34</v>
      </c>
      <c r="J35" s="1">
        <v>290.072</v>
      </c>
      <c r="K35" s="1">
        <f t="shared" si="2"/>
        <v>8.6650000000000205</v>
      </c>
      <c r="L35" s="1"/>
      <c r="M35" s="1"/>
      <c r="N35" s="1">
        <v>204.8758</v>
      </c>
      <c r="O35" s="1">
        <v>128.92999999999989</v>
      </c>
      <c r="P35" s="1">
        <v>100</v>
      </c>
      <c r="Q35" s="1">
        <f t="shared" si="3"/>
        <v>59.747400000000006</v>
      </c>
      <c r="R35" s="5">
        <f t="shared" si="4"/>
        <v>171.10560000000012</v>
      </c>
      <c r="S35" s="5"/>
      <c r="T35" s="1"/>
      <c r="U35" s="1">
        <f t="shared" si="5"/>
        <v>11</v>
      </c>
      <c r="V35" s="1">
        <f t="shared" si="6"/>
        <v>8.1361833318269881</v>
      </c>
      <c r="W35" s="1">
        <v>57.229799999999997</v>
      </c>
      <c r="X35" s="1">
        <v>46.6096</v>
      </c>
      <c r="Y35" s="1">
        <v>40.055</v>
      </c>
      <c r="Z35" s="1">
        <v>38.1616</v>
      </c>
      <c r="AA35" s="1">
        <v>33.773200000000003</v>
      </c>
      <c r="AB35" s="1">
        <v>43.938400000000001</v>
      </c>
      <c r="AC35" s="1"/>
      <c r="AD35" s="1">
        <f t="shared" si="7"/>
        <v>171.10560000000012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33</v>
      </c>
      <c r="C36" s="1">
        <v>1103.9960000000001</v>
      </c>
      <c r="D36" s="1">
        <v>684.59199999999998</v>
      </c>
      <c r="E36" s="1">
        <v>1042.8879999999999</v>
      </c>
      <c r="F36" s="1">
        <v>531.50099999999998</v>
      </c>
      <c r="G36" s="6">
        <v>1</v>
      </c>
      <c r="H36" s="1">
        <v>55</v>
      </c>
      <c r="I36" s="1"/>
      <c r="J36" s="1">
        <v>1009.045</v>
      </c>
      <c r="K36" s="1">
        <f t="shared" si="2"/>
        <v>33.842999999999961</v>
      </c>
      <c r="L36" s="1"/>
      <c r="M36" s="1"/>
      <c r="N36" s="1">
        <v>181.2169999999999</v>
      </c>
      <c r="O36" s="1">
        <v>516.31560000000002</v>
      </c>
      <c r="P36" s="1">
        <v>450</v>
      </c>
      <c r="Q36" s="1">
        <f t="shared" si="3"/>
        <v>208.57759999999999</v>
      </c>
      <c r="R36" s="5">
        <f t="shared" si="4"/>
        <v>615.32000000000016</v>
      </c>
      <c r="S36" s="5"/>
      <c r="T36" s="1"/>
      <c r="U36" s="1">
        <f t="shared" si="5"/>
        <v>11</v>
      </c>
      <c r="V36" s="1">
        <f t="shared" si="6"/>
        <v>8.0499229063907141</v>
      </c>
      <c r="W36" s="1">
        <v>191.66159999999999</v>
      </c>
      <c r="X36" s="1">
        <v>151.14160000000001</v>
      </c>
      <c r="Y36" s="1">
        <v>159.57140000000001</v>
      </c>
      <c r="Z36" s="1">
        <v>153.39420000000001</v>
      </c>
      <c r="AA36" s="1">
        <v>158.17619999999999</v>
      </c>
      <c r="AB36" s="1">
        <v>166.31739999999999</v>
      </c>
      <c r="AC36" s="1"/>
      <c r="AD36" s="1">
        <f t="shared" si="7"/>
        <v>615.32000000000016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33</v>
      </c>
      <c r="C37" s="1">
        <v>3889.6129999999998</v>
      </c>
      <c r="D37" s="1">
        <v>311.85000000000002</v>
      </c>
      <c r="E37" s="1">
        <v>2370.134</v>
      </c>
      <c r="F37" s="1">
        <v>1016.568</v>
      </c>
      <c r="G37" s="6">
        <v>1</v>
      </c>
      <c r="H37" s="1">
        <v>60</v>
      </c>
      <c r="I37" s="1"/>
      <c r="J37" s="1">
        <v>2253.12</v>
      </c>
      <c r="K37" s="1">
        <f t="shared" ref="K37:K68" si="8">E37-J37</f>
        <v>117.01400000000012</v>
      </c>
      <c r="L37" s="1"/>
      <c r="M37" s="1"/>
      <c r="N37" s="1">
        <v>664.52040000000125</v>
      </c>
      <c r="O37" s="1">
        <v>1351.437699999999</v>
      </c>
      <c r="P37" s="1">
        <v>1500</v>
      </c>
      <c r="Q37" s="1">
        <f t="shared" si="3"/>
        <v>474.02679999999998</v>
      </c>
      <c r="R37" s="5">
        <v>1100</v>
      </c>
      <c r="S37" s="5"/>
      <c r="T37" s="1"/>
      <c r="U37" s="1">
        <f t="shared" si="5"/>
        <v>11.882294629755112</v>
      </c>
      <c r="V37" s="1">
        <f t="shared" si="6"/>
        <v>9.5617507280179108</v>
      </c>
      <c r="W37" s="1">
        <v>525.96620000000007</v>
      </c>
      <c r="X37" s="1">
        <v>369.12439999999998</v>
      </c>
      <c r="Y37" s="1">
        <v>354.24959999999999</v>
      </c>
      <c r="Z37" s="1">
        <v>434.18299999999999</v>
      </c>
      <c r="AA37" s="1">
        <v>461.75080000000003</v>
      </c>
      <c r="AB37" s="1">
        <v>383.87860000000001</v>
      </c>
      <c r="AC37" s="1"/>
      <c r="AD37" s="1">
        <f t="shared" si="7"/>
        <v>1100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33</v>
      </c>
      <c r="C38" s="1">
        <v>1821.05</v>
      </c>
      <c r="D38" s="1">
        <v>1837.01</v>
      </c>
      <c r="E38" s="1">
        <v>1918.3879999999999</v>
      </c>
      <c r="F38" s="1">
        <v>1199.124</v>
      </c>
      <c r="G38" s="6">
        <v>1</v>
      </c>
      <c r="H38" s="1">
        <v>60</v>
      </c>
      <c r="I38" s="1"/>
      <c r="J38" s="1">
        <v>1719.345</v>
      </c>
      <c r="K38" s="1">
        <f t="shared" si="8"/>
        <v>199.04299999999989</v>
      </c>
      <c r="L38" s="1"/>
      <c r="M38" s="1"/>
      <c r="N38" s="1">
        <v>1539.0814</v>
      </c>
      <c r="O38" s="1">
        <v>634.05710000000022</v>
      </c>
      <c r="P38" s="1">
        <v>500</v>
      </c>
      <c r="Q38" s="1">
        <f t="shared" si="3"/>
        <v>383.67759999999998</v>
      </c>
      <c r="R38" s="5">
        <v>700</v>
      </c>
      <c r="S38" s="5"/>
      <c r="T38" s="1"/>
      <c r="U38" s="1">
        <f t="shared" si="5"/>
        <v>11.916938856998689</v>
      </c>
      <c r="V38" s="1">
        <f t="shared" si="6"/>
        <v>10.092490413826608</v>
      </c>
      <c r="W38" s="1">
        <v>433.697</v>
      </c>
      <c r="X38" s="1">
        <v>385.75900000000001</v>
      </c>
      <c r="Y38" s="1">
        <v>315.82220000000001</v>
      </c>
      <c r="Z38" s="1">
        <v>273.3664</v>
      </c>
      <c r="AA38" s="1">
        <v>274.9282</v>
      </c>
      <c r="AB38" s="1">
        <v>322.5034</v>
      </c>
      <c r="AC38" s="1"/>
      <c r="AD38" s="1">
        <f t="shared" si="7"/>
        <v>700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33</v>
      </c>
      <c r="C39" s="1">
        <v>619.54</v>
      </c>
      <c r="D39" s="1">
        <v>453.78</v>
      </c>
      <c r="E39" s="1">
        <v>654.399</v>
      </c>
      <c r="F39" s="1">
        <v>317.101</v>
      </c>
      <c r="G39" s="6">
        <v>1</v>
      </c>
      <c r="H39" s="1">
        <v>60</v>
      </c>
      <c r="I39" s="1"/>
      <c r="J39" s="1">
        <v>648.12300000000005</v>
      </c>
      <c r="K39" s="1">
        <f t="shared" si="8"/>
        <v>6.2759999999999536</v>
      </c>
      <c r="L39" s="1"/>
      <c r="M39" s="1"/>
      <c r="N39" s="1">
        <v>290.94679999999988</v>
      </c>
      <c r="O39" s="1">
        <v>154.13260000000011</v>
      </c>
      <c r="P39" s="1">
        <v>130</v>
      </c>
      <c r="Q39" s="1">
        <f t="shared" si="3"/>
        <v>130.87979999999999</v>
      </c>
      <c r="R39" s="5">
        <f t="shared" si="4"/>
        <v>547.49739999999997</v>
      </c>
      <c r="S39" s="5"/>
      <c r="T39" s="1"/>
      <c r="U39" s="1">
        <f t="shared" si="5"/>
        <v>11</v>
      </c>
      <c r="V39" s="1">
        <f t="shared" si="6"/>
        <v>6.8167922016995748</v>
      </c>
      <c r="W39" s="1">
        <v>110.53440000000001</v>
      </c>
      <c r="X39" s="1">
        <v>104.7766</v>
      </c>
      <c r="Y39" s="1">
        <v>99.275000000000006</v>
      </c>
      <c r="Z39" s="1">
        <v>93.4572</v>
      </c>
      <c r="AA39" s="1">
        <v>98.391999999999996</v>
      </c>
      <c r="AB39" s="1">
        <v>93.990800000000007</v>
      </c>
      <c r="AC39" s="1"/>
      <c r="AD39" s="1">
        <f t="shared" si="7"/>
        <v>547.49739999999997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33</v>
      </c>
      <c r="C40" s="1">
        <v>561.44299999999998</v>
      </c>
      <c r="D40" s="1">
        <v>349.67500000000001</v>
      </c>
      <c r="E40" s="1">
        <v>614.13900000000001</v>
      </c>
      <c r="F40" s="1">
        <v>162.15799999999999</v>
      </c>
      <c r="G40" s="6">
        <v>1</v>
      </c>
      <c r="H40" s="1">
        <v>60</v>
      </c>
      <c r="I40" s="1"/>
      <c r="J40" s="1">
        <v>589.14599999999996</v>
      </c>
      <c r="K40" s="1">
        <f t="shared" si="8"/>
        <v>24.993000000000052</v>
      </c>
      <c r="L40" s="1"/>
      <c r="M40" s="1"/>
      <c r="N40" s="1">
        <v>280.85180000000031</v>
      </c>
      <c r="O40" s="1">
        <v>276.33919999999972</v>
      </c>
      <c r="P40" s="1">
        <v>200</v>
      </c>
      <c r="Q40" s="1">
        <f t="shared" si="3"/>
        <v>122.8278</v>
      </c>
      <c r="R40" s="5">
        <f t="shared" si="4"/>
        <v>431.75680000000006</v>
      </c>
      <c r="S40" s="5"/>
      <c r="T40" s="1"/>
      <c r="U40" s="1">
        <f t="shared" si="5"/>
        <v>11</v>
      </c>
      <c r="V40" s="1">
        <f t="shared" si="6"/>
        <v>7.4848609191078888</v>
      </c>
      <c r="W40" s="1">
        <v>111.075</v>
      </c>
      <c r="X40" s="1">
        <v>91.465400000000002</v>
      </c>
      <c r="Y40" s="1">
        <v>84.985199999999992</v>
      </c>
      <c r="Z40" s="1">
        <v>83.379199999999997</v>
      </c>
      <c r="AA40" s="1">
        <v>77.879600000000011</v>
      </c>
      <c r="AB40" s="1">
        <v>100.4572</v>
      </c>
      <c r="AC40" s="1"/>
      <c r="AD40" s="1">
        <f t="shared" si="7"/>
        <v>431.75680000000006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33</v>
      </c>
      <c r="C41" s="1">
        <v>829.846</v>
      </c>
      <c r="D41" s="1">
        <v>300.52600000000001</v>
      </c>
      <c r="E41" s="1">
        <v>650.21400000000006</v>
      </c>
      <c r="F41" s="1">
        <v>354.262</v>
      </c>
      <c r="G41" s="6">
        <v>1</v>
      </c>
      <c r="H41" s="1">
        <v>60</v>
      </c>
      <c r="I41" s="1"/>
      <c r="J41" s="1">
        <v>622.88300000000004</v>
      </c>
      <c r="K41" s="1">
        <f t="shared" si="8"/>
        <v>27.331000000000017</v>
      </c>
      <c r="L41" s="1"/>
      <c r="M41" s="1"/>
      <c r="N41" s="1">
        <v>103.46039999999989</v>
      </c>
      <c r="O41" s="1">
        <v>212.79560000000001</v>
      </c>
      <c r="P41" s="1">
        <v>200</v>
      </c>
      <c r="Q41" s="1">
        <f t="shared" si="3"/>
        <v>130.0428</v>
      </c>
      <c r="R41" s="5">
        <f t="shared" si="4"/>
        <v>559.95280000000002</v>
      </c>
      <c r="S41" s="5"/>
      <c r="T41" s="1"/>
      <c r="U41" s="1">
        <f t="shared" si="5"/>
        <v>11</v>
      </c>
      <c r="V41" s="1">
        <f t="shared" si="6"/>
        <v>6.6940884078165031</v>
      </c>
      <c r="W41" s="1">
        <v>107.84</v>
      </c>
      <c r="X41" s="1">
        <v>94.14</v>
      </c>
      <c r="Y41" s="1">
        <v>100.14879999999999</v>
      </c>
      <c r="Z41" s="1">
        <v>106.1836</v>
      </c>
      <c r="AA41" s="1">
        <v>98.607600000000005</v>
      </c>
      <c r="AB41" s="1">
        <v>111.8468</v>
      </c>
      <c r="AC41" s="1"/>
      <c r="AD41" s="1">
        <f t="shared" si="7"/>
        <v>559.95280000000002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33</v>
      </c>
      <c r="C42" s="1">
        <v>220.03899999999999</v>
      </c>
      <c r="D42" s="1"/>
      <c r="E42" s="1">
        <v>170.93199999999999</v>
      </c>
      <c r="F42" s="1">
        <v>4.8419999999999996</v>
      </c>
      <c r="G42" s="6">
        <v>1</v>
      </c>
      <c r="H42" s="1">
        <v>35</v>
      </c>
      <c r="I42" s="1"/>
      <c r="J42" s="1">
        <v>174.81200000000001</v>
      </c>
      <c r="K42" s="1">
        <f t="shared" si="8"/>
        <v>-3.8800000000000239</v>
      </c>
      <c r="L42" s="1"/>
      <c r="M42" s="1"/>
      <c r="N42" s="1"/>
      <c r="O42" s="1">
        <v>35.158000000000023</v>
      </c>
      <c r="P42" s="1"/>
      <c r="Q42" s="1">
        <f t="shared" si="3"/>
        <v>34.186399999999999</v>
      </c>
      <c r="R42" s="5">
        <f>7*Q42-P42-O42-F42-N42</f>
        <v>199.30479999999997</v>
      </c>
      <c r="S42" s="5"/>
      <c r="T42" s="1"/>
      <c r="U42" s="1">
        <f t="shared" si="5"/>
        <v>7</v>
      </c>
      <c r="V42" s="1">
        <f t="shared" si="6"/>
        <v>1.1700559286733911</v>
      </c>
      <c r="W42" s="1">
        <v>17.481200000000001</v>
      </c>
      <c r="X42" s="1">
        <v>14.029400000000001</v>
      </c>
      <c r="Y42" s="1">
        <v>20.601400000000002</v>
      </c>
      <c r="Z42" s="1">
        <v>23.26</v>
      </c>
      <c r="AA42" s="1">
        <v>10.2098</v>
      </c>
      <c r="AB42" s="1">
        <v>8.6150000000000002</v>
      </c>
      <c r="AC42" s="1"/>
      <c r="AD42" s="1">
        <f t="shared" si="7"/>
        <v>199.30479999999997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33</v>
      </c>
      <c r="C43" s="1">
        <v>103.38500000000001</v>
      </c>
      <c r="D43" s="1">
        <v>18.132999999999999</v>
      </c>
      <c r="E43" s="1">
        <v>93.358000000000004</v>
      </c>
      <c r="F43" s="1">
        <v>16.271000000000001</v>
      </c>
      <c r="G43" s="6">
        <v>1</v>
      </c>
      <c r="H43" s="1">
        <v>40</v>
      </c>
      <c r="I43" s="1"/>
      <c r="J43" s="1">
        <v>101.53</v>
      </c>
      <c r="K43" s="1">
        <f t="shared" si="8"/>
        <v>-8.171999999999997</v>
      </c>
      <c r="L43" s="1"/>
      <c r="M43" s="1"/>
      <c r="N43" s="1">
        <v>55.383200000000002</v>
      </c>
      <c r="O43" s="1">
        <v>35.635600000000011</v>
      </c>
      <c r="P43" s="1"/>
      <c r="Q43" s="1">
        <f t="shared" si="3"/>
        <v>18.671600000000002</v>
      </c>
      <c r="R43" s="5">
        <f t="shared" si="4"/>
        <v>98.097799999999992</v>
      </c>
      <c r="S43" s="5"/>
      <c r="T43" s="1"/>
      <c r="U43" s="1">
        <f t="shared" si="5"/>
        <v>11</v>
      </c>
      <c r="V43" s="1">
        <f t="shared" si="6"/>
        <v>5.7461492319886887</v>
      </c>
      <c r="W43" s="1">
        <v>13.6448</v>
      </c>
      <c r="X43" s="1">
        <v>13.226000000000001</v>
      </c>
      <c r="Y43" s="1">
        <v>11.6838</v>
      </c>
      <c r="Z43" s="1">
        <v>12.5444</v>
      </c>
      <c r="AA43" s="1">
        <v>14.810600000000001</v>
      </c>
      <c r="AB43" s="1">
        <v>20.008199999999999</v>
      </c>
      <c r="AC43" s="1"/>
      <c r="AD43" s="1">
        <f t="shared" si="7"/>
        <v>98.097799999999992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33</v>
      </c>
      <c r="C44" s="1">
        <v>352.44200000000001</v>
      </c>
      <c r="D44" s="1"/>
      <c r="E44" s="1">
        <v>181.58099999999999</v>
      </c>
      <c r="F44" s="1">
        <v>85.516999999999996</v>
      </c>
      <c r="G44" s="6">
        <v>1</v>
      </c>
      <c r="H44" s="1">
        <v>30</v>
      </c>
      <c r="I44" s="1"/>
      <c r="J44" s="1">
        <v>185.209</v>
      </c>
      <c r="K44" s="1">
        <f t="shared" si="8"/>
        <v>-3.6280000000000143</v>
      </c>
      <c r="L44" s="1"/>
      <c r="M44" s="1"/>
      <c r="N44" s="1">
        <v>33.396799999999978</v>
      </c>
      <c r="O44" s="1">
        <v>102.42319999999999</v>
      </c>
      <c r="P44" s="1">
        <v>100</v>
      </c>
      <c r="Q44" s="1">
        <f t="shared" si="3"/>
        <v>36.316199999999995</v>
      </c>
      <c r="R44" s="5">
        <f>10*Q44-P44-O44-F44-N44</f>
        <v>41.824999999999939</v>
      </c>
      <c r="S44" s="5"/>
      <c r="T44" s="1"/>
      <c r="U44" s="1">
        <f t="shared" si="5"/>
        <v>10</v>
      </c>
      <c r="V44" s="1">
        <f t="shared" si="6"/>
        <v>8.8483101205522612</v>
      </c>
      <c r="W44" s="1">
        <v>45.155999999999999</v>
      </c>
      <c r="X44" s="1">
        <v>33.551200000000001</v>
      </c>
      <c r="Y44" s="1">
        <v>32.689800000000012</v>
      </c>
      <c r="Z44" s="1">
        <v>43.328200000000002</v>
      </c>
      <c r="AA44" s="1">
        <v>37.0398</v>
      </c>
      <c r="AB44" s="1">
        <v>46.206599999999987</v>
      </c>
      <c r="AC44" s="1"/>
      <c r="AD44" s="1">
        <f t="shared" si="7"/>
        <v>41.824999999999939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33</v>
      </c>
      <c r="C45" s="1">
        <v>249.61699999999999</v>
      </c>
      <c r="D45" s="1"/>
      <c r="E45" s="1">
        <v>226.143</v>
      </c>
      <c r="F45" s="1">
        <v>-10.119999999999999</v>
      </c>
      <c r="G45" s="6">
        <v>1</v>
      </c>
      <c r="H45" s="1">
        <v>30</v>
      </c>
      <c r="I45" s="1"/>
      <c r="J45" s="1">
        <v>227.08799999999999</v>
      </c>
      <c r="K45" s="1">
        <f t="shared" si="8"/>
        <v>-0.94499999999999318</v>
      </c>
      <c r="L45" s="1"/>
      <c r="M45" s="1"/>
      <c r="N45" s="1">
        <v>96.265700000000038</v>
      </c>
      <c r="O45" s="1">
        <v>116.8099</v>
      </c>
      <c r="P45" s="1">
        <v>60</v>
      </c>
      <c r="Q45" s="1">
        <f t="shared" si="3"/>
        <v>45.2286</v>
      </c>
      <c r="R45" s="5">
        <f>10*Q45-P45-O45-F45-N45</f>
        <v>189.33039999999994</v>
      </c>
      <c r="S45" s="5"/>
      <c r="T45" s="1"/>
      <c r="U45" s="1">
        <f t="shared" si="5"/>
        <v>9.9999999999999982</v>
      </c>
      <c r="V45" s="1">
        <f t="shared" si="6"/>
        <v>5.8139230486904303</v>
      </c>
      <c r="W45" s="1">
        <v>47.123800000000003</v>
      </c>
      <c r="X45" s="1">
        <v>29.965800000000002</v>
      </c>
      <c r="Y45" s="1">
        <v>26.313199999999998</v>
      </c>
      <c r="Z45" s="1">
        <v>35.185600000000001</v>
      </c>
      <c r="AA45" s="1">
        <v>41.148200000000003</v>
      </c>
      <c r="AB45" s="1">
        <v>48.488199999999999</v>
      </c>
      <c r="AC45" s="1"/>
      <c r="AD45" s="1">
        <f t="shared" si="7"/>
        <v>189.33039999999994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33</v>
      </c>
      <c r="C46" s="1">
        <v>-1.3540000000000001</v>
      </c>
      <c r="D46" s="1">
        <v>1.3540000000000001</v>
      </c>
      <c r="E46" s="1"/>
      <c r="F46" s="1"/>
      <c r="G46" s="6">
        <v>0</v>
      </c>
      <c r="H46" s="1" t="e">
        <v>#N/A</v>
      </c>
      <c r="I46" s="1"/>
      <c r="J46" s="1"/>
      <c r="K46" s="1">
        <f t="shared" si="8"/>
        <v>0</v>
      </c>
      <c r="L46" s="1"/>
      <c r="M46" s="1"/>
      <c r="N46" s="1"/>
      <c r="O46" s="1">
        <v>0</v>
      </c>
      <c r="P46" s="1"/>
      <c r="Q46" s="1">
        <f t="shared" si="3"/>
        <v>0</v>
      </c>
      <c r="R46" s="5"/>
      <c r="S46" s="5"/>
      <c r="T46" s="1"/>
      <c r="U46" s="1" t="e">
        <f t="shared" si="5"/>
        <v>#DIV/0!</v>
      </c>
      <c r="V46" s="1" t="e">
        <f t="shared" si="6"/>
        <v>#DIV/0!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/>
      <c r="AD46" s="1">
        <f t="shared" si="7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33</v>
      </c>
      <c r="C47" s="1">
        <v>634.56399999999996</v>
      </c>
      <c r="D47" s="1">
        <v>117.669</v>
      </c>
      <c r="E47" s="1">
        <v>338.56400000000002</v>
      </c>
      <c r="F47" s="1">
        <v>337.1</v>
      </c>
      <c r="G47" s="6">
        <v>1</v>
      </c>
      <c r="H47" s="1">
        <v>30</v>
      </c>
      <c r="I47" s="1"/>
      <c r="J47" s="1">
        <v>326.62700000000001</v>
      </c>
      <c r="K47" s="1">
        <f t="shared" si="8"/>
        <v>11.937000000000012</v>
      </c>
      <c r="L47" s="1"/>
      <c r="M47" s="1"/>
      <c r="N47" s="1">
        <v>66.641699999999901</v>
      </c>
      <c r="O47" s="1">
        <v>70.102300000000128</v>
      </c>
      <c r="P47" s="1"/>
      <c r="Q47" s="1">
        <f t="shared" si="3"/>
        <v>67.712800000000001</v>
      </c>
      <c r="R47" s="5">
        <f>10*Q47-P47-O47-F47-N47</f>
        <v>203.28399999999999</v>
      </c>
      <c r="S47" s="5"/>
      <c r="T47" s="1"/>
      <c r="U47" s="1">
        <f t="shared" si="5"/>
        <v>10</v>
      </c>
      <c r="V47" s="1">
        <f t="shared" si="6"/>
        <v>6.9978497418508763</v>
      </c>
      <c r="W47" s="1">
        <v>64.741200000000006</v>
      </c>
      <c r="X47" s="1">
        <v>70.950599999999994</v>
      </c>
      <c r="Y47" s="1">
        <v>76.333200000000005</v>
      </c>
      <c r="Z47" s="1">
        <v>81.131399999999999</v>
      </c>
      <c r="AA47" s="1">
        <v>65.1952</v>
      </c>
      <c r="AB47" s="1">
        <v>69.018000000000001</v>
      </c>
      <c r="AC47" s="1"/>
      <c r="AD47" s="1">
        <f t="shared" si="7"/>
        <v>203.28399999999999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33</v>
      </c>
      <c r="C48" s="1">
        <v>237.249</v>
      </c>
      <c r="D48" s="1"/>
      <c r="E48" s="1">
        <v>175.32599999999999</v>
      </c>
      <c r="F48" s="1">
        <v>38.932000000000002</v>
      </c>
      <c r="G48" s="6">
        <v>1</v>
      </c>
      <c r="H48" s="1">
        <v>45</v>
      </c>
      <c r="I48" s="1"/>
      <c r="J48" s="1">
        <v>167.8</v>
      </c>
      <c r="K48" s="1">
        <f t="shared" si="8"/>
        <v>7.525999999999982</v>
      </c>
      <c r="L48" s="1"/>
      <c r="M48" s="1"/>
      <c r="N48" s="1"/>
      <c r="O48" s="1">
        <v>101.0334</v>
      </c>
      <c r="P48" s="1">
        <v>80</v>
      </c>
      <c r="Q48" s="1">
        <f t="shared" si="3"/>
        <v>35.065199999999997</v>
      </c>
      <c r="R48" s="5">
        <f t="shared" si="4"/>
        <v>165.7518</v>
      </c>
      <c r="S48" s="5"/>
      <c r="T48" s="1"/>
      <c r="U48" s="1">
        <f t="shared" si="5"/>
        <v>11</v>
      </c>
      <c r="V48" s="1">
        <f t="shared" si="6"/>
        <v>6.2730399370315872</v>
      </c>
      <c r="W48" s="1">
        <v>36.644199999999998</v>
      </c>
      <c r="X48" s="1">
        <v>21.4876</v>
      </c>
      <c r="Y48" s="1">
        <v>19.972000000000001</v>
      </c>
      <c r="Z48" s="1">
        <v>18.395</v>
      </c>
      <c r="AA48" s="1">
        <v>18.288799999999998</v>
      </c>
      <c r="AB48" s="1">
        <v>31.4132</v>
      </c>
      <c r="AC48" s="1"/>
      <c r="AD48" s="1">
        <f t="shared" si="7"/>
        <v>165.7518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82</v>
      </c>
      <c r="B49" s="1" t="s">
        <v>33</v>
      </c>
      <c r="C49" s="1">
        <v>1599.4549999999999</v>
      </c>
      <c r="D49" s="1">
        <v>880.57899999999995</v>
      </c>
      <c r="E49" s="1">
        <v>1561.598</v>
      </c>
      <c r="F49" s="10">
        <f>760.788+F71+F50</f>
        <v>605.12</v>
      </c>
      <c r="G49" s="6">
        <v>1</v>
      </c>
      <c r="H49" s="1">
        <v>40</v>
      </c>
      <c r="I49" s="1"/>
      <c r="J49" s="1">
        <v>1501.1859999999999</v>
      </c>
      <c r="K49" s="1">
        <f t="shared" si="8"/>
        <v>60.412000000000035</v>
      </c>
      <c r="L49" s="1"/>
      <c r="M49" s="1"/>
      <c r="N49" s="1">
        <v>636.60680000000048</v>
      </c>
      <c r="O49" s="1">
        <v>786.1697999999999</v>
      </c>
      <c r="P49" s="1">
        <v>600</v>
      </c>
      <c r="Q49" s="1">
        <f t="shared" si="3"/>
        <v>312.31959999999998</v>
      </c>
      <c r="R49" s="5">
        <f t="shared" si="4"/>
        <v>807.61899999999969</v>
      </c>
      <c r="S49" s="5"/>
      <c r="T49" s="1"/>
      <c r="U49" s="1">
        <f t="shared" si="5"/>
        <v>11</v>
      </c>
      <c r="V49" s="1">
        <f t="shared" si="6"/>
        <v>8.4141264269037244</v>
      </c>
      <c r="W49" s="1">
        <v>286.62060000000002</v>
      </c>
      <c r="X49" s="1">
        <v>233.76900000000001</v>
      </c>
      <c r="Y49" s="1">
        <v>232.1292</v>
      </c>
      <c r="Z49" s="1">
        <v>223.7782</v>
      </c>
      <c r="AA49" s="1">
        <v>187.64439999999999</v>
      </c>
      <c r="AB49" s="1">
        <v>243.93459999999999</v>
      </c>
      <c r="AC49" s="11" t="s">
        <v>83</v>
      </c>
      <c r="AD49" s="1">
        <f t="shared" si="7"/>
        <v>807.61899999999969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1" t="s">
        <v>84</v>
      </c>
      <c r="B50" s="1" t="s">
        <v>33</v>
      </c>
      <c r="C50" s="1"/>
      <c r="D50" s="1"/>
      <c r="E50" s="1">
        <v>86.628</v>
      </c>
      <c r="F50" s="10">
        <v>-86.628</v>
      </c>
      <c r="G50" s="6">
        <v>0</v>
      </c>
      <c r="H50" s="1" t="e">
        <v>#N/A</v>
      </c>
      <c r="I50" s="1"/>
      <c r="J50" s="1">
        <v>80</v>
      </c>
      <c r="K50" s="1">
        <f t="shared" si="8"/>
        <v>6.6280000000000001</v>
      </c>
      <c r="L50" s="1"/>
      <c r="M50" s="1"/>
      <c r="N50" s="1"/>
      <c r="O50" s="1">
        <v>0</v>
      </c>
      <c r="P50" s="1"/>
      <c r="Q50" s="1">
        <f t="shared" si="3"/>
        <v>17.325600000000001</v>
      </c>
      <c r="R50" s="5"/>
      <c r="S50" s="5"/>
      <c r="T50" s="1"/>
      <c r="U50" s="1">
        <f t="shared" si="5"/>
        <v>-5</v>
      </c>
      <c r="V50" s="1">
        <f t="shared" si="6"/>
        <v>-5</v>
      </c>
      <c r="W50" s="1">
        <v>0.55300000000000005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1" t="s">
        <v>45</v>
      </c>
      <c r="AD50" s="1">
        <f t="shared" si="7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33</v>
      </c>
      <c r="C51" s="1">
        <v>84.688999999999993</v>
      </c>
      <c r="D51" s="1">
        <v>154.33799999999999</v>
      </c>
      <c r="E51" s="1">
        <v>113.745</v>
      </c>
      <c r="F51" s="1">
        <v>113.77</v>
      </c>
      <c r="G51" s="6">
        <v>1</v>
      </c>
      <c r="H51" s="1">
        <v>35</v>
      </c>
      <c r="I51" s="1"/>
      <c r="J51" s="1">
        <v>105.5</v>
      </c>
      <c r="K51" s="1">
        <f t="shared" si="8"/>
        <v>8.2450000000000045</v>
      </c>
      <c r="L51" s="1"/>
      <c r="M51" s="1"/>
      <c r="N51" s="1"/>
      <c r="O51" s="1">
        <v>34.286000000000001</v>
      </c>
      <c r="P51" s="1"/>
      <c r="Q51" s="1">
        <f t="shared" si="3"/>
        <v>22.749000000000002</v>
      </c>
      <c r="R51" s="5">
        <f>10*Q51-P51-O51-F51-N51</f>
        <v>79.434000000000012</v>
      </c>
      <c r="S51" s="5"/>
      <c r="T51" s="1"/>
      <c r="U51" s="1">
        <f t="shared" si="5"/>
        <v>10</v>
      </c>
      <c r="V51" s="1">
        <f t="shared" si="6"/>
        <v>6.5082421205327696</v>
      </c>
      <c r="W51" s="1">
        <v>18.751000000000001</v>
      </c>
      <c r="X51" s="1">
        <v>17.801200000000001</v>
      </c>
      <c r="Y51" s="1">
        <v>21.236000000000001</v>
      </c>
      <c r="Z51" s="1">
        <v>13.833600000000001</v>
      </c>
      <c r="AA51" s="1">
        <v>6.7004000000000001</v>
      </c>
      <c r="AB51" s="1">
        <v>10.025600000000001</v>
      </c>
      <c r="AC51" s="1"/>
      <c r="AD51" s="1">
        <f t="shared" si="7"/>
        <v>79.434000000000012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33</v>
      </c>
      <c r="C52" s="1">
        <v>65.382999999999996</v>
      </c>
      <c r="D52" s="1">
        <v>25.19</v>
      </c>
      <c r="E52" s="1">
        <v>46.343000000000004</v>
      </c>
      <c r="F52" s="1">
        <v>39.953000000000003</v>
      </c>
      <c r="G52" s="6">
        <v>1</v>
      </c>
      <c r="H52" s="1">
        <v>45</v>
      </c>
      <c r="I52" s="1" t="s">
        <v>34</v>
      </c>
      <c r="J52" s="1">
        <v>38.5</v>
      </c>
      <c r="K52" s="1">
        <f t="shared" si="8"/>
        <v>7.8430000000000035</v>
      </c>
      <c r="L52" s="1"/>
      <c r="M52" s="1"/>
      <c r="N52" s="1"/>
      <c r="O52" s="1">
        <v>0</v>
      </c>
      <c r="P52" s="1"/>
      <c r="Q52" s="1">
        <f t="shared" si="3"/>
        <v>9.2686000000000011</v>
      </c>
      <c r="R52" s="5">
        <f t="shared" si="4"/>
        <v>62.00160000000001</v>
      </c>
      <c r="S52" s="5"/>
      <c r="T52" s="1"/>
      <c r="U52" s="1">
        <f t="shared" si="5"/>
        <v>11</v>
      </c>
      <c r="V52" s="1">
        <f t="shared" si="6"/>
        <v>4.3105754914442311</v>
      </c>
      <c r="W52" s="1">
        <v>2.9620000000000002</v>
      </c>
      <c r="X52" s="1">
        <v>4.8132000000000001</v>
      </c>
      <c r="Y52" s="1">
        <v>9.1934000000000005</v>
      </c>
      <c r="Z52" s="1">
        <v>6.4779999999999998</v>
      </c>
      <c r="AA52" s="1">
        <v>0.7762</v>
      </c>
      <c r="AB52" s="1">
        <v>0.7984</v>
      </c>
      <c r="AC52" s="1"/>
      <c r="AD52" s="1">
        <f t="shared" si="7"/>
        <v>62.00160000000001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33</v>
      </c>
      <c r="C53" s="1">
        <v>237.042</v>
      </c>
      <c r="D53" s="1">
        <v>40.036999999999999</v>
      </c>
      <c r="E53" s="1">
        <v>170.89699999999999</v>
      </c>
      <c r="F53" s="1">
        <v>74.445999999999998</v>
      </c>
      <c r="G53" s="6">
        <v>1</v>
      </c>
      <c r="H53" s="1">
        <v>30</v>
      </c>
      <c r="I53" s="1"/>
      <c r="J53" s="1">
        <v>169.99199999999999</v>
      </c>
      <c r="K53" s="1">
        <f t="shared" si="8"/>
        <v>0.90500000000000114</v>
      </c>
      <c r="L53" s="1"/>
      <c r="M53" s="1"/>
      <c r="N53" s="1">
        <v>73.548700000000025</v>
      </c>
      <c r="O53" s="1">
        <v>40.137299999999982</v>
      </c>
      <c r="P53" s="1"/>
      <c r="Q53" s="1">
        <f t="shared" si="3"/>
        <v>34.179400000000001</v>
      </c>
      <c r="R53" s="5">
        <f>10*Q53-P53-O53-F53-N53</f>
        <v>153.66199999999998</v>
      </c>
      <c r="S53" s="5"/>
      <c r="T53" s="1"/>
      <c r="U53" s="1">
        <f t="shared" si="5"/>
        <v>10</v>
      </c>
      <c r="V53" s="1">
        <f t="shared" si="6"/>
        <v>5.5042510986149553</v>
      </c>
      <c r="W53" s="1">
        <v>29.208600000000001</v>
      </c>
      <c r="X53" s="1">
        <v>29.669799999999999</v>
      </c>
      <c r="Y53" s="1">
        <v>28.638000000000002</v>
      </c>
      <c r="Z53" s="1">
        <v>29.845800000000001</v>
      </c>
      <c r="AA53" s="1">
        <v>29.468</v>
      </c>
      <c r="AB53" s="1">
        <v>13.0022</v>
      </c>
      <c r="AC53" s="1"/>
      <c r="AD53" s="1">
        <f t="shared" si="7"/>
        <v>153.66199999999998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33</v>
      </c>
      <c r="C54" s="1">
        <v>207.68100000000001</v>
      </c>
      <c r="D54" s="1"/>
      <c r="E54" s="1">
        <v>138.965</v>
      </c>
      <c r="F54" s="1">
        <v>62.216999999999999</v>
      </c>
      <c r="G54" s="6">
        <v>1</v>
      </c>
      <c r="H54" s="1">
        <v>45</v>
      </c>
      <c r="I54" s="1"/>
      <c r="J54" s="1">
        <v>135.65</v>
      </c>
      <c r="K54" s="1">
        <f t="shared" si="8"/>
        <v>3.3149999999999977</v>
      </c>
      <c r="L54" s="1"/>
      <c r="M54" s="1"/>
      <c r="N54" s="1"/>
      <c r="O54" s="1">
        <v>30.51240000000001</v>
      </c>
      <c r="P54" s="1"/>
      <c r="Q54" s="1">
        <f t="shared" si="3"/>
        <v>27.792999999999999</v>
      </c>
      <c r="R54" s="5">
        <f>10*Q54-P54-O54-F54-N54</f>
        <v>185.20060000000001</v>
      </c>
      <c r="S54" s="5"/>
      <c r="T54" s="1"/>
      <c r="U54" s="1">
        <f t="shared" si="5"/>
        <v>10</v>
      </c>
      <c r="V54" s="1">
        <f t="shared" si="6"/>
        <v>3.3364300363400861</v>
      </c>
      <c r="W54" s="1">
        <v>16.229399999999998</v>
      </c>
      <c r="X54" s="1">
        <v>8.4344000000000001</v>
      </c>
      <c r="Y54" s="1">
        <v>5.1322000000000001</v>
      </c>
      <c r="Z54" s="1">
        <v>4.9842000000000004</v>
      </c>
      <c r="AA54" s="1">
        <v>7.7098000000000004</v>
      </c>
      <c r="AB54" s="1">
        <v>17.582000000000001</v>
      </c>
      <c r="AC54" s="1"/>
      <c r="AD54" s="1">
        <f t="shared" si="7"/>
        <v>185.20060000000001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33</v>
      </c>
      <c r="C55" s="1">
        <v>169.029</v>
      </c>
      <c r="D55" s="1"/>
      <c r="E55" s="1">
        <v>89.986000000000004</v>
      </c>
      <c r="F55" s="1">
        <v>58.127000000000002</v>
      </c>
      <c r="G55" s="6">
        <v>1</v>
      </c>
      <c r="H55" s="1">
        <v>45</v>
      </c>
      <c r="I55" s="1"/>
      <c r="J55" s="1">
        <v>97.6</v>
      </c>
      <c r="K55" s="1">
        <f t="shared" si="8"/>
        <v>-7.6139999999999901</v>
      </c>
      <c r="L55" s="1"/>
      <c r="M55" s="1"/>
      <c r="N55" s="1"/>
      <c r="O55" s="1">
        <v>49.881999999999977</v>
      </c>
      <c r="P55" s="1">
        <v>40</v>
      </c>
      <c r="Q55" s="1">
        <f t="shared" si="3"/>
        <v>17.997199999999999</v>
      </c>
      <c r="R55" s="5">
        <f t="shared" si="4"/>
        <v>49.960200000000022</v>
      </c>
      <c r="S55" s="5"/>
      <c r="T55" s="1"/>
      <c r="U55" s="1">
        <f t="shared" si="5"/>
        <v>11</v>
      </c>
      <c r="V55" s="1">
        <f t="shared" si="6"/>
        <v>8.2240015113462093</v>
      </c>
      <c r="W55" s="1">
        <v>17.268999999999998</v>
      </c>
      <c r="X55" s="1">
        <v>10.3934</v>
      </c>
      <c r="Y55" s="1">
        <v>6.9286000000000003</v>
      </c>
      <c r="Z55" s="1">
        <v>5.2408000000000001</v>
      </c>
      <c r="AA55" s="1">
        <v>10.6624</v>
      </c>
      <c r="AB55" s="1">
        <v>13.0444</v>
      </c>
      <c r="AC55" s="1"/>
      <c r="AD55" s="1">
        <f t="shared" si="7"/>
        <v>49.960200000000022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39</v>
      </c>
      <c r="C56" s="1">
        <v>88</v>
      </c>
      <c r="D56" s="1">
        <v>12</v>
      </c>
      <c r="E56" s="1">
        <v>66</v>
      </c>
      <c r="F56" s="1">
        <v>8</v>
      </c>
      <c r="G56" s="6">
        <v>0.35</v>
      </c>
      <c r="H56" s="1">
        <v>40</v>
      </c>
      <c r="I56" s="1"/>
      <c r="J56" s="1">
        <v>77</v>
      </c>
      <c r="K56" s="1">
        <f t="shared" si="8"/>
        <v>-11</v>
      </c>
      <c r="L56" s="1"/>
      <c r="M56" s="1"/>
      <c r="N56" s="1">
        <v>69.400000000000006</v>
      </c>
      <c r="O56" s="1">
        <v>60.199999999999989</v>
      </c>
      <c r="P56" s="1"/>
      <c r="Q56" s="1">
        <f t="shared" si="3"/>
        <v>13.2</v>
      </c>
      <c r="R56" s="5">
        <v>10</v>
      </c>
      <c r="S56" s="5"/>
      <c r="T56" s="1"/>
      <c r="U56" s="1">
        <f t="shared" si="5"/>
        <v>11.181818181818182</v>
      </c>
      <c r="V56" s="1">
        <f t="shared" si="6"/>
        <v>10.424242424242424</v>
      </c>
      <c r="W56" s="1">
        <v>15.6</v>
      </c>
      <c r="X56" s="1">
        <v>12.8</v>
      </c>
      <c r="Y56" s="1">
        <v>10.6</v>
      </c>
      <c r="Z56" s="1">
        <v>12.6</v>
      </c>
      <c r="AA56" s="1">
        <v>12.2</v>
      </c>
      <c r="AB56" s="1">
        <v>17.600000000000001</v>
      </c>
      <c r="AC56" s="1"/>
      <c r="AD56" s="1">
        <f t="shared" si="7"/>
        <v>3.5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39</v>
      </c>
      <c r="C57" s="1">
        <v>1951</v>
      </c>
      <c r="D57" s="1">
        <v>846</v>
      </c>
      <c r="E57" s="1">
        <v>1817</v>
      </c>
      <c r="F57" s="1">
        <v>687</v>
      </c>
      <c r="G57" s="6">
        <v>0.4</v>
      </c>
      <c r="H57" s="1">
        <v>45</v>
      </c>
      <c r="I57" s="1" t="s">
        <v>47</v>
      </c>
      <c r="J57" s="1">
        <v>1821</v>
      </c>
      <c r="K57" s="1">
        <f t="shared" si="8"/>
        <v>-4</v>
      </c>
      <c r="L57" s="1"/>
      <c r="M57" s="1"/>
      <c r="N57" s="1">
        <v>1269.2</v>
      </c>
      <c r="O57" s="1">
        <v>443</v>
      </c>
      <c r="P57" s="1">
        <v>300</v>
      </c>
      <c r="Q57" s="1">
        <f t="shared" si="3"/>
        <v>363.4</v>
      </c>
      <c r="R57" s="5">
        <f t="shared" si="4"/>
        <v>1298.1999999999996</v>
      </c>
      <c r="S57" s="5"/>
      <c r="T57" s="1"/>
      <c r="U57" s="1">
        <f t="shared" si="5"/>
        <v>11</v>
      </c>
      <c r="V57" s="1">
        <f t="shared" si="6"/>
        <v>7.4276279581728124</v>
      </c>
      <c r="W57" s="1">
        <v>330.2</v>
      </c>
      <c r="X57" s="1">
        <v>312.8</v>
      </c>
      <c r="Y57" s="1">
        <v>297.2</v>
      </c>
      <c r="Z57" s="1">
        <v>292.39999999999998</v>
      </c>
      <c r="AA57" s="1">
        <v>258.8</v>
      </c>
      <c r="AB57" s="1">
        <v>112.6</v>
      </c>
      <c r="AC57" s="1"/>
      <c r="AD57" s="1">
        <f t="shared" si="7"/>
        <v>519.27999999999986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92</v>
      </c>
      <c r="B58" s="1" t="s">
        <v>39</v>
      </c>
      <c r="C58" s="1">
        <v>56</v>
      </c>
      <c r="D58" s="1">
        <v>180</v>
      </c>
      <c r="E58" s="1">
        <v>73</v>
      </c>
      <c r="F58" s="1">
        <v>161</v>
      </c>
      <c r="G58" s="6">
        <v>0.45</v>
      </c>
      <c r="H58" s="1">
        <v>50</v>
      </c>
      <c r="I58" s="1" t="s">
        <v>34</v>
      </c>
      <c r="J58" s="1">
        <v>94</v>
      </c>
      <c r="K58" s="1">
        <f t="shared" si="8"/>
        <v>-21</v>
      </c>
      <c r="L58" s="1"/>
      <c r="M58" s="1"/>
      <c r="N58" s="1">
        <v>26.400000000000009</v>
      </c>
      <c r="O58" s="1">
        <v>0</v>
      </c>
      <c r="P58" s="1"/>
      <c r="Q58" s="1">
        <f t="shared" si="3"/>
        <v>14.6</v>
      </c>
      <c r="R58" s="5"/>
      <c r="S58" s="5"/>
      <c r="T58" s="1"/>
      <c r="U58" s="1">
        <f t="shared" si="5"/>
        <v>12.835616438356166</v>
      </c>
      <c r="V58" s="1">
        <f t="shared" si="6"/>
        <v>12.835616438356166</v>
      </c>
      <c r="W58" s="1">
        <v>13.4</v>
      </c>
      <c r="X58" s="1">
        <v>20</v>
      </c>
      <c r="Y58" s="1">
        <v>21.6</v>
      </c>
      <c r="Z58" s="1">
        <v>13</v>
      </c>
      <c r="AA58" s="1">
        <v>4.5999999999999996</v>
      </c>
      <c r="AB58" s="1">
        <v>4.2919999999999998</v>
      </c>
      <c r="AC58" s="1"/>
      <c r="AD58" s="1">
        <f t="shared" si="7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33</v>
      </c>
      <c r="C59" s="1">
        <v>1579.8389999999999</v>
      </c>
      <c r="D59" s="1"/>
      <c r="E59" s="1">
        <v>913.03499999999997</v>
      </c>
      <c r="F59" s="1">
        <v>528.774</v>
      </c>
      <c r="G59" s="6">
        <v>1</v>
      </c>
      <c r="H59" s="1">
        <v>45</v>
      </c>
      <c r="I59" s="1"/>
      <c r="J59" s="1">
        <v>851.25300000000004</v>
      </c>
      <c r="K59" s="1">
        <f t="shared" si="8"/>
        <v>61.781999999999925</v>
      </c>
      <c r="L59" s="1"/>
      <c r="M59" s="1"/>
      <c r="N59" s="1">
        <v>317.70079999999979</v>
      </c>
      <c r="O59" s="1">
        <v>226.11200000000031</v>
      </c>
      <c r="P59" s="1">
        <v>200</v>
      </c>
      <c r="Q59" s="1">
        <f t="shared" si="3"/>
        <v>182.607</v>
      </c>
      <c r="R59" s="5">
        <f t="shared" si="4"/>
        <v>736.09019999999987</v>
      </c>
      <c r="S59" s="5"/>
      <c r="T59" s="1"/>
      <c r="U59" s="1">
        <f t="shared" si="5"/>
        <v>11</v>
      </c>
      <c r="V59" s="1">
        <f t="shared" si="6"/>
        <v>6.9689924263582448</v>
      </c>
      <c r="W59" s="1">
        <v>147.50380000000001</v>
      </c>
      <c r="X59" s="1">
        <v>145.96459999999999</v>
      </c>
      <c r="Y59" s="1">
        <v>150.05199999999999</v>
      </c>
      <c r="Z59" s="1">
        <v>153.8914</v>
      </c>
      <c r="AA59" s="1">
        <v>209.11359999999999</v>
      </c>
      <c r="AB59" s="1">
        <v>188.3776</v>
      </c>
      <c r="AC59" s="1"/>
      <c r="AD59" s="1">
        <f t="shared" si="7"/>
        <v>736.09019999999987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94</v>
      </c>
      <c r="B60" s="1" t="s">
        <v>39</v>
      </c>
      <c r="C60" s="1">
        <v>139</v>
      </c>
      <c r="D60" s="1">
        <v>96</v>
      </c>
      <c r="E60" s="1">
        <v>209</v>
      </c>
      <c r="F60" s="1">
        <v>1</v>
      </c>
      <c r="G60" s="6">
        <v>0.35</v>
      </c>
      <c r="H60" s="1">
        <v>40</v>
      </c>
      <c r="I60" s="1" t="s">
        <v>95</v>
      </c>
      <c r="J60" s="1">
        <v>365</v>
      </c>
      <c r="K60" s="1">
        <f t="shared" si="8"/>
        <v>-156</v>
      </c>
      <c r="L60" s="1"/>
      <c r="M60" s="1"/>
      <c r="N60" s="1">
        <v>492</v>
      </c>
      <c r="O60" s="1">
        <v>75.400000000000091</v>
      </c>
      <c r="P60" s="1">
        <v>60</v>
      </c>
      <c r="Q60" s="1">
        <f t="shared" si="3"/>
        <v>41.8</v>
      </c>
      <c r="R60" s="5"/>
      <c r="S60" s="5"/>
      <c r="T60" s="1"/>
      <c r="U60" s="1">
        <f t="shared" si="5"/>
        <v>15.03349282296651</v>
      </c>
      <c r="V60" s="1">
        <f t="shared" si="6"/>
        <v>15.03349282296651</v>
      </c>
      <c r="W60" s="1">
        <v>67.400000000000006</v>
      </c>
      <c r="X60" s="1">
        <v>72</v>
      </c>
      <c r="Y60" s="1">
        <v>28.2</v>
      </c>
      <c r="Z60" s="1">
        <v>40.4</v>
      </c>
      <c r="AA60" s="1">
        <v>62.6</v>
      </c>
      <c r="AB60" s="1">
        <v>24</v>
      </c>
      <c r="AC60" s="1"/>
      <c r="AD60" s="1">
        <f t="shared" si="7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96</v>
      </c>
      <c r="B61" s="1" t="s">
        <v>33</v>
      </c>
      <c r="C61" s="1">
        <v>186.74299999999999</v>
      </c>
      <c r="D61" s="1"/>
      <c r="E61" s="1">
        <v>154.244</v>
      </c>
      <c r="F61" s="1">
        <v>11.053000000000001</v>
      </c>
      <c r="G61" s="6">
        <v>1</v>
      </c>
      <c r="H61" s="1">
        <v>40</v>
      </c>
      <c r="I61" s="1"/>
      <c r="J61" s="1">
        <v>242.91300000000001</v>
      </c>
      <c r="K61" s="1">
        <f t="shared" si="8"/>
        <v>-88.669000000000011</v>
      </c>
      <c r="L61" s="1"/>
      <c r="M61" s="1"/>
      <c r="N61" s="1">
        <v>174.0044</v>
      </c>
      <c r="O61" s="1">
        <v>70.434399999999982</v>
      </c>
      <c r="P61" s="1">
        <v>60</v>
      </c>
      <c r="Q61" s="1">
        <f t="shared" si="3"/>
        <v>30.848800000000001</v>
      </c>
      <c r="R61" s="5">
        <f t="shared" si="4"/>
        <v>23.844999999999999</v>
      </c>
      <c r="S61" s="5"/>
      <c r="T61" s="1"/>
      <c r="U61" s="1">
        <f t="shared" si="5"/>
        <v>11.000000000000002</v>
      </c>
      <c r="V61" s="1">
        <f t="shared" si="6"/>
        <v>10.227036383911205</v>
      </c>
      <c r="W61" s="1">
        <v>33.869799999999998</v>
      </c>
      <c r="X61" s="1">
        <v>27.7498</v>
      </c>
      <c r="Y61" s="1">
        <v>17.889800000000001</v>
      </c>
      <c r="Z61" s="1">
        <v>15.8706</v>
      </c>
      <c r="AA61" s="1">
        <v>27.154599999999999</v>
      </c>
      <c r="AB61" s="1">
        <v>24.1876</v>
      </c>
      <c r="AC61" s="1"/>
      <c r="AD61" s="1">
        <f t="shared" si="7"/>
        <v>23.844999999999999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97</v>
      </c>
      <c r="B62" s="1" t="s">
        <v>39</v>
      </c>
      <c r="C62" s="1">
        <v>1005</v>
      </c>
      <c r="D62" s="1">
        <v>420</v>
      </c>
      <c r="E62" s="1">
        <v>890</v>
      </c>
      <c r="F62" s="1">
        <v>427</v>
      </c>
      <c r="G62" s="6">
        <v>0.4</v>
      </c>
      <c r="H62" s="1">
        <v>40</v>
      </c>
      <c r="I62" s="1" t="s">
        <v>98</v>
      </c>
      <c r="J62" s="1">
        <v>883</v>
      </c>
      <c r="K62" s="1">
        <f t="shared" si="8"/>
        <v>7</v>
      </c>
      <c r="L62" s="1"/>
      <c r="M62" s="1"/>
      <c r="N62" s="1">
        <v>707.80000000000018</v>
      </c>
      <c r="O62" s="1">
        <v>0</v>
      </c>
      <c r="P62" s="1"/>
      <c r="Q62" s="1">
        <f t="shared" si="3"/>
        <v>178</v>
      </c>
      <c r="R62" s="5">
        <f t="shared" si="4"/>
        <v>823.19999999999982</v>
      </c>
      <c r="S62" s="5"/>
      <c r="T62" s="1"/>
      <c r="U62" s="1">
        <f t="shared" si="5"/>
        <v>11</v>
      </c>
      <c r="V62" s="1">
        <f t="shared" si="6"/>
        <v>6.3752808988764054</v>
      </c>
      <c r="W62" s="1">
        <v>153.6</v>
      </c>
      <c r="X62" s="1">
        <v>163.80000000000001</v>
      </c>
      <c r="Y62" s="1">
        <v>161.6</v>
      </c>
      <c r="Z62" s="1">
        <v>151.4</v>
      </c>
      <c r="AA62" s="1">
        <v>120.4</v>
      </c>
      <c r="AB62" s="1">
        <v>144.19999999999999</v>
      </c>
      <c r="AC62" s="1"/>
      <c r="AD62" s="1">
        <f t="shared" si="7"/>
        <v>329.28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99</v>
      </c>
      <c r="B63" s="1" t="s">
        <v>39</v>
      </c>
      <c r="C63" s="1">
        <v>1856</v>
      </c>
      <c r="D63" s="1"/>
      <c r="E63" s="1">
        <v>883.33799999999997</v>
      </c>
      <c r="F63" s="1">
        <v>792.66200000000003</v>
      </c>
      <c r="G63" s="6">
        <v>0.4</v>
      </c>
      <c r="H63" s="1">
        <v>45</v>
      </c>
      <c r="I63" s="1" t="s">
        <v>98</v>
      </c>
      <c r="J63" s="1">
        <v>902</v>
      </c>
      <c r="K63" s="1">
        <f t="shared" si="8"/>
        <v>-18.662000000000035</v>
      </c>
      <c r="L63" s="1"/>
      <c r="M63" s="1"/>
      <c r="N63" s="1">
        <v>264.40000000000009</v>
      </c>
      <c r="O63" s="1">
        <v>81.08159999999998</v>
      </c>
      <c r="P63" s="1">
        <v>70</v>
      </c>
      <c r="Q63" s="1">
        <f t="shared" si="3"/>
        <v>176.66759999999999</v>
      </c>
      <c r="R63" s="5">
        <f t="shared" si="4"/>
        <v>735.19999999999982</v>
      </c>
      <c r="S63" s="5"/>
      <c r="T63" s="1"/>
      <c r="U63" s="1">
        <f t="shared" si="5"/>
        <v>11</v>
      </c>
      <c r="V63" s="1">
        <f t="shared" si="6"/>
        <v>6.8385125512544471</v>
      </c>
      <c r="W63" s="1">
        <v>162.4676</v>
      </c>
      <c r="X63" s="1">
        <v>162.80000000000001</v>
      </c>
      <c r="Y63" s="1">
        <v>184</v>
      </c>
      <c r="Z63" s="1">
        <v>221.6</v>
      </c>
      <c r="AA63" s="1">
        <v>173.8</v>
      </c>
      <c r="AB63" s="1">
        <v>88.2</v>
      </c>
      <c r="AC63" s="1"/>
      <c r="AD63" s="1">
        <f t="shared" si="7"/>
        <v>294.07999999999993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100</v>
      </c>
      <c r="B64" s="1" t="s">
        <v>39</v>
      </c>
      <c r="C64" s="1">
        <v>615</v>
      </c>
      <c r="D64" s="1">
        <v>96</v>
      </c>
      <c r="E64" s="1">
        <v>392</v>
      </c>
      <c r="F64" s="1">
        <v>224</v>
      </c>
      <c r="G64" s="6">
        <v>0.4</v>
      </c>
      <c r="H64" s="1">
        <v>40</v>
      </c>
      <c r="I64" s="1"/>
      <c r="J64" s="1">
        <v>382</v>
      </c>
      <c r="K64" s="1">
        <f t="shared" si="8"/>
        <v>10</v>
      </c>
      <c r="L64" s="1"/>
      <c r="M64" s="1"/>
      <c r="N64" s="1">
        <v>70</v>
      </c>
      <c r="O64" s="1">
        <v>105</v>
      </c>
      <c r="P64" s="1">
        <v>80</v>
      </c>
      <c r="Q64" s="1">
        <f t="shared" si="3"/>
        <v>78.400000000000006</v>
      </c>
      <c r="R64" s="5">
        <f t="shared" si="4"/>
        <v>383.40000000000009</v>
      </c>
      <c r="S64" s="5"/>
      <c r="T64" s="1"/>
      <c r="U64" s="1">
        <f t="shared" si="5"/>
        <v>11</v>
      </c>
      <c r="V64" s="1">
        <f t="shared" si="6"/>
        <v>6.1096938775510203</v>
      </c>
      <c r="W64" s="1">
        <v>62</v>
      </c>
      <c r="X64" s="1">
        <v>60</v>
      </c>
      <c r="Y64" s="1">
        <v>69</v>
      </c>
      <c r="Z64" s="1">
        <v>76</v>
      </c>
      <c r="AA64" s="1">
        <v>69.599999999999994</v>
      </c>
      <c r="AB64" s="1">
        <v>62.2</v>
      </c>
      <c r="AC64" s="1"/>
      <c r="AD64" s="1">
        <f t="shared" si="7"/>
        <v>153.36000000000004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101</v>
      </c>
      <c r="B65" s="1" t="s">
        <v>33</v>
      </c>
      <c r="C65" s="1">
        <v>991.44500000000005</v>
      </c>
      <c r="D65" s="1">
        <v>316.57799999999997</v>
      </c>
      <c r="E65" s="1">
        <v>875.83</v>
      </c>
      <c r="F65" s="1">
        <v>354.09300000000002</v>
      </c>
      <c r="G65" s="6">
        <v>1</v>
      </c>
      <c r="H65" s="1">
        <v>50</v>
      </c>
      <c r="I65" s="1"/>
      <c r="J65" s="1">
        <v>782.94799999999998</v>
      </c>
      <c r="K65" s="1">
        <f t="shared" si="8"/>
        <v>92.882000000000062</v>
      </c>
      <c r="L65" s="1"/>
      <c r="M65" s="1"/>
      <c r="N65" s="1">
        <v>176.36259999999999</v>
      </c>
      <c r="O65" s="1">
        <v>204.29300000000021</v>
      </c>
      <c r="P65" s="1">
        <v>200</v>
      </c>
      <c r="Q65" s="1">
        <f t="shared" si="3"/>
        <v>175.166</v>
      </c>
      <c r="R65" s="5">
        <f t="shared" si="4"/>
        <v>992.0773999999999</v>
      </c>
      <c r="S65" s="5"/>
      <c r="T65" s="1"/>
      <c r="U65" s="1">
        <f t="shared" si="5"/>
        <v>11</v>
      </c>
      <c r="V65" s="1">
        <f t="shared" si="6"/>
        <v>5.3363586540767054</v>
      </c>
      <c r="W65" s="1">
        <v>122.3556</v>
      </c>
      <c r="X65" s="1">
        <v>108.9064</v>
      </c>
      <c r="Y65" s="1">
        <v>113.8228</v>
      </c>
      <c r="Z65" s="1">
        <v>120.03660000000001</v>
      </c>
      <c r="AA65" s="1">
        <v>112.79600000000001</v>
      </c>
      <c r="AB65" s="1">
        <v>116.968</v>
      </c>
      <c r="AC65" s="1"/>
      <c r="AD65" s="1">
        <f t="shared" si="7"/>
        <v>992.0773999999999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102</v>
      </c>
      <c r="B66" s="1" t="s">
        <v>33</v>
      </c>
      <c r="C66" s="1">
        <v>666.654</v>
      </c>
      <c r="D66" s="1">
        <v>418.274</v>
      </c>
      <c r="E66" s="1">
        <v>656.17499999999995</v>
      </c>
      <c r="F66" s="1">
        <v>338.61799999999999</v>
      </c>
      <c r="G66" s="6">
        <v>1</v>
      </c>
      <c r="H66" s="1">
        <v>50</v>
      </c>
      <c r="I66" s="1"/>
      <c r="J66" s="1">
        <v>581.16300000000001</v>
      </c>
      <c r="K66" s="1">
        <f t="shared" si="8"/>
        <v>75.011999999999944</v>
      </c>
      <c r="L66" s="1"/>
      <c r="M66" s="1"/>
      <c r="N66" s="1">
        <v>795.65980000000002</v>
      </c>
      <c r="O66" s="1">
        <v>227.08899999999991</v>
      </c>
      <c r="P66" s="1">
        <v>200</v>
      </c>
      <c r="Q66" s="1">
        <f t="shared" si="3"/>
        <v>131.23499999999999</v>
      </c>
      <c r="R66" s="5"/>
      <c r="S66" s="5"/>
      <c r="T66" s="1"/>
      <c r="U66" s="1">
        <f t="shared" si="5"/>
        <v>11.897487712881473</v>
      </c>
      <c r="V66" s="1">
        <f t="shared" si="6"/>
        <v>11.897487712881473</v>
      </c>
      <c r="W66" s="1">
        <v>159.37979999999999</v>
      </c>
      <c r="X66" s="1">
        <v>139.11060000000001</v>
      </c>
      <c r="Y66" s="1">
        <v>109.42</v>
      </c>
      <c r="Z66" s="1">
        <v>107.2996</v>
      </c>
      <c r="AA66" s="1">
        <v>103.0868</v>
      </c>
      <c r="AB66" s="1">
        <v>104.31319999999999</v>
      </c>
      <c r="AC66" s="1"/>
      <c r="AD66" s="1">
        <f t="shared" si="7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103</v>
      </c>
      <c r="B67" s="1" t="s">
        <v>33</v>
      </c>
      <c r="C67" s="1">
        <v>859.09500000000003</v>
      </c>
      <c r="D67" s="1"/>
      <c r="E67" s="1">
        <v>320.75099999999998</v>
      </c>
      <c r="F67" s="1">
        <v>466.28399999999999</v>
      </c>
      <c r="G67" s="6">
        <v>1</v>
      </c>
      <c r="H67" s="1">
        <v>55</v>
      </c>
      <c r="I67" s="1"/>
      <c r="J67" s="1">
        <v>314.339</v>
      </c>
      <c r="K67" s="1">
        <f t="shared" si="8"/>
        <v>6.4119999999999777</v>
      </c>
      <c r="L67" s="1"/>
      <c r="M67" s="1"/>
      <c r="N67" s="1">
        <v>73.418399999999906</v>
      </c>
      <c r="O67" s="1">
        <v>49.834200000000124</v>
      </c>
      <c r="P67" s="1"/>
      <c r="Q67" s="1">
        <f t="shared" si="3"/>
        <v>64.150199999999998</v>
      </c>
      <c r="R67" s="5">
        <f t="shared" si="4"/>
        <v>116.11559999999997</v>
      </c>
      <c r="S67" s="5"/>
      <c r="T67" s="1"/>
      <c r="U67" s="1">
        <f t="shared" si="5"/>
        <v>11</v>
      </c>
      <c r="V67" s="1">
        <f t="shared" si="6"/>
        <v>9.1899417305012303</v>
      </c>
      <c r="W67" s="1">
        <v>64.458600000000004</v>
      </c>
      <c r="X67" s="1">
        <v>71.731799999999993</v>
      </c>
      <c r="Y67" s="1">
        <v>80.655600000000007</v>
      </c>
      <c r="Z67" s="1">
        <v>100.26739999999999</v>
      </c>
      <c r="AA67" s="1">
        <v>78.364400000000003</v>
      </c>
      <c r="AB67" s="1">
        <v>90.338200000000001</v>
      </c>
      <c r="AC67" s="1"/>
      <c r="AD67" s="1">
        <f t="shared" si="7"/>
        <v>116.11559999999997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104</v>
      </c>
      <c r="B68" s="1" t="s">
        <v>39</v>
      </c>
      <c r="C68" s="1">
        <v>29.605</v>
      </c>
      <c r="D68" s="1"/>
      <c r="E68" s="1"/>
      <c r="F68" s="1">
        <v>29.605</v>
      </c>
      <c r="G68" s="6">
        <v>0.45</v>
      </c>
      <c r="H68" s="1">
        <v>50</v>
      </c>
      <c r="I68" s="1" t="s">
        <v>34</v>
      </c>
      <c r="J68" s="1">
        <v>1</v>
      </c>
      <c r="K68" s="1">
        <f t="shared" si="8"/>
        <v>-1</v>
      </c>
      <c r="L68" s="1"/>
      <c r="M68" s="1"/>
      <c r="N68" s="1"/>
      <c r="O68" s="1">
        <v>0</v>
      </c>
      <c r="P68" s="1"/>
      <c r="Q68" s="1">
        <f t="shared" si="3"/>
        <v>0</v>
      </c>
      <c r="R68" s="5"/>
      <c r="S68" s="5"/>
      <c r="T68" s="1"/>
      <c r="U68" s="1" t="e">
        <f t="shared" si="5"/>
        <v>#DIV/0!</v>
      </c>
      <c r="V68" s="1" t="e">
        <f t="shared" si="6"/>
        <v>#DIV/0!</v>
      </c>
      <c r="W68" s="1">
        <v>0</v>
      </c>
      <c r="X68" s="1">
        <v>0.6</v>
      </c>
      <c r="Y68" s="1">
        <v>0.6</v>
      </c>
      <c r="Z68" s="1">
        <v>0.4</v>
      </c>
      <c r="AA68" s="1">
        <v>0.8</v>
      </c>
      <c r="AB68" s="1">
        <v>1.079</v>
      </c>
      <c r="AC68" s="12" t="s">
        <v>50</v>
      </c>
      <c r="AD68" s="1">
        <f t="shared" si="7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105</v>
      </c>
      <c r="B69" s="1" t="s">
        <v>39</v>
      </c>
      <c r="C69" s="1">
        <v>1600</v>
      </c>
      <c r="D69" s="1">
        <v>180</v>
      </c>
      <c r="E69" s="1">
        <v>1187</v>
      </c>
      <c r="F69" s="1">
        <v>390</v>
      </c>
      <c r="G69" s="6">
        <v>0.4</v>
      </c>
      <c r="H69" s="1">
        <v>45</v>
      </c>
      <c r="I69" s="1" t="s">
        <v>95</v>
      </c>
      <c r="J69" s="1">
        <v>1189</v>
      </c>
      <c r="K69" s="1">
        <f t="shared" ref="K69:K98" si="9">E69-J69</f>
        <v>-2</v>
      </c>
      <c r="L69" s="1"/>
      <c r="M69" s="1"/>
      <c r="N69" s="1">
        <v>1115.2</v>
      </c>
      <c r="O69" s="1">
        <v>189.2</v>
      </c>
      <c r="P69" s="1">
        <v>200</v>
      </c>
      <c r="Q69" s="1">
        <f t="shared" si="3"/>
        <v>237.4</v>
      </c>
      <c r="R69" s="5">
        <f t="shared" si="4"/>
        <v>717.00000000000023</v>
      </c>
      <c r="S69" s="5"/>
      <c r="T69" s="1"/>
      <c r="U69" s="1">
        <f t="shared" si="5"/>
        <v>11.000000000000002</v>
      </c>
      <c r="V69" s="1">
        <f t="shared" si="6"/>
        <v>7.9797809604043808</v>
      </c>
      <c r="W69" s="1">
        <v>233.4</v>
      </c>
      <c r="X69" s="1">
        <v>222.4</v>
      </c>
      <c r="Y69" s="1">
        <v>204</v>
      </c>
      <c r="Z69" s="1">
        <v>225.6</v>
      </c>
      <c r="AA69" s="1">
        <v>264.60000000000002</v>
      </c>
      <c r="AB69" s="1">
        <v>169.6</v>
      </c>
      <c r="AC69" s="1"/>
      <c r="AD69" s="1">
        <f t="shared" si="7"/>
        <v>286.80000000000013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106</v>
      </c>
      <c r="B70" s="1" t="s">
        <v>39</v>
      </c>
      <c r="C70" s="1">
        <v>553</v>
      </c>
      <c r="D70" s="1"/>
      <c r="E70" s="1">
        <v>379</v>
      </c>
      <c r="F70" s="1">
        <v>99</v>
      </c>
      <c r="G70" s="6">
        <v>0.35</v>
      </c>
      <c r="H70" s="1">
        <v>40</v>
      </c>
      <c r="I70" s="1"/>
      <c r="J70" s="1">
        <v>391</v>
      </c>
      <c r="K70" s="1">
        <f t="shared" si="9"/>
        <v>-12</v>
      </c>
      <c r="L70" s="1"/>
      <c r="M70" s="1"/>
      <c r="N70" s="1">
        <v>300.8</v>
      </c>
      <c r="O70" s="1">
        <v>96.799999999999955</v>
      </c>
      <c r="P70" s="1">
        <v>100</v>
      </c>
      <c r="Q70" s="1">
        <f t="shared" si="3"/>
        <v>75.8</v>
      </c>
      <c r="R70" s="5">
        <f t="shared" si="4"/>
        <v>237.2</v>
      </c>
      <c r="S70" s="5"/>
      <c r="T70" s="1"/>
      <c r="U70" s="1">
        <f t="shared" si="5"/>
        <v>11</v>
      </c>
      <c r="V70" s="1">
        <f t="shared" si="6"/>
        <v>7.8707124010554077</v>
      </c>
      <c r="W70" s="1">
        <v>74.599999999999994</v>
      </c>
      <c r="X70" s="1">
        <v>65.599999999999994</v>
      </c>
      <c r="Y70" s="1">
        <v>59.6</v>
      </c>
      <c r="Z70" s="1">
        <v>73.2</v>
      </c>
      <c r="AA70" s="1">
        <v>51.8</v>
      </c>
      <c r="AB70" s="1">
        <v>36.6</v>
      </c>
      <c r="AC70" s="1"/>
      <c r="AD70" s="1">
        <f t="shared" ref="AD70:AD112" si="10">R70*G70</f>
        <v>83.02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107</v>
      </c>
      <c r="B71" s="1" t="s">
        <v>33</v>
      </c>
      <c r="C71" s="1">
        <v>-69.040000000000006</v>
      </c>
      <c r="D71" s="1"/>
      <c r="E71" s="1"/>
      <c r="F71" s="10">
        <v>-69.040000000000006</v>
      </c>
      <c r="G71" s="6">
        <v>0</v>
      </c>
      <c r="H71" s="1" t="e">
        <v>#N/A</v>
      </c>
      <c r="I71" s="1"/>
      <c r="J71" s="1"/>
      <c r="K71" s="1">
        <f t="shared" si="9"/>
        <v>0</v>
      </c>
      <c r="L71" s="1"/>
      <c r="M71" s="1"/>
      <c r="N71" s="1"/>
      <c r="O71" s="1">
        <v>0</v>
      </c>
      <c r="P71" s="1"/>
      <c r="Q71" s="1">
        <f t="shared" ref="Q71:Q112" si="11">E71/5</f>
        <v>0</v>
      </c>
      <c r="R71" s="5"/>
      <c r="S71" s="5"/>
      <c r="T71" s="1"/>
      <c r="U71" s="1" t="e">
        <f t="shared" ref="U71:U112" si="12">(F71+N71+O71+P71+R71)/Q71</f>
        <v>#DIV/0!</v>
      </c>
      <c r="V71" s="1" t="e">
        <f t="shared" ref="V71:V112" si="13">(F71+N71+O71+P71)/Q71</f>
        <v>#DIV/0!</v>
      </c>
      <c r="W71" s="1">
        <v>11.369199999999999</v>
      </c>
      <c r="X71" s="1">
        <v>11.369199999999999</v>
      </c>
      <c r="Y71" s="1">
        <v>0</v>
      </c>
      <c r="Z71" s="1">
        <v>0</v>
      </c>
      <c r="AA71" s="1">
        <v>0</v>
      </c>
      <c r="AB71" s="1">
        <v>0</v>
      </c>
      <c r="AC71" s="11" t="s">
        <v>108</v>
      </c>
      <c r="AD71" s="1">
        <f t="shared" si="10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109</v>
      </c>
      <c r="B72" s="1" t="s">
        <v>39</v>
      </c>
      <c r="C72" s="1">
        <v>514.02499999999998</v>
      </c>
      <c r="D72" s="1"/>
      <c r="E72" s="1">
        <v>221</v>
      </c>
      <c r="F72" s="1">
        <v>281.02499999999998</v>
      </c>
      <c r="G72" s="6">
        <v>0.4</v>
      </c>
      <c r="H72" s="1">
        <v>50</v>
      </c>
      <c r="I72" s="1" t="s">
        <v>34</v>
      </c>
      <c r="J72" s="1">
        <v>204</v>
      </c>
      <c r="K72" s="1">
        <f t="shared" si="9"/>
        <v>17</v>
      </c>
      <c r="L72" s="1"/>
      <c r="M72" s="1"/>
      <c r="N72" s="1"/>
      <c r="O72" s="1">
        <v>0</v>
      </c>
      <c r="P72" s="1"/>
      <c r="Q72" s="1">
        <f t="shared" si="11"/>
        <v>44.2</v>
      </c>
      <c r="R72" s="5">
        <f t="shared" ref="R72:R102" si="14">11*Q72-P72-O72-F72-N72</f>
        <v>205.17500000000007</v>
      </c>
      <c r="S72" s="5"/>
      <c r="T72" s="1"/>
      <c r="U72" s="1">
        <f t="shared" si="12"/>
        <v>11</v>
      </c>
      <c r="V72" s="1">
        <f t="shared" si="13"/>
        <v>6.358031674208144</v>
      </c>
      <c r="W72" s="1">
        <v>34</v>
      </c>
      <c r="X72" s="1">
        <v>30</v>
      </c>
      <c r="Y72" s="1">
        <v>32.4</v>
      </c>
      <c r="Z72" s="1">
        <v>55</v>
      </c>
      <c r="AA72" s="1">
        <v>43.2</v>
      </c>
      <c r="AB72" s="1">
        <v>32.6</v>
      </c>
      <c r="AC72" s="1"/>
      <c r="AD72" s="1">
        <f t="shared" si="10"/>
        <v>82.070000000000036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110</v>
      </c>
      <c r="B73" s="1" t="s">
        <v>39</v>
      </c>
      <c r="C73" s="1">
        <v>64</v>
      </c>
      <c r="D73" s="1"/>
      <c r="E73" s="1">
        <v>24</v>
      </c>
      <c r="F73" s="1">
        <v>40</v>
      </c>
      <c r="G73" s="6">
        <v>0.42</v>
      </c>
      <c r="H73" s="1">
        <v>45</v>
      </c>
      <c r="I73" s="1" t="s">
        <v>34</v>
      </c>
      <c r="J73" s="1">
        <v>24</v>
      </c>
      <c r="K73" s="1">
        <f t="shared" si="9"/>
        <v>0</v>
      </c>
      <c r="L73" s="1"/>
      <c r="M73" s="1"/>
      <c r="N73" s="1"/>
      <c r="O73" s="1">
        <v>12.8</v>
      </c>
      <c r="P73" s="1"/>
      <c r="Q73" s="1">
        <f t="shared" si="11"/>
        <v>4.8</v>
      </c>
      <c r="R73" s="5"/>
      <c r="S73" s="5"/>
      <c r="T73" s="1"/>
      <c r="U73" s="1">
        <f t="shared" si="12"/>
        <v>11</v>
      </c>
      <c r="V73" s="1">
        <f t="shared" si="13"/>
        <v>11</v>
      </c>
      <c r="W73" s="1">
        <v>4.8</v>
      </c>
      <c r="X73" s="1">
        <v>0</v>
      </c>
      <c r="Y73" s="1">
        <v>0</v>
      </c>
      <c r="Z73" s="1">
        <v>0.2</v>
      </c>
      <c r="AA73" s="1">
        <v>4.8</v>
      </c>
      <c r="AB73" s="1">
        <v>4.8</v>
      </c>
      <c r="AC73" s="12" t="s">
        <v>50</v>
      </c>
      <c r="AD73" s="1">
        <f t="shared" si="10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39</v>
      </c>
      <c r="C74" s="1">
        <v>26</v>
      </c>
      <c r="D74" s="1"/>
      <c r="E74" s="1">
        <v>22</v>
      </c>
      <c r="F74" s="1">
        <v>4</v>
      </c>
      <c r="G74" s="6">
        <v>0.4</v>
      </c>
      <c r="H74" s="1">
        <v>60</v>
      </c>
      <c r="I74" s="1" t="s">
        <v>34</v>
      </c>
      <c r="J74" s="1">
        <v>30</v>
      </c>
      <c r="K74" s="1">
        <f t="shared" si="9"/>
        <v>-8</v>
      </c>
      <c r="L74" s="1"/>
      <c r="M74" s="1"/>
      <c r="N74" s="1">
        <v>25.800000000000018</v>
      </c>
      <c r="O74" s="1">
        <v>29.599999999999991</v>
      </c>
      <c r="P74" s="1"/>
      <c r="Q74" s="1">
        <f t="shared" si="11"/>
        <v>4.4000000000000004</v>
      </c>
      <c r="R74" s="5"/>
      <c r="S74" s="5"/>
      <c r="T74" s="1"/>
      <c r="U74" s="1">
        <f t="shared" si="12"/>
        <v>13.5</v>
      </c>
      <c r="V74" s="1">
        <f t="shared" si="13"/>
        <v>13.5</v>
      </c>
      <c r="W74" s="1">
        <v>5.4</v>
      </c>
      <c r="X74" s="1">
        <v>8.8000000000000007</v>
      </c>
      <c r="Y74" s="1">
        <v>7.8</v>
      </c>
      <c r="Z74" s="1">
        <v>2.8</v>
      </c>
      <c r="AA74" s="1">
        <v>6.8</v>
      </c>
      <c r="AB74" s="1">
        <v>6.6</v>
      </c>
      <c r="AC74" s="1"/>
      <c r="AD74" s="1">
        <f t="shared" si="10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112</v>
      </c>
      <c r="B75" s="1" t="s">
        <v>39</v>
      </c>
      <c r="C75" s="1">
        <v>37</v>
      </c>
      <c r="D75" s="1"/>
      <c r="E75" s="1">
        <v>1</v>
      </c>
      <c r="F75" s="1">
        <v>36</v>
      </c>
      <c r="G75" s="6">
        <v>0.35</v>
      </c>
      <c r="H75" s="1">
        <v>40</v>
      </c>
      <c r="I75" s="1" t="s">
        <v>34</v>
      </c>
      <c r="J75" s="1">
        <v>1</v>
      </c>
      <c r="K75" s="1">
        <f t="shared" si="9"/>
        <v>0</v>
      </c>
      <c r="L75" s="1"/>
      <c r="M75" s="1"/>
      <c r="N75" s="1"/>
      <c r="O75" s="1">
        <v>0</v>
      </c>
      <c r="P75" s="1"/>
      <c r="Q75" s="1">
        <f t="shared" si="11"/>
        <v>0.2</v>
      </c>
      <c r="R75" s="5"/>
      <c r="S75" s="5"/>
      <c r="T75" s="1"/>
      <c r="U75" s="1">
        <f t="shared" si="12"/>
        <v>180</v>
      </c>
      <c r="V75" s="1">
        <f t="shared" si="13"/>
        <v>180</v>
      </c>
      <c r="W75" s="1">
        <v>0.2</v>
      </c>
      <c r="X75" s="1">
        <v>0.2</v>
      </c>
      <c r="Y75" s="1">
        <v>0.2</v>
      </c>
      <c r="Z75" s="1">
        <v>0</v>
      </c>
      <c r="AA75" s="1">
        <v>0.4</v>
      </c>
      <c r="AB75" s="1">
        <v>0.4</v>
      </c>
      <c r="AC75" s="12" t="s">
        <v>50</v>
      </c>
      <c r="AD75" s="1">
        <f t="shared" si="10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113</v>
      </c>
      <c r="B76" s="1" t="s">
        <v>39</v>
      </c>
      <c r="C76" s="1">
        <v>65</v>
      </c>
      <c r="D76" s="1">
        <v>30</v>
      </c>
      <c r="E76" s="1">
        <v>30</v>
      </c>
      <c r="F76" s="1">
        <v>61</v>
      </c>
      <c r="G76" s="6">
        <v>0.35</v>
      </c>
      <c r="H76" s="1">
        <v>45</v>
      </c>
      <c r="I76" s="1" t="s">
        <v>34</v>
      </c>
      <c r="J76" s="1">
        <v>30</v>
      </c>
      <c r="K76" s="1">
        <f t="shared" si="9"/>
        <v>0</v>
      </c>
      <c r="L76" s="1"/>
      <c r="M76" s="1"/>
      <c r="N76" s="1">
        <v>16.199999999999989</v>
      </c>
      <c r="O76" s="1">
        <v>0</v>
      </c>
      <c r="P76" s="1"/>
      <c r="Q76" s="1">
        <f t="shared" si="11"/>
        <v>6</v>
      </c>
      <c r="R76" s="5"/>
      <c r="S76" s="5"/>
      <c r="T76" s="1"/>
      <c r="U76" s="1">
        <f t="shared" si="12"/>
        <v>12.866666666666665</v>
      </c>
      <c r="V76" s="1">
        <f t="shared" si="13"/>
        <v>12.866666666666665</v>
      </c>
      <c r="W76" s="1">
        <v>4.5999999999999996</v>
      </c>
      <c r="X76" s="1">
        <v>8.1999999999999993</v>
      </c>
      <c r="Y76" s="1">
        <v>8.4</v>
      </c>
      <c r="Z76" s="1">
        <v>3</v>
      </c>
      <c r="AA76" s="1">
        <v>4.8</v>
      </c>
      <c r="AB76" s="1">
        <v>9.4</v>
      </c>
      <c r="AC76" s="1"/>
      <c r="AD76" s="1">
        <f t="shared" si="10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114</v>
      </c>
      <c r="B77" s="1" t="s">
        <v>39</v>
      </c>
      <c r="C77" s="1">
        <v>245</v>
      </c>
      <c r="D77" s="1">
        <v>192</v>
      </c>
      <c r="E77" s="1">
        <v>253</v>
      </c>
      <c r="F77" s="1">
        <v>158</v>
      </c>
      <c r="G77" s="6">
        <v>0.45</v>
      </c>
      <c r="H77" s="1">
        <v>45</v>
      </c>
      <c r="I77" s="1" t="s">
        <v>34</v>
      </c>
      <c r="J77" s="1">
        <v>264</v>
      </c>
      <c r="K77" s="1">
        <f t="shared" si="9"/>
        <v>-11</v>
      </c>
      <c r="L77" s="1"/>
      <c r="M77" s="1"/>
      <c r="N77" s="1">
        <v>207.8</v>
      </c>
      <c r="O77" s="1">
        <v>0</v>
      </c>
      <c r="P77" s="1"/>
      <c r="Q77" s="1">
        <f t="shared" si="11"/>
        <v>50.6</v>
      </c>
      <c r="R77" s="5">
        <f t="shared" si="14"/>
        <v>190.8</v>
      </c>
      <c r="S77" s="5"/>
      <c r="T77" s="1"/>
      <c r="U77" s="1">
        <f t="shared" si="12"/>
        <v>11</v>
      </c>
      <c r="V77" s="1">
        <f t="shared" si="13"/>
        <v>7.229249011857708</v>
      </c>
      <c r="W77" s="1">
        <v>40.799999999999997</v>
      </c>
      <c r="X77" s="1">
        <v>49.2</v>
      </c>
      <c r="Y77" s="1">
        <v>46.8</v>
      </c>
      <c r="Z77" s="1">
        <v>40</v>
      </c>
      <c r="AA77" s="1">
        <v>40</v>
      </c>
      <c r="AB77" s="1">
        <v>25.4</v>
      </c>
      <c r="AC77" s="1"/>
      <c r="AD77" s="1">
        <f t="shared" si="10"/>
        <v>85.860000000000014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115</v>
      </c>
      <c r="B78" s="1" t="s">
        <v>39</v>
      </c>
      <c r="C78" s="1">
        <v>21</v>
      </c>
      <c r="D78" s="1"/>
      <c r="E78" s="1">
        <v>3</v>
      </c>
      <c r="F78" s="1">
        <v>18</v>
      </c>
      <c r="G78" s="6">
        <v>0.33</v>
      </c>
      <c r="H78" s="1">
        <v>45</v>
      </c>
      <c r="I78" s="1" t="s">
        <v>34</v>
      </c>
      <c r="J78" s="1">
        <v>5</v>
      </c>
      <c r="K78" s="1">
        <f t="shared" si="9"/>
        <v>-2</v>
      </c>
      <c r="L78" s="1"/>
      <c r="M78" s="1"/>
      <c r="N78" s="1"/>
      <c r="O78" s="1">
        <v>0</v>
      </c>
      <c r="P78" s="1"/>
      <c r="Q78" s="1">
        <f t="shared" si="11"/>
        <v>0.6</v>
      </c>
      <c r="R78" s="5"/>
      <c r="S78" s="5"/>
      <c r="T78" s="1"/>
      <c r="U78" s="1">
        <f t="shared" si="12"/>
        <v>30</v>
      </c>
      <c r="V78" s="1">
        <f t="shared" si="13"/>
        <v>30</v>
      </c>
      <c r="W78" s="1">
        <v>0.4</v>
      </c>
      <c r="X78" s="1">
        <v>0.8</v>
      </c>
      <c r="Y78" s="1">
        <v>0.8</v>
      </c>
      <c r="Z78" s="1">
        <v>1.2</v>
      </c>
      <c r="AA78" s="1">
        <v>1.2</v>
      </c>
      <c r="AB78" s="1">
        <v>0.4</v>
      </c>
      <c r="AC78" s="12" t="s">
        <v>50</v>
      </c>
      <c r="AD78" s="1">
        <f t="shared" si="10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116</v>
      </c>
      <c r="B79" s="1" t="s">
        <v>39</v>
      </c>
      <c r="C79" s="1">
        <v>146</v>
      </c>
      <c r="D79" s="1">
        <v>138</v>
      </c>
      <c r="E79" s="1">
        <v>161</v>
      </c>
      <c r="F79" s="1">
        <v>109</v>
      </c>
      <c r="G79" s="6">
        <v>0.4</v>
      </c>
      <c r="H79" s="1">
        <v>40</v>
      </c>
      <c r="I79" s="1" t="s">
        <v>34</v>
      </c>
      <c r="J79" s="1">
        <v>165</v>
      </c>
      <c r="K79" s="1">
        <f t="shared" si="9"/>
        <v>-4</v>
      </c>
      <c r="L79" s="1"/>
      <c r="M79" s="1"/>
      <c r="N79" s="1">
        <v>55</v>
      </c>
      <c r="O79" s="1">
        <v>108.8</v>
      </c>
      <c r="P79" s="1">
        <v>80</v>
      </c>
      <c r="Q79" s="1">
        <f t="shared" si="11"/>
        <v>32.200000000000003</v>
      </c>
      <c r="R79" s="5"/>
      <c r="S79" s="5"/>
      <c r="T79" s="1"/>
      <c r="U79" s="1">
        <f t="shared" si="12"/>
        <v>10.956521739130434</v>
      </c>
      <c r="V79" s="1">
        <f t="shared" si="13"/>
        <v>10.956521739130434</v>
      </c>
      <c r="W79" s="1">
        <v>34.799999999999997</v>
      </c>
      <c r="X79" s="1">
        <v>25.6</v>
      </c>
      <c r="Y79" s="1">
        <v>26.8</v>
      </c>
      <c r="Z79" s="1">
        <v>22.4</v>
      </c>
      <c r="AA79" s="1">
        <v>20.2</v>
      </c>
      <c r="AB79" s="1">
        <v>22</v>
      </c>
      <c r="AC79" s="1"/>
      <c r="AD79" s="1">
        <f t="shared" si="10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117</v>
      </c>
      <c r="B80" s="1" t="s">
        <v>33</v>
      </c>
      <c r="C80" s="1">
        <v>225.81299999999999</v>
      </c>
      <c r="D80" s="1">
        <v>17.263999999999999</v>
      </c>
      <c r="E80" s="1">
        <v>194.453</v>
      </c>
      <c r="F80" s="1">
        <v>3.6160000000000001</v>
      </c>
      <c r="G80" s="6">
        <v>1</v>
      </c>
      <c r="H80" s="1">
        <v>40</v>
      </c>
      <c r="I80" s="1"/>
      <c r="J80" s="1">
        <v>256.76400000000001</v>
      </c>
      <c r="K80" s="1">
        <f t="shared" si="9"/>
        <v>-62.311000000000007</v>
      </c>
      <c r="L80" s="1"/>
      <c r="M80" s="1"/>
      <c r="N80" s="1">
        <v>199.01359999999991</v>
      </c>
      <c r="O80" s="1">
        <v>83.603000000000065</v>
      </c>
      <c r="P80" s="1">
        <v>50</v>
      </c>
      <c r="Q80" s="1">
        <f t="shared" si="11"/>
        <v>38.890599999999999</v>
      </c>
      <c r="R80" s="5">
        <f t="shared" si="14"/>
        <v>91.56400000000005</v>
      </c>
      <c r="S80" s="5"/>
      <c r="T80" s="1"/>
      <c r="U80" s="1">
        <f t="shared" si="12"/>
        <v>11</v>
      </c>
      <c r="V80" s="1">
        <f t="shared" si="13"/>
        <v>8.6456007364247398</v>
      </c>
      <c r="W80" s="1">
        <v>38.218600000000002</v>
      </c>
      <c r="X80" s="1">
        <v>33.931600000000003</v>
      </c>
      <c r="Y80" s="1">
        <v>26.363199999999999</v>
      </c>
      <c r="Z80" s="1">
        <v>25.4816</v>
      </c>
      <c r="AA80" s="1">
        <v>33.845399999999998</v>
      </c>
      <c r="AB80" s="1">
        <v>28.604399999999998</v>
      </c>
      <c r="AC80" s="1"/>
      <c r="AD80" s="1">
        <f t="shared" si="10"/>
        <v>91.56400000000005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118</v>
      </c>
      <c r="B81" s="1" t="s">
        <v>39</v>
      </c>
      <c r="C81" s="1">
        <v>168</v>
      </c>
      <c r="D81" s="1"/>
      <c r="E81" s="1">
        <v>76</v>
      </c>
      <c r="F81" s="1">
        <v>61</v>
      </c>
      <c r="G81" s="6">
        <v>0.28000000000000003</v>
      </c>
      <c r="H81" s="1">
        <v>45</v>
      </c>
      <c r="I81" s="1"/>
      <c r="J81" s="1">
        <v>85</v>
      </c>
      <c r="K81" s="1">
        <f t="shared" si="9"/>
        <v>-9</v>
      </c>
      <c r="L81" s="1"/>
      <c r="M81" s="1"/>
      <c r="N81" s="1">
        <v>74.800000000000011</v>
      </c>
      <c r="O81" s="1">
        <v>48.399999999999977</v>
      </c>
      <c r="P81" s="1"/>
      <c r="Q81" s="1">
        <f t="shared" si="11"/>
        <v>15.2</v>
      </c>
      <c r="R81" s="5"/>
      <c r="S81" s="5"/>
      <c r="T81" s="1"/>
      <c r="U81" s="1">
        <f t="shared" si="12"/>
        <v>12.118421052631579</v>
      </c>
      <c r="V81" s="1">
        <f t="shared" si="13"/>
        <v>12.118421052631579</v>
      </c>
      <c r="W81" s="1">
        <v>19.2</v>
      </c>
      <c r="X81" s="1">
        <v>18.600000000000001</v>
      </c>
      <c r="Y81" s="1">
        <v>17</v>
      </c>
      <c r="Z81" s="1">
        <v>21.4</v>
      </c>
      <c r="AA81" s="1">
        <v>19.600000000000001</v>
      </c>
      <c r="AB81" s="1">
        <v>24.2</v>
      </c>
      <c r="AC81" s="1"/>
      <c r="AD81" s="1">
        <f t="shared" si="10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119</v>
      </c>
      <c r="B82" s="1" t="s">
        <v>33</v>
      </c>
      <c r="C82" s="1">
        <v>269.73399999999998</v>
      </c>
      <c r="D82" s="1">
        <v>104.361</v>
      </c>
      <c r="E82" s="1">
        <v>253.75899999999999</v>
      </c>
      <c r="F82" s="1">
        <v>93.022999999999996</v>
      </c>
      <c r="G82" s="6">
        <v>1</v>
      </c>
      <c r="H82" s="1">
        <v>30</v>
      </c>
      <c r="I82" s="1"/>
      <c r="J82" s="1">
        <v>260.30700000000002</v>
      </c>
      <c r="K82" s="1">
        <f t="shared" si="9"/>
        <v>-6.5480000000000302</v>
      </c>
      <c r="L82" s="1"/>
      <c r="M82" s="1"/>
      <c r="N82" s="1">
        <v>101.11930000000009</v>
      </c>
      <c r="O82" s="1">
        <v>101.2807</v>
      </c>
      <c r="P82" s="1">
        <v>90</v>
      </c>
      <c r="Q82" s="1">
        <f t="shared" si="11"/>
        <v>50.751799999999996</v>
      </c>
      <c r="R82" s="5">
        <f>10*Q82-P82-O82-F82-N82</f>
        <v>122.09499999999991</v>
      </c>
      <c r="S82" s="5"/>
      <c r="T82" s="1"/>
      <c r="U82" s="1">
        <f t="shared" si="12"/>
        <v>10.000000000000002</v>
      </c>
      <c r="V82" s="1">
        <f t="shared" si="13"/>
        <v>7.5942725184131428</v>
      </c>
      <c r="W82" s="1">
        <v>47.772000000000013</v>
      </c>
      <c r="X82" s="1">
        <v>40.480200000000004</v>
      </c>
      <c r="Y82" s="1">
        <v>38.182000000000002</v>
      </c>
      <c r="Z82" s="1">
        <v>38.612200000000001</v>
      </c>
      <c r="AA82" s="1">
        <v>35.71</v>
      </c>
      <c r="AB82" s="1">
        <v>42.838999999999999</v>
      </c>
      <c r="AC82" s="1"/>
      <c r="AD82" s="1">
        <f t="shared" si="10"/>
        <v>122.09499999999991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120</v>
      </c>
      <c r="B83" s="1" t="s">
        <v>39</v>
      </c>
      <c r="C83" s="1">
        <v>173</v>
      </c>
      <c r="D83" s="1"/>
      <c r="E83" s="1">
        <v>118</v>
      </c>
      <c r="F83" s="1">
        <v>26</v>
      </c>
      <c r="G83" s="6">
        <v>0.28000000000000003</v>
      </c>
      <c r="H83" s="1">
        <v>45</v>
      </c>
      <c r="I83" s="1"/>
      <c r="J83" s="1">
        <v>126</v>
      </c>
      <c r="K83" s="1">
        <f t="shared" si="9"/>
        <v>-8</v>
      </c>
      <c r="L83" s="1"/>
      <c r="M83" s="1"/>
      <c r="N83" s="1">
        <v>51.599999999999987</v>
      </c>
      <c r="O83" s="1">
        <v>65.799999999999983</v>
      </c>
      <c r="P83" s="1">
        <v>60</v>
      </c>
      <c r="Q83" s="1">
        <f t="shared" si="11"/>
        <v>23.6</v>
      </c>
      <c r="R83" s="5">
        <f t="shared" si="14"/>
        <v>56.200000000000053</v>
      </c>
      <c r="S83" s="5"/>
      <c r="T83" s="1"/>
      <c r="U83" s="1">
        <f t="shared" si="12"/>
        <v>11</v>
      </c>
      <c r="V83" s="1">
        <f t="shared" si="13"/>
        <v>8.618644067796609</v>
      </c>
      <c r="W83" s="1">
        <v>23.4</v>
      </c>
      <c r="X83" s="1">
        <v>17.2</v>
      </c>
      <c r="Y83" s="1">
        <v>14.8</v>
      </c>
      <c r="Z83" s="1">
        <v>21.6</v>
      </c>
      <c r="AA83" s="1">
        <v>20.6</v>
      </c>
      <c r="AB83" s="1">
        <v>25.4</v>
      </c>
      <c r="AC83" s="1"/>
      <c r="AD83" s="1">
        <f t="shared" si="10"/>
        <v>15.736000000000017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121</v>
      </c>
      <c r="B84" s="1" t="s">
        <v>39</v>
      </c>
      <c r="C84" s="1">
        <v>1048</v>
      </c>
      <c r="D84" s="1"/>
      <c r="E84" s="1">
        <v>590</v>
      </c>
      <c r="F84" s="1">
        <v>388</v>
      </c>
      <c r="G84" s="6">
        <v>0.45</v>
      </c>
      <c r="H84" s="1">
        <v>50</v>
      </c>
      <c r="I84" s="1" t="s">
        <v>47</v>
      </c>
      <c r="J84" s="1">
        <v>577</v>
      </c>
      <c r="K84" s="1">
        <f t="shared" si="9"/>
        <v>13</v>
      </c>
      <c r="L84" s="1"/>
      <c r="M84" s="1"/>
      <c r="N84" s="1"/>
      <c r="O84" s="1">
        <v>266.59999999999991</v>
      </c>
      <c r="P84" s="1">
        <v>250</v>
      </c>
      <c r="Q84" s="1">
        <f t="shared" si="11"/>
        <v>118</v>
      </c>
      <c r="R84" s="5">
        <f t="shared" si="14"/>
        <v>393.40000000000009</v>
      </c>
      <c r="S84" s="5"/>
      <c r="T84" s="1"/>
      <c r="U84" s="1">
        <f t="shared" si="12"/>
        <v>11</v>
      </c>
      <c r="V84" s="1">
        <f t="shared" si="13"/>
        <v>7.6661016949152536</v>
      </c>
      <c r="W84" s="1">
        <v>112.6</v>
      </c>
      <c r="X84" s="1">
        <v>75</v>
      </c>
      <c r="Y84" s="1">
        <v>72.400000000000006</v>
      </c>
      <c r="Z84" s="1">
        <v>117.2</v>
      </c>
      <c r="AA84" s="1">
        <v>85.6</v>
      </c>
      <c r="AB84" s="1">
        <v>37.799999999999997</v>
      </c>
      <c r="AC84" s="1" t="s">
        <v>156</v>
      </c>
      <c r="AD84" s="1">
        <f t="shared" si="10"/>
        <v>177.03000000000006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122</v>
      </c>
      <c r="B85" s="1" t="s">
        <v>39</v>
      </c>
      <c r="C85" s="1"/>
      <c r="D85" s="1"/>
      <c r="E85" s="1">
        <v>20</v>
      </c>
      <c r="F85" s="1">
        <v>-20</v>
      </c>
      <c r="G85" s="6">
        <v>0</v>
      </c>
      <c r="H85" s="1" t="e">
        <v>#N/A</v>
      </c>
      <c r="I85" s="1"/>
      <c r="J85" s="1">
        <v>20</v>
      </c>
      <c r="K85" s="1">
        <f t="shared" si="9"/>
        <v>0</v>
      </c>
      <c r="L85" s="1"/>
      <c r="M85" s="1"/>
      <c r="N85" s="1"/>
      <c r="O85" s="1">
        <v>0</v>
      </c>
      <c r="P85" s="1"/>
      <c r="Q85" s="1">
        <f t="shared" si="11"/>
        <v>4</v>
      </c>
      <c r="R85" s="5"/>
      <c r="S85" s="5"/>
      <c r="T85" s="1"/>
      <c r="U85" s="1">
        <f t="shared" si="12"/>
        <v>-5</v>
      </c>
      <c r="V85" s="1">
        <f t="shared" si="13"/>
        <v>-5</v>
      </c>
      <c r="W85" s="1">
        <v>4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 t="s">
        <v>157</v>
      </c>
      <c r="AD85" s="1">
        <f t="shared" si="10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123</v>
      </c>
      <c r="B86" s="1" t="s">
        <v>33</v>
      </c>
      <c r="C86" s="1">
        <v>752.25699999999995</v>
      </c>
      <c r="D86" s="1">
        <v>594.6</v>
      </c>
      <c r="E86" s="1">
        <v>797.26800000000003</v>
      </c>
      <c r="F86" s="1">
        <v>451.82799999999997</v>
      </c>
      <c r="G86" s="6">
        <v>1</v>
      </c>
      <c r="H86" s="1">
        <v>50</v>
      </c>
      <c r="I86" s="1"/>
      <c r="J86" s="1">
        <v>698.68600000000004</v>
      </c>
      <c r="K86" s="1">
        <f t="shared" si="9"/>
        <v>98.581999999999994</v>
      </c>
      <c r="L86" s="1"/>
      <c r="M86" s="1"/>
      <c r="N86" s="1">
        <v>944.23740000000021</v>
      </c>
      <c r="O86" s="1">
        <v>267.00819999999987</v>
      </c>
      <c r="P86" s="1">
        <v>250</v>
      </c>
      <c r="Q86" s="1">
        <f t="shared" si="11"/>
        <v>159.45359999999999</v>
      </c>
      <c r="R86" s="5"/>
      <c r="S86" s="5"/>
      <c r="T86" s="1"/>
      <c r="U86" s="1">
        <f t="shared" si="12"/>
        <v>11.997682084317947</v>
      </c>
      <c r="V86" s="1">
        <f t="shared" si="13"/>
        <v>11.997682084317947</v>
      </c>
      <c r="W86" s="1">
        <v>192.9896</v>
      </c>
      <c r="X86" s="1">
        <v>171.5806</v>
      </c>
      <c r="Y86" s="1">
        <v>135.09119999999999</v>
      </c>
      <c r="Z86" s="1">
        <v>125.7704</v>
      </c>
      <c r="AA86" s="1">
        <v>121.2002</v>
      </c>
      <c r="AB86" s="1">
        <v>106.0938</v>
      </c>
      <c r="AC86" s="1"/>
      <c r="AD86" s="1">
        <f t="shared" si="10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124</v>
      </c>
      <c r="B87" s="1" t="s">
        <v>33</v>
      </c>
      <c r="C87" s="1">
        <v>413.892</v>
      </c>
      <c r="D87" s="1"/>
      <c r="E87" s="1">
        <v>229.55099999999999</v>
      </c>
      <c r="F87" s="1">
        <v>173.40600000000001</v>
      </c>
      <c r="G87" s="6">
        <v>1</v>
      </c>
      <c r="H87" s="1">
        <v>50</v>
      </c>
      <c r="I87" s="1"/>
      <c r="J87" s="1">
        <v>223.6</v>
      </c>
      <c r="K87" s="1">
        <f t="shared" si="9"/>
        <v>5.9509999999999934</v>
      </c>
      <c r="L87" s="1"/>
      <c r="M87" s="1"/>
      <c r="N87" s="1"/>
      <c r="O87" s="1">
        <v>90.480000000000018</v>
      </c>
      <c r="P87" s="1">
        <v>50</v>
      </c>
      <c r="Q87" s="1">
        <f t="shared" si="11"/>
        <v>45.910199999999996</v>
      </c>
      <c r="R87" s="5">
        <f t="shared" si="14"/>
        <v>191.12619999999993</v>
      </c>
      <c r="S87" s="5"/>
      <c r="T87" s="1"/>
      <c r="U87" s="1">
        <f t="shared" si="12"/>
        <v>11</v>
      </c>
      <c r="V87" s="1">
        <f t="shared" si="13"/>
        <v>6.8369556220622005</v>
      </c>
      <c r="W87" s="1">
        <v>36.866999999999997</v>
      </c>
      <c r="X87" s="1">
        <v>24.116599999999998</v>
      </c>
      <c r="Y87" s="1">
        <v>18.112200000000001</v>
      </c>
      <c r="Z87" s="1">
        <v>43.623800000000003</v>
      </c>
      <c r="AA87" s="1">
        <v>45.5488</v>
      </c>
      <c r="AB87" s="1">
        <v>13.428800000000001</v>
      </c>
      <c r="AC87" s="1"/>
      <c r="AD87" s="1">
        <f t="shared" si="10"/>
        <v>191.12619999999993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125</v>
      </c>
      <c r="B88" s="1" t="s">
        <v>39</v>
      </c>
      <c r="C88" s="1">
        <v>586</v>
      </c>
      <c r="D88" s="1">
        <v>606</v>
      </c>
      <c r="E88" s="1">
        <v>696</v>
      </c>
      <c r="F88" s="1">
        <v>323</v>
      </c>
      <c r="G88" s="6">
        <v>0.4</v>
      </c>
      <c r="H88" s="1">
        <v>40</v>
      </c>
      <c r="I88" s="1"/>
      <c r="J88" s="1">
        <v>704</v>
      </c>
      <c r="K88" s="1">
        <f t="shared" si="9"/>
        <v>-8</v>
      </c>
      <c r="L88" s="1"/>
      <c r="M88" s="1"/>
      <c r="N88" s="1">
        <v>508.40000000000009</v>
      </c>
      <c r="O88" s="1">
        <v>394.19999999999982</v>
      </c>
      <c r="P88" s="1">
        <v>300</v>
      </c>
      <c r="Q88" s="1">
        <f t="shared" si="11"/>
        <v>139.19999999999999</v>
      </c>
      <c r="R88" s="5"/>
      <c r="S88" s="5"/>
      <c r="T88" s="1"/>
      <c r="U88" s="1">
        <f t="shared" si="12"/>
        <v>10.959770114942529</v>
      </c>
      <c r="V88" s="1">
        <f t="shared" si="13"/>
        <v>10.959770114942529</v>
      </c>
      <c r="W88" s="1">
        <v>160.6</v>
      </c>
      <c r="X88" s="1">
        <v>130.80000000000001</v>
      </c>
      <c r="Y88" s="1">
        <v>124</v>
      </c>
      <c r="Z88" s="1">
        <v>102.6</v>
      </c>
      <c r="AA88" s="1">
        <v>92.8</v>
      </c>
      <c r="AB88" s="1">
        <v>143</v>
      </c>
      <c r="AC88" s="1"/>
      <c r="AD88" s="1">
        <f t="shared" si="10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126</v>
      </c>
      <c r="B89" s="1" t="s">
        <v>39</v>
      </c>
      <c r="C89" s="1">
        <v>414</v>
      </c>
      <c r="D89" s="1">
        <v>870</v>
      </c>
      <c r="E89" s="1">
        <v>573</v>
      </c>
      <c r="F89" s="1">
        <v>516</v>
      </c>
      <c r="G89" s="6">
        <v>0.4</v>
      </c>
      <c r="H89" s="1">
        <v>40</v>
      </c>
      <c r="I89" s="1"/>
      <c r="J89" s="1">
        <v>683</v>
      </c>
      <c r="K89" s="1">
        <f t="shared" si="9"/>
        <v>-110</v>
      </c>
      <c r="L89" s="1"/>
      <c r="M89" s="1"/>
      <c r="N89" s="1">
        <v>457.40000000000009</v>
      </c>
      <c r="O89" s="1">
        <v>92.199999999999818</v>
      </c>
      <c r="P89" s="1">
        <v>80</v>
      </c>
      <c r="Q89" s="1">
        <f t="shared" si="11"/>
        <v>114.6</v>
      </c>
      <c r="R89" s="5">
        <f t="shared" si="14"/>
        <v>115</v>
      </c>
      <c r="S89" s="5"/>
      <c r="T89" s="1"/>
      <c r="U89" s="1">
        <f t="shared" si="12"/>
        <v>11</v>
      </c>
      <c r="V89" s="1">
        <f t="shared" si="13"/>
        <v>9.9965095986038399</v>
      </c>
      <c r="W89" s="1">
        <v>128.6</v>
      </c>
      <c r="X89" s="1">
        <v>134</v>
      </c>
      <c r="Y89" s="1">
        <v>129.6</v>
      </c>
      <c r="Z89" s="1">
        <v>89.4</v>
      </c>
      <c r="AA89" s="1">
        <v>59.8</v>
      </c>
      <c r="AB89" s="1">
        <v>115.6</v>
      </c>
      <c r="AC89" s="1"/>
      <c r="AD89" s="1">
        <f t="shared" si="10"/>
        <v>46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127</v>
      </c>
      <c r="B90" s="1" t="s">
        <v>39</v>
      </c>
      <c r="C90" s="1">
        <v>54</v>
      </c>
      <c r="D90" s="1"/>
      <c r="E90" s="1">
        <v>4</v>
      </c>
      <c r="F90" s="1">
        <v>43</v>
      </c>
      <c r="G90" s="6">
        <v>0.45</v>
      </c>
      <c r="H90" s="1">
        <v>50</v>
      </c>
      <c r="I90" s="1" t="s">
        <v>34</v>
      </c>
      <c r="J90" s="1">
        <v>6</v>
      </c>
      <c r="K90" s="1">
        <f t="shared" si="9"/>
        <v>-2</v>
      </c>
      <c r="L90" s="1"/>
      <c r="M90" s="1"/>
      <c r="N90" s="1"/>
      <c r="O90" s="1">
        <v>0</v>
      </c>
      <c r="P90" s="1"/>
      <c r="Q90" s="1">
        <f t="shared" si="11"/>
        <v>0.8</v>
      </c>
      <c r="R90" s="5"/>
      <c r="S90" s="5"/>
      <c r="T90" s="1"/>
      <c r="U90" s="1">
        <f t="shared" si="12"/>
        <v>53.75</v>
      </c>
      <c r="V90" s="1">
        <f t="shared" si="13"/>
        <v>53.75</v>
      </c>
      <c r="W90" s="1">
        <v>0.8</v>
      </c>
      <c r="X90" s="1">
        <v>3.2</v>
      </c>
      <c r="Y90" s="1">
        <v>2.6</v>
      </c>
      <c r="Z90" s="1">
        <v>4.8</v>
      </c>
      <c r="AA90" s="1">
        <v>4.8</v>
      </c>
      <c r="AB90" s="1">
        <v>4.8</v>
      </c>
      <c r="AC90" s="12" t="s">
        <v>50</v>
      </c>
      <c r="AD90" s="1">
        <f t="shared" si="10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128</v>
      </c>
      <c r="B91" s="1" t="s">
        <v>39</v>
      </c>
      <c r="C91" s="1">
        <v>97</v>
      </c>
      <c r="D91" s="1"/>
      <c r="E91" s="1">
        <v>32</v>
      </c>
      <c r="F91" s="1">
        <v>62</v>
      </c>
      <c r="G91" s="6">
        <v>0.3</v>
      </c>
      <c r="H91" s="1">
        <v>40</v>
      </c>
      <c r="I91" s="1" t="s">
        <v>34</v>
      </c>
      <c r="J91" s="1">
        <v>50</v>
      </c>
      <c r="K91" s="1">
        <f t="shared" si="9"/>
        <v>-18</v>
      </c>
      <c r="L91" s="1"/>
      <c r="M91" s="1"/>
      <c r="N91" s="1"/>
      <c r="O91" s="1">
        <v>10</v>
      </c>
      <c r="P91" s="1"/>
      <c r="Q91" s="1">
        <f t="shared" si="11"/>
        <v>6.4</v>
      </c>
      <c r="R91" s="5"/>
      <c r="S91" s="5"/>
      <c r="T91" s="1"/>
      <c r="U91" s="1">
        <f t="shared" si="12"/>
        <v>11.25</v>
      </c>
      <c r="V91" s="1">
        <f t="shared" si="13"/>
        <v>11.25</v>
      </c>
      <c r="W91" s="1">
        <v>6.4</v>
      </c>
      <c r="X91" s="1">
        <v>0.8</v>
      </c>
      <c r="Y91" s="1">
        <v>0.8</v>
      </c>
      <c r="Z91" s="1">
        <v>6.2</v>
      </c>
      <c r="AA91" s="1">
        <v>10</v>
      </c>
      <c r="AB91" s="1">
        <v>10.8</v>
      </c>
      <c r="AC91" s="1"/>
      <c r="AD91" s="1">
        <f t="shared" si="10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129</v>
      </c>
      <c r="B92" s="1" t="s">
        <v>39</v>
      </c>
      <c r="C92" s="1">
        <v>654</v>
      </c>
      <c r="D92" s="1"/>
      <c r="E92" s="1">
        <v>282</v>
      </c>
      <c r="F92" s="1">
        <v>359</v>
      </c>
      <c r="G92" s="6">
        <v>0.4</v>
      </c>
      <c r="H92" s="1">
        <v>40</v>
      </c>
      <c r="I92" s="1" t="s">
        <v>34</v>
      </c>
      <c r="J92" s="1">
        <v>308</v>
      </c>
      <c r="K92" s="1">
        <f t="shared" si="9"/>
        <v>-26</v>
      </c>
      <c r="L92" s="1"/>
      <c r="M92" s="1"/>
      <c r="N92" s="1"/>
      <c r="O92" s="1">
        <v>0</v>
      </c>
      <c r="P92" s="1"/>
      <c r="Q92" s="1">
        <f t="shared" si="11"/>
        <v>56.4</v>
      </c>
      <c r="R92" s="5">
        <f t="shared" si="14"/>
        <v>261.39999999999998</v>
      </c>
      <c r="S92" s="5"/>
      <c r="T92" s="1"/>
      <c r="U92" s="1">
        <f t="shared" si="12"/>
        <v>11</v>
      </c>
      <c r="V92" s="1">
        <f t="shared" si="13"/>
        <v>6.3652482269503547</v>
      </c>
      <c r="W92" s="1">
        <v>43.6</v>
      </c>
      <c r="X92" s="1">
        <v>36.4</v>
      </c>
      <c r="Y92" s="1">
        <v>43.8</v>
      </c>
      <c r="Z92" s="1">
        <v>75.8</v>
      </c>
      <c r="AA92" s="1">
        <v>45.4</v>
      </c>
      <c r="AB92" s="1">
        <v>19.2</v>
      </c>
      <c r="AC92" s="1"/>
      <c r="AD92" s="1">
        <f t="shared" si="10"/>
        <v>104.56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130</v>
      </c>
      <c r="B93" s="1" t="s">
        <v>33</v>
      </c>
      <c r="C93" s="1">
        <v>452.47899999999998</v>
      </c>
      <c r="D93" s="1">
        <v>117.383</v>
      </c>
      <c r="E93" s="1">
        <v>373.27199999999999</v>
      </c>
      <c r="F93" s="1">
        <v>136.21899999999999</v>
      </c>
      <c r="G93" s="6">
        <v>1</v>
      </c>
      <c r="H93" s="1">
        <v>40</v>
      </c>
      <c r="I93" s="1"/>
      <c r="J93" s="1">
        <v>356.3</v>
      </c>
      <c r="K93" s="1">
        <f t="shared" si="9"/>
        <v>16.97199999999998</v>
      </c>
      <c r="L93" s="1"/>
      <c r="M93" s="1"/>
      <c r="N93" s="1">
        <v>183.27279999999999</v>
      </c>
      <c r="O93" s="1">
        <v>176.94660000000019</v>
      </c>
      <c r="P93" s="1"/>
      <c r="Q93" s="1">
        <f t="shared" si="11"/>
        <v>74.654399999999995</v>
      </c>
      <c r="R93" s="5">
        <f t="shared" si="14"/>
        <v>324.75999999999976</v>
      </c>
      <c r="S93" s="5"/>
      <c r="T93" s="1"/>
      <c r="U93" s="1">
        <f t="shared" si="12"/>
        <v>11</v>
      </c>
      <c r="V93" s="1">
        <f t="shared" si="13"/>
        <v>6.6498210420283366</v>
      </c>
      <c r="W93" s="1">
        <v>63.873399999999997</v>
      </c>
      <c r="X93" s="1">
        <v>57.4938</v>
      </c>
      <c r="Y93" s="1">
        <v>59.7136</v>
      </c>
      <c r="Z93" s="1">
        <v>59.913400000000003</v>
      </c>
      <c r="AA93" s="1">
        <v>49.3108</v>
      </c>
      <c r="AB93" s="1">
        <v>51.621799999999993</v>
      </c>
      <c r="AC93" s="1"/>
      <c r="AD93" s="1">
        <f t="shared" si="10"/>
        <v>324.75999999999976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131</v>
      </c>
      <c r="B94" s="1" t="s">
        <v>33</v>
      </c>
      <c r="C94" s="1">
        <v>413.77199999999999</v>
      </c>
      <c r="D94" s="1"/>
      <c r="E94" s="1">
        <v>330.286</v>
      </c>
      <c r="F94" s="1">
        <v>34.555</v>
      </c>
      <c r="G94" s="6">
        <v>1</v>
      </c>
      <c r="H94" s="1">
        <v>40</v>
      </c>
      <c r="I94" s="1"/>
      <c r="J94" s="1">
        <v>330.65</v>
      </c>
      <c r="K94" s="1">
        <f t="shared" si="9"/>
        <v>-0.3639999999999759</v>
      </c>
      <c r="L94" s="1"/>
      <c r="M94" s="1"/>
      <c r="N94" s="1">
        <v>222.49220000000011</v>
      </c>
      <c r="O94" s="1">
        <v>191.84419999999989</v>
      </c>
      <c r="P94" s="1"/>
      <c r="Q94" s="1">
        <f t="shared" si="11"/>
        <v>66.057199999999995</v>
      </c>
      <c r="R94" s="5">
        <f t="shared" si="14"/>
        <v>277.73779999999999</v>
      </c>
      <c r="S94" s="5"/>
      <c r="T94" s="1"/>
      <c r="U94" s="1">
        <f t="shared" si="12"/>
        <v>11</v>
      </c>
      <c r="V94" s="1">
        <f t="shared" si="13"/>
        <v>6.7954954191216101</v>
      </c>
      <c r="W94" s="1">
        <v>58.504399999999997</v>
      </c>
      <c r="X94" s="1">
        <v>48.943399999999997</v>
      </c>
      <c r="Y94" s="1">
        <v>43.300400000000003</v>
      </c>
      <c r="Z94" s="1">
        <v>52.982600000000012</v>
      </c>
      <c r="AA94" s="1">
        <v>50.177799999999998</v>
      </c>
      <c r="AB94" s="1">
        <v>43.445999999999998</v>
      </c>
      <c r="AC94" s="1"/>
      <c r="AD94" s="1">
        <f t="shared" si="10"/>
        <v>277.73779999999999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132</v>
      </c>
      <c r="B95" s="1" t="s">
        <v>39</v>
      </c>
      <c r="C95" s="1">
        <v>84</v>
      </c>
      <c r="D95" s="1"/>
      <c r="E95" s="1">
        <v>6</v>
      </c>
      <c r="F95" s="1">
        <v>61</v>
      </c>
      <c r="G95" s="6">
        <v>0.28000000000000003</v>
      </c>
      <c r="H95" s="1">
        <v>35</v>
      </c>
      <c r="I95" s="1"/>
      <c r="J95" s="1">
        <v>34</v>
      </c>
      <c r="K95" s="1">
        <f t="shared" si="9"/>
        <v>-28</v>
      </c>
      <c r="L95" s="1"/>
      <c r="M95" s="1"/>
      <c r="N95" s="1"/>
      <c r="O95" s="1">
        <v>0</v>
      </c>
      <c r="P95" s="1"/>
      <c r="Q95" s="1">
        <f t="shared" si="11"/>
        <v>1.2</v>
      </c>
      <c r="R95" s="5"/>
      <c r="S95" s="5"/>
      <c r="T95" s="1"/>
      <c r="U95" s="1">
        <f t="shared" si="12"/>
        <v>50.833333333333336</v>
      </c>
      <c r="V95" s="1">
        <f t="shared" si="13"/>
        <v>50.833333333333336</v>
      </c>
      <c r="W95" s="1">
        <v>2.2000000000000002</v>
      </c>
      <c r="X95" s="1">
        <v>2.6</v>
      </c>
      <c r="Y95" s="1">
        <v>3.2</v>
      </c>
      <c r="Z95" s="1">
        <v>5.6</v>
      </c>
      <c r="AA95" s="1">
        <v>9.4</v>
      </c>
      <c r="AB95" s="1">
        <v>8.8000000000000007</v>
      </c>
      <c r="AC95" s="1"/>
      <c r="AD95" s="1">
        <f t="shared" si="10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133</v>
      </c>
      <c r="B96" s="1" t="s">
        <v>39</v>
      </c>
      <c r="C96" s="1">
        <v>532</v>
      </c>
      <c r="D96" s="1">
        <v>262</v>
      </c>
      <c r="E96" s="1">
        <v>461</v>
      </c>
      <c r="F96" s="1">
        <v>269</v>
      </c>
      <c r="G96" s="6">
        <v>0.37</v>
      </c>
      <c r="H96" s="1">
        <v>50</v>
      </c>
      <c r="I96" s="1" t="s">
        <v>47</v>
      </c>
      <c r="J96" s="1">
        <v>451</v>
      </c>
      <c r="K96" s="1">
        <f t="shared" si="9"/>
        <v>10</v>
      </c>
      <c r="L96" s="1"/>
      <c r="M96" s="1"/>
      <c r="N96" s="1">
        <v>53.600000000000023</v>
      </c>
      <c r="O96" s="1">
        <v>102.1999999999999</v>
      </c>
      <c r="P96" s="1">
        <v>190</v>
      </c>
      <c r="Q96" s="1">
        <f t="shared" si="11"/>
        <v>92.2</v>
      </c>
      <c r="R96" s="5">
        <f t="shared" si="14"/>
        <v>399.40000000000009</v>
      </c>
      <c r="S96" s="5"/>
      <c r="T96" s="1"/>
      <c r="U96" s="1">
        <f t="shared" si="12"/>
        <v>11</v>
      </c>
      <c r="V96" s="1">
        <f t="shared" si="13"/>
        <v>6.6681127982646418</v>
      </c>
      <c r="W96" s="1">
        <v>77.8</v>
      </c>
      <c r="X96" s="1">
        <v>61.4</v>
      </c>
      <c r="Y96" s="1">
        <v>70.8</v>
      </c>
      <c r="Z96" s="1">
        <v>75.400000000000006</v>
      </c>
      <c r="AA96" s="1">
        <v>46.2</v>
      </c>
      <c r="AB96" s="1">
        <v>38.4</v>
      </c>
      <c r="AC96" s="1"/>
      <c r="AD96" s="1">
        <f t="shared" si="10"/>
        <v>147.77800000000002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134</v>
      </c>
      <c r="B97" s="1" t="s">
        <v>39</v>
      </c>
      <c r="C97" s="1">
        <v>413</v>
      </c>
      <c r="D97" s="1"/>
      <c r="E97" s="1">
        <v>211</v>
      </c>
      <c r="F97" s="1">
        <v>226</v>
      </c>
      <c r="G97" s="6">
        <v>0.6</v>
      </c>
      <c r="H97" s="1">
        <v>55</v>
      </c>
      <c r="I97" s="1" t="s">
        <v>98</v>
      </c>
      <c r="J97" s="1">
        <v>227</v>
      </c>
      <c r="K97" s="1">
        <f t="shared" si="9"/>
        <v>-16</v>
      </c>
      <c r="L97" s="1"/>
      <c r="M97" s="1"/>
      <c r="N97" s="1">
        <v>65.399999999999977</v>
      </c>
      <c r="O97" s="1">
        <v>0</v>
      </c>
      <c r="P97" s="1"/>
      <c r="Q97" s="1">
        <f t="shared" si="11"/>
        <v>42.2</v>
      </c>
      <c r="R97" s="5">
        <f t="shared" si="14"/>
        <v>172.80000000000007</v>
      </c>
      <c r="S97" s="5"/>
      <c r="T97" s="1"/>
      <c r="U97" s="1">
        <f t="shared" si="12"/>
        <v>11</v>
      </c>
      <c r="V97" s="1">
        <f t="shared" si="13"/>
        <v>6.9052132701421787</v>
      </c>
      <c r="W97" s="1">
        <v>30</v>
      </c>
      <c r="X97" s="1">
        <v>36.799999999999997</v>
      </c>
      <c r="Y97" s="1">
        <v>29.6</v>
      </c>
      <c r="Z97" s="1">
        <v>49.2</v>
      </c>
      <c r="AA97" s="1">
        <v>37.200000000000003</v>
      </c>
      <c r="AB97" s="1">
        <v>15.2</v>
      </c>
      <c r="AC97" s="1"/>
      <c r="AD97" s="1">
        <f t="shared" si="10"/>
        <v>103.68000000000004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135</v>
      </c>
      <c r="B98" s="1" t="s">
        <v>39</v>
      </c>
      <c r="C98" s="1">
        <v>319</v>
      </c>
      <c r="D98" s="1"/>
      <c r="E98" s="1">
        <v>135</v>
      </c>
      <c r="F98" s="1">
        <v>172</v>
      </c>
      <c r="G98" s="6">
        <v>0.4</v>
      </c>
      <c r="H98" s="1">
        <v>50</v>
      </c>
      <c r="I98" s="1" t="s">
        <v>34</v>
      </c>
      <c r="J98" s="1">
        <v>138</v>
      </c>
      <c r="K98" s="1">
        <f t="shared" si="9"/>
        <v>-3</v>
      </c>
      <c r="L98" s="1"/>
      <c r="M98" s="1"/>
      <c r="N98" s="1"/>
      <c r="O98" s="1">
        <v>0</v>
      </c>
      <c r="P98" s="1"/>
      <c r="Q98" s="1">
        <f t="shared" si="11"/>
        <v>27</v>
      </c>
      <c r="R98" s="5">
        <f t="shared" si="14"/>
        <v>125</v>
      </c>
      <c r="S98" s="5"/>
      <c r="T98" s="1"/>
      <c r="U98" s="1">
        <f t="shared" si="12"/>
        <v>11</v>
      </c>
      <c r="V98" s="1">
        <f t="shared" si="13"/>
        <v>6.3703703703703702</v>
      </c>
      <c r="W98" s="1">
        <v>18.2</v>
      </c>
      <c r="X98" s="1">
        <v>21</v>
      </c>
      <c r="Y98" s="1">
        <v>26.2</v>
      </c>
      <c r="Z98" s="1">
        <v>35</v>
      </c>
      <c r="AA98" s="1">
        <v>34.6</v>
      </c>
      <c r="AB98" s="1">
        <v>22.8</v>
      </c>
      <c r="AC98" s="1"/>
      <c r="AD98" s="1">
        <f t="shared" si="10"/>
        <v>50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136</v>
      </c>
      <c r="B99" s="1" t="s">
        <v>39</v>
      </c>
      <c r="C99" s="1">
        <v>288</v>
      </c>
      <c r="D99" s="1"/>
      <c r="E99" s="1">
        <v>124</v>
      </c>
      <c r="F99" s="1">
        <v>126</v>
      </c>
      <c r="G99" s="6">
        <v>0.35</v>
      </c>
      <c r="H99" s="1">
        <v>50</v>
      </c>
      <c r="I99" s="1" t="s">
        <v>34</v>
      </c>
      <c r="J99" s="1">
        <v>125</v>
      </c>
      <c r="K99" s="1">
        <f t="shared" ref="K99:K112" si="15">E99-J99</f>
        <v>-1</v>
      </c>
      <c r="L99" s="1"/>
      <c r="M99" s="1"/>
      <c r="N99" s="1">
        <v>31.800000000000011</v>
      </c>
      <c r="O99" s="1">
        <v>83</v>
      </c>
      <c r="P99" s="1"/>
      <c r="Q99" s="1">
        <f t="shared" si="11"/>
        <v>24.8</v>
      </c>
      <c r="R99" s="5">
        <f t="shared" si="14"/>
        <v>32</v>
      </c>
      <c r="S99" s="5"/>
      <c r="T99" s="1"/>
      <c r="U99" s="1">
        <f t="shared" si="12"/>
        <v>11</v>
      </c>
      <c r="V99" s="1">
        <f t="shared" si="13"/>
        <v>9.7096774193548381</v>
      </c>
      <c r="W99" s="1">
        <v>29.8</v>
      </c>
      <c r="X99" s="1">
        <v>24.6</v>
      </c>
      <c r="Y99" s="1">
        <v>26.8</v>
      </c>
      <c r="Z99" s="1">
        <v>33.799999999999997</v>
      </c>
      <c r="AA99" s="1">
        <v>36</v>
      </c>
      <c r="AB99" s="1">
        <v>24.2</v>
      </c>
      <c r="AC99" s="1"/>
      <c r="AD99" s="1">
        <f t="shared" si="10"/>
        <v>11.2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137</v>
      </c>
      <c r="B100" s="1" t="s">
        <v>39</v>
      </c>
      <c r="C100" s="1">
        <v>55</v>
      </c>
      <c r="D100" s="1">
        <v>425</v>
      </c>
      <c r="E100" s="1">
        <v>276</v>
      </c>
      <c r="F100" s="1">
        <v>174</v>
      </c>
      <c r="G100" s="6">
        <v>0.6</v>
      </c>
      <c r="H100" s="1">
        <v>55</v>
      </c>
      <c r="I100" s="1" t="s">
        <v>47</v>
      </c>
      <c r="J100" s="1">
        <v>274</v>
      </c>
      <c r="K100" s="1">
        <f t="shared" si="15"/>
        <v>2</v>
      </c>
      <c r="L100" s="1"/>
      <c r="M100" s="1"/>
      <c r="N100" s="1">
        <v>210.00000000000011</v>
      </c>
      <c r="O100" s="1">
        <v>0</v>
      </c>
      <c r="P100" s="1"/>
      <c r="Q100" s="1">
        <f t="shared" si="11"/>
        <v>55.2</v>
      </c>
      <c r="R100" s="5">
        <f t="shared" si="14"/>
        <v>223.19999999999993</v>
      </c>
      <c r="S100" s="5"/>
      <c r="T100" s="1"/>
      <c r="U100" s="1">
        <f t="shared" si="12"/>
        <v>11</v>
      </c>
      <c r="V100" s="1">
        <f t="shared" si="13"/>
        <v>6.9565217391304364</v>
      </c>
      <c r="W100" s="1">
        <v>38.200000000000003</v>
      </c>
      <c r="X100" s="1">
        <v>52.6</v>
      </c>
      <c r="Y100" s="1">
        <v>50.4</v>
      </c>
      <c r="Z100" s="1">
        <v>41.8</v>
      </c>
      <c r="AA100" s="1">
        <v>26.2</v>
      </c>
      <c r="AB100" s="1">
        <v>21.6</v>
      </c>
      <c r="AC100" s="1"/>
      <c r="AD100" s="1">
        <f t="shared" si="10"/>
        <v>133.91999999999996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138</v>
      </c>
      <c r="B101" s="1" t="s">
        <v>39</v>
      </c>
      <c r="C101" s="1">
        <v>170.637</v>
      </c>
      <c r="D101" s="1">
        <v>31.363</v>
      </c>
      <c r="E101" s="1">
        <v>84</v>
      </c>
      <c r="F101" s="1">
        <v>107</v>
      </c>
      <c r="G101" s="6">
        <v>0.4</v>
      </c>
      <c r="H101" s="1">
        <v>30</v>
      </c>
      <c r="I101" s="1" t="s">
        <v>34</v>
      </c>
      <c r="J101" s="1">
        <v>94</v>
      </c>
      <c r="K101" s="1">
        <f t="shared" si="15"/>
        <v>-10</v>
      </c>
      <c r="L101" s="1"/>
      <c r="M101" s="1"/>
      <c r="N101" s="1"/>
      <c r="O101" s="1">
        <v>0</v>
      </c>
      <c r="P101" s="1"/>
      <c r="Q101" s="1">
        <f t="shared" si="11"/>
        <v>16.8</v>
      </c>
      <c r="R101" s="5">
        <f>10*Q101-P101-O101-F101-N101</f>
        <v>61</v>
      </c>
      <c r="S101" s="5"/>
      <c r="T101" s="1"/>
      <c r="U101" s="1">
        <f t="shared" si="12"/>
        <v>10</v>
      </c>
      <c r="V101" s="1">
        <f t="shared" si="13"/>
        <v>6.3690476190476186</v>
      </c>
      <c r="W101" s="1">
        <v>4.2725999999999997</v>
      </c>
      <c r="X101" s="1">
        <v>7.6726000000000001</v>
      </c>
      <c r="Y101" s="1">
        <v>19</v>
      </c>
      <c r="Z101" s="1">
        <v>17</v>
      </c>
      <c r="AA101" s="1">
        <v>2.8</v>
      </c>
      <c r="AB101" s="1">
        <v>2.8</v>
      </c>
      <c r="AC101" s="1"/>
      <c r="AD101" s="1">
        <f t="shared" si="10"/>
        <v>24.400000000000002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139</v>
      </c>
      <c r="B102" s="1" t="s">
        <v>39</v>
      </c>
      <c r="C102" s="1">
        <v>261</v>
      </c>
      <c r="D102" s="1">
        <v>48</v>
      </c>
      <c r="E102" s="1">
        <v>139</v>
      </c>
      <c r="F102" s="1">
        <v>170</v>
      </c>
      <c r="G102" s="6">
        <v>0.45</v>
      </c>
      <c r="H102" s="1">
        <v>40</v>
      </c>
      <c r="I102" s="1" t="s">
        <v>34</v>
      </c>
      <c r="J102" s="1">
        <v>139</v>
      </c>
      <c r="K102" s="1">
        <f t="shared" si="15"/>
        <v>0</v>
      </c>
      <c r="L102" s="1"/>
      <c r="M102" s="1"/>
      <c r="N102" s="1"/>
      <c r="O102" s="1">
        <v>0</v>
      </c>
      <c r="P102" s="1"/>
      <c r="Q102" s="1">
        <f t="shared" si="11"/>
        <v>27.8</v>
      </c>
      <c r="R102" s="5">
        <f t="shared" si="14"/>
        <v>135.80000000000001</v>
      </c>
      <c r="S102" s="5"/>
      <c r="T102" s="1"/>
      <c r="U102" s="1">
        <f t="shared" si="12"/>
        <v>11</v>
      </c>
      <c r="V102" s="1">
        <f t="shared" si="13"/>
        <v>6.1151079136690649</v>
      </c>
      <c r="W102" s="1">
        <v>3.8</v>
      </c>
      <c r="X102" s="1">
        <v>0.2</v>
      </c>
      <c r="Y102" s="1">
        <v>26.6</v>
      </c>
      <c r="Z102" s="1">
        <v>25.6</v>
      </c>
      <c r="AA102" s="1">
        <v>7.6</v>
      </c>
      <c r="AB102" s="1">
        <v>3.2</v>
      </c>
      <c r="AC102" s="1"/>
      <c r="AD102" s="1">
        <f t="shared" si="10"/>
        <v>61.110000000000007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140</v>
      </c>
      <c r="B103" s="1" t="s">
        <v>33</v>
      </c>
      <c r="C103" s="1">
        <v>130.77699999999999</v>
      </c>
      <c r="D103" s="1"/>
      <c r="E103" s="1">
        <v>40.338999999999999</v>
      </c>
      <c r="F103" s="1">
        <v>88.543999999999997</v>
      </c>
      <c r="G103" s="6">
        <v>1</v>
      </c>
      <c r="H103" s="1">
        <v>45</v>
      </c>
      <c r="I103" s="1" t="s">
        <v>34</v>
      </c>
      <c r="J103" s="1">
        <v>37.4</v>
      </c>
      <c r="K103" s="1">
        <f t="shared" si="15"/>
        <v>2.9390000000000001</v>
      </c>
      <c r="L103" s="1"/>
      <c r="M103" s="1"/>
      <c r="N103" s="1"/>
      <c r="O103" s="1">
        <v>0</v>
      </c>
      <c r="P103" s="1"/>
      <c r="Q103" s="1">
        <f t="shared" si="11"/>
        <v>8.0678000000000001</v>
      </c>
      <c r="R103" s="5"/>
      <c r="S103" s="5"/>
      <c r="T103" s="1"/>
      <c r="U103" s="1">
        <f t="shared" si="12"/>
        <v>10.974986985299585</v>
      </c>
      <c r="V103" s="1">
        <f t="shared" si="13"/>
        <v>10.974986985299585</v>
      </c>
      <c r="W103" s="1">
        <v>5.2046000000000001</v>
      </c>
      <c r="X103" s="1">
        <v>8.6882000000000001</v>
      </c>
      <c r="Y103" s="1">
        <v>11.2806</v>
      </c>
      <c r="Z103" s="1">
        <v>11.597200000000001</v>
      </c>
      <c r="AA103" s="1">
        <v>10.5342</v>
      </c>
      <c r="AB103" s="1">
        <v>8.8206000000000007</v>
      </c>
      <c r="AC103" s="1"/>
      <c r="AD103" s="1">
        <f t="shared" si="10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141</v>
      </c>
      <c r="B104" s="1" t="s">
        <v>39</v>
      </c>
      <c r="C104" s="1">
        <v>15</v>
      </c>
      <c r="D104" s="1"/>
      <c r="E104" s="1"/>
      <c r="F104" s="1">
        <v>15</v>
      </c>
      <c r="G104" s="6">
        <v>0.35</v>
      </c>
      <c r="H104" s="1">
        <v>40</v>
      </c>
      <c r="I104" s="1"/>
      <c r="J104" s="1"/>
      <c r="K104" s="1">
        <f t="shared" si="15"/>
        <v>0</v>
      </c>
      <c r="L104" s="1"/>
      <c r="M104" s="1"/>
      <c r="N104" s="1"/>
      <c r="O104" s="1">
        <v>0</v>
      </c>
      <c r="P104" s="1"/>
      <c r="Q104" s="1">
        <f t="shared" si="11"/>
        <v>0</v>
      </c>
      <c r="R104" s="5"/>
      <c r="S104" s="5"/>
      <c r="T104" s="1"/>
      <c r="U104" s="1" t="e">
        <f t="shared" si="12"/>
        <v>#DIV/0!</v>
      </c>
      <c r="V104" s="1" t="e">
        <f t="shared" si="13"/>
        <v>#DIV/0!</v>
      </c>
      <c r="W104" s="1">
        <v>0</v>
      </c>
      <c r="X104" s="1">
        <v>0.6</v>
      </c>
      <c r="Y104" s="1">
        <v>0.6</v>
      </c>
      <c r="Z104" s="1">
        <v>-0.2</v>
      </c>
      <c r="AA104" s="1">
        <v>-0.2</v>
      </c>
      <c r="AB104" s="1">
        <v>1.4</v>
      </c>
      <c r="AC104" s="1"/>
      <c r="AD104" s="1">
        <f t="shared" si="10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1" t="s">
        <v>142</v>
      </c>
      <c r="B105" s="1" t="s">
        <v>39</v>
      </c>
      <c r="C105" s="1">
        <v>12</v>
      </c>
      <c r="D105" s="1"/>
      <c r="E105" s="1"/>
      <c r="F105" s="10">
        <f>5+F24+F107</f>
        <v>15</v>
      </c>
      <c r="G105" s="6">
        <v>0.35</v>
      </c>
      <c r="H105" s="1">
        <v>45</v>
      </c>
      <c r="I105" s="1" t="s">
        <v>34</v>
      </c>
      <c r="J105" s="1"/>
      <c r="K105" s="1">
        <f t="shared" si="15"/>
        <v>0</v>
      </c>
      <c r="L105" s="1"/>
      <c r="M105" s="1"/>
      <c r="N105" s="1"/>
      <c r="O105" s="1">
        <v>0</v>
      </c>
      <c r="P105" s="1"/>
      <c r="Q105" s="1">
        <f t="shared" si="11"/>
        <v>0</v>
      </c>
      <c r="R105" s="5"/>
      <c r="S105" s="5"/>
      <c r="T105" s="1"/>
      <c r="U105" s="1" t="e">
        <f t="shared" si="12"/>
        <v>#DIV/0!</v>
      </c>
      <c r="V105" s="1" t="e">
        <f t="shared" si="13"/>
        <v>#DIV/0!</v>
      </c>
      <c r="W105" s="1">
        <v>0</v>
      </c>
      <c r="X105" s="1">
        <v>0</v>
      </c>
      <c r="Y105" s="1">
        <v>0</v>
      </c>
      <c r="Z105" s="1">
        <v>3.4</v>
      </c>
      <c r="AA105" s="1">
        <v>3.4</v>
      </c>
      <c r="AB105" s="1">
        <v>2</v>
      </c>
      <c r="AC105" s="11" t="s">
        <v>143</v>
      </c>
      <c r="AD105" s="1">
        <f t="shared" si="10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144</v>
      </c>
      <c r="B106" s="1" t="s">
        <v>39</v>
      </c>
      <c r="C106" s="1"/>
      <c r="D106" s="1"/>
      <c r="E106" s="1">
        <v>1</v>
      </c>
      <c r="F106" s="1">
        <v>-1</v>
      </c>
      <c r="G106" s="6">
        <v>0</v>
      </c>
      <c r="H106" s="1" t="e">
        <v>#N/A</v>
      </c>
      <c r="I106" s="1"/>
      <c r="J106" s="1"/>
      <c r="K106" s="1">
        <f t="shared" si="15"/>
        <v>1</v>
      </c>
      <c r="L106" s="1"/>
      <c r="M106" s="1"/>
      <c r="N106" s="1"/>
      <c r="O106" s="1">
        <v>0</v>
      </c>
      <c r="P106" s="1"/>
      <c r="Q106" s="1">
        <f t="shared" si="11"/>
        <v>0.2</v>
      </c>
      <c r="R106" s="5"/>
      <c r="S106" s="5"/>
      <c r="T106" s="1"/>
      <c r="U106" s="1">
        <f t="shared" si="12"/>
        <v>-5</v>
      </c>
      <c r="V106" s="1">
        <f t="shared" si="13"/>
        <v>-5</v>
      </c>
      <c r="W106" s="1">
        <v>0.2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/>
      <c r="AD106" s="1">
        <f t="shared" si="10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1" t="s">
        <v>145</v>
      </c>
      <c r="B107" s="1" t="s">
        <v>39</v>
      </c>
      <c r="C107" s="1">
        <v>5</v>
      </c>
      <c r="D107" s="1"/>
      <c r="E107" s="1"/>
      <c r="F107" s="10">
        <v>5</v>
      </c>
      <c r="G107" s="6">
        <v>0</v>
      </c>
      <c r="H107" s="1" t="e">
        <v>#N/A</v>
      </c>
      <c r="I107" s="1"/>
      <c r="J107" s="1"/>
      <c r="K107" s="1">
        <f t="shared" si="15"/>
        <v>0</v>
      </c>
      <c r="L107" s="1"/>
      <c r="M107" s="1"/>
      <c r="N107" s="1"/>
      <c r="O107" s="1">
        <v>0</v>
      </c>
      <c r="P107" s="1"/>
      <c r="Q107" s="1">
        <f t="shared" si="11"/>
        <v>0</v>
      </c>
      <c r="R107" s="5"/>
      <c r="S107" s="5"/>
      <c r="T107" s="1"/>
      <c r="U107" s="1" t="e">
        <f t="shared" si="12"/>
        <v>#DIV/0!</v>
      </c>
      <c r="V107" s="1" t="e">
        <f t="shared" si="13"/>
        <v>#DIV/0!</v>
      </c>
      <c r="W107" s="1">
        <v>0</v>
      </c>
      <c r="X107" s="1">
        <v>0</v>
      </c>
      <c r="Y107" s="1">
        <v>0</v>
      </c>
      <c r="Z107" s="1"/>
      <c r="AA107" s="1"/>
      <c r="AB107" s="1"/>
      <c r="AC107" s="11" t="s">
        <v>57</v>
      </c>
      <c r="AD107" s="1">
        <f t="shared" si="10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146</v>
      </c>
      <c r="B108" s="1" t="s">
        <v>33</v>
      </c>
      <c r="C108" s="1">
        <v>13.504</v>
      </c>
      <c r="D108" s="1">
        <v>111.196</v>
      </c>
      <c r="E108" s="1">
        <v>39.258000000000003</v>
      </c>
      <c r="F108" s="1">
        <v>84.046999999999997</v>
      </c>
      <c r="G108" s="6">
        <v>1</v>
      </c>
      <c r="H108" s="1">
        <v>50</v>
      </c>
      <c r="I108" s="1"/>
      <c r="J108" s="1">
        <v>46.75</v>
      </c>
      <c r="K108" s="1">
        <f t="shared" si="15"/>
        <v>-7.4919999999999973</v>
      </c>
      <c r="L108" s="1"/>
      <c r="M108" s="1"/>
      <c r="N108" s="1">
        <v>83.786599999999993</v>
      </c>
      <c r="O108" s="1">
        <v>0</v>
      </c>
      <c r="P108" s="1"/>
      <c r="Q108" s="1">
        <f t="shared" si="11"/>
        <v>7.8516000000000004</v>
      </c>
      <c r="R108" s="5"/>
      <c r="S108" s="5"/>
      <c r="T108" s="1"/>
      <c r="U108" s="1">
        <f t="shared" si="12"/>
        <v>21.375719598553157</v>
      </c>
      <c r="V108" s="1">
        <f t="shared" si="13"/>
        <v>21.375719598553157</v>
      </c>
      <c r="W108" s="1">
        <v>5.8747999999999996</v>
      </c>
      <c r="X108" s="1">
        <v>14.8782</v>
      </c>
      <c r="Y108" s="1">
        <v>14.045999999999999</v>
      </c>
      <c r="Z108" s="1">
        <v>7.0206</v>
      </c>
      <c r="AA108" s="1">
        <v>6.7225999999999999</v>
      </c>
      <c r="AB108" s="1">
        <v>7.2591999999999999</v>
      </c>
      <c r="AC108" s="1"/>
      <c r="AD108" s="1">
        <f t="shared" si="10"/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147</v>
      </c>
      <c r="B109" s="1" t="s">
        <v>39</v>
      </c>
      <c r="C109" s="1">
        <v>66</v>
      </c>
      <c r="D109" s="1"/>
      <c r="E109" s="1">
        <v>37</v>
      </c>
      <c r="F109" s="1">
        <v>-6</v>
      </c>
      <c r="G109" s="6">
        <v>0.06</v>
      </c>
      <c r="H109" s="1">
        <v>60</v>
      </c>
      <c r="I109" s="1"/>
      <c r="J109" s="1">
        <v>69</v>
      </c>
      <c r="K109" s="1">
        <f t="shared" si="15"/>
        <v>-32</v>
      </c>
      <c r="L109" s="1"/>
      <c r="M109" s="1"/>
      <c r="N109" s="1">
        <v>29.399999999999981</v>
      </c>
      <c r="O109" s="1">
        <v>80.000000000000014</v>
      </c>
      <c r="P109" s="1"/>
      <c r="Q109" s="1">
        <f t="shared" si="11"/>
        <v>7.4</v>
      </c>
      <c r="R109" s="5"/>
      <c r="S109" s="5"/>
      <c r="T109" s="1"/>
      <c r="U109" s="1">
        <f t="shared" si="12"/>
        <v>13.972972972972972</v>
      </c>
      <c r="V109" s="1">
        <f t="shared" si="13"/>
        <v>13.972972972972972</v>
      </c>
      <c r="W109" s="1">
        <v>15.2</v>
      </c>
      <c r="X109" s="1">
        <v>20.399999999999999</v>
      </c>
      <c r="Y109" s="1">
        <v>21.4</v>
      </c>
      <c r="Z109" s="1">
        <v>24.266999999999999</v>
      </c>
      <c r="AA109" s="1">
        <v>11.2</v>
      </c>
      <c r="AB109" s="1">
        <v>1.6</v>
      </c>
      <c r="AC109" s="1" t="s">
        <v>148</v>
      </c>
      <c r="AD109" s="1">
        <f t="shared" si="10"/>
        <v>0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149</v>
      </c>
      <c r="B110" s="1" t="s">
        <v>39</v>
      </c>
      <c r="C110" s="1">
        <v>75</v>
      </c>
      <c r="D110" s="1"/>
      <c r="E110" s="1">
        <v>51</v>
      </c>
      <c r="F110" s="1">
        <v>-1</v>
      </c>
      <c r="G110" s="6">
        <v>0.06</v>
      </c>
      <c r="H110" s="1">
        <v>60</v>
      </c>
      <c r="I110" s="1"/>
      <c r="J110" s="1">
        <v>79</v>
      </c>
      <c r="K110" s="1">
        <f t="shared" si="15"/>
        <v>-28</v>
      </c>
      <c r="L110" s="1"/>
      <c r="M110" s="1"/>
      <c r="N110" s="1">
        <v>30.800000000000011</v>
      </c>
      <c r="O110" s="1">
        <v>80.999999999999972</v>
      </c>
      <c r="P110" s="1"/>
      <c r="Q110" s="1">
        <f t="shared" si="11"/>
        <v>10.199999999999999</v>
      </c>
      <c r="R110" s="5"/>
      <c r="S110" s="5"/>
      <c r="T110" s="1"/>
      <c r="U110" s="1">
        <f t="shared" si="12"/>
        <v>10.862745098039214</v>
      </c>
      <c r="V110" s="1">
        <f t="shared" si="13"/>
        <v>10.862745098039214</v>
      </c>
      <c r="W110" s="1">
        <v>16.399999999999999</v>
      </c>
      <c r="X110" s="1">
        <v>20.8</v>
      </c>
      <c r="Y110" s="1">
        <v>21.8</v>
      </c>
      <c r="Z110" s="1">
        <v>22.6</v>
      </c>
      <c r="AA110" s="1">
        <v>10.8</v>
      </c>
      <c r="AB110" s="1">
        <v>2</v>
      </c>
      <c r="AC110" s="1" t="s">
        <v>148</v>
      </c>
      <c r="AD110" s="1">
        <f t="shared" si="10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150</v>
      </c>
      <c r="B111" s="1" t="s">
        <v>39</v>
      </c>
      <c r="C111" s="1">
        <v>57</v>
      </c>
      <c r="D111" s="1">
        <v>2</v>
      </c>
      <c r="E111" s="1">
        <v>43</v>
      </c>
      <c r="F111" s="1">
        <v>-4</v>
      </c>
      <c r="G111" s="6">
        <v>0.06</v>
      </c>
      <c r="H111" s="1">
        <v>60</v>
      </c>
      <c r="I111" s="1"/>
      <c r="J111" s="1">
        <v>73</v>
      </c>
      <c r="K111" s="1">
        <f t="shared" si="15"/>
        <v>-30</v>
      </c>
      <c r="L111" s="1"/>
      <c r="M111" s="1"/>
      <c r="N111" s="1">
        <v>36.000000000000028</v>
      </c>
      <c r="O111" s="1">
        <v>70.999999999999972</v>
      </c>
      <c r="P111" s="1"/>
      <c r="Q111" s="1">
        <f t="shared" si="11"/>
        <v>8.6</v>
      </c>
      <c r="R111" s="5"/>
      <c r="S111" s="5"/>
      <c r="T111" s="1"/>
      <c r="U111" s="1">
        <f t="shared" si="12"/>
        <v>11.976744186046512</v>
      </c>
      <c r="V111" s="1">
        <f t="shared" si="13"/>
        <v>11.976744186046512</v>
      </c>
      <c r="W111" s="1">
        <v>15</v>
      </c>
      <c r="X111" s="1">
        <v>21.8</v>
      </c>
      <c r="Y111" s="1">
        <v>22.6</v>
      </c>
      <c r="Z111" s="1">
        <v>25.8</v>
      </c>
      <c r="AA111" s="1">
        <v>12</v>
      </c>
      <c r="AB111" s="1">
        <v>2</v>
      </c>
      <c r="AC111" s="1" t="s">
        <v>148</v>
      </c>
      <c r="AD111" s="1">
        <f t="shared" si="10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151</v>
      </c>
      <c r="B112" s="1" t="s">
        <v>39</v>
      </c>
      <c r="C112" s="1">
        <v>108</v>
      </c>
      <c r="D112" s="1"/>
      <c r="E112" s="1">
        <v>21</v>
      </c>
      <c r="F112" s="1">
        <v>81</v>
      </c>
      <c r="G112" s="6">
        <v>0.11</v>
      </c>
      <c r="H112" s="1">
        <v>150</v>
      </c>
      <c r="I112" s="1"/>
      <c r="J112" s="1">
        <v>21</v>
      </c>
      <c r="K112" s="1">
        <f t="shared" si="15"/>
        <v>0</v>
      </c>
      <c r="L112" s="1"/>
      <c r="M112" s="1"/>
      <c r="N112" s="1"/>
      <c r="O112" s="1">
        <v>0</v>
      </c>
      <c r="P112" s="1"/>
      <c r="Q112" s="1">
        <f t="shared" si="11"/>
        <v>4.2</v>
      </c>
      <c r="R112" s="5"/>
      <c r="S112" s="5"/>
      <c r="T112" s="1"/>
      <c r="U112" s="1">
        <f t="shared" si="12"/>
        <v>19.285714285714285</v>
      </c>
      <c r="V112" s="1">
        <f t="shared" si="13"/>
        <v>19.285714285714285</v>
      </c>
      <c r="W112" s="1">
        <v>4</v>
      </c>
      <c r="X112" s="1">
        <v>3.4</v>
      </c>
      <c r="Y112" s="1">
        <v>3.8</v>
      </c>
      <c r="Z112" s="1">
        <v>3.6</v>
      </c>
      <c r="AA112" s="1">
        <v>4</v>
      </c>
      <c r="AB112" s="1">
        <v>3.8</v>
      </c>
      <c r="AC112" s="12" t="s">
        <v>50</v>
      </c>
      <c r="AD112" s="1">
        <f t="shared" si="10"/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D112" xr:uid="{16BD0C07-A0F1-45DF-B9A6-ADE6B0FE4A5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2024-02-23T08:13:08Z</dcterms:created>
  <dcterms:modified xsi:type="dcterms:W3CDTF">2024-02-28T12:16:52Z</dcterms:modified>
</cp:coreProperties>
</file>