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02,24 ПОКОМ КИ филиалы\Мелитополь\"/>
    </mc:Choice>
  </mc:AlternateContent>
  <xr:revisionPtr revIDLastSave="0" documentId="13_ncr:1_{419D4610-241A-45F3-A5FF-F477580CF7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Sheet!$A$3:$AC$77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P7" i="1" s="1"/>
  <c r="Q7" i="1" s="1"/>
  <c r="L8" i="1"/>
  <c r="P8" i="1" s="1"/>
  <c r="Q8" i="1" s="1"/>
  <c r="L9" i="1"/>
  <c r="P9" i="1" s="1"/>
  <c r="Q9" i="1" s="1"/>
  <c r="L10" i="1"/>
  <c r="P10" i="1" s="1"/>
  <c r="Q10" i="1" s="1"/>
  <c r="L11" i="1"/>
  <c r="P11" i="1" s="1"/>
  <c r="L12" i="1"/>
  <c r="P12" i="1" s="1"/>
  <c r="Q12" i="1" s="1"/>
  <c r="L13" i="1"/>
  <c r="P13" i="1" s="1"/>
  <c r="Q13" i="1" s="1"/>
  <c r="L14" i="1"/>
  <c r="P14" i="1" s="1"/>
  <c r="Q14" i="1" s="1"/>
  <c r="L15" i="1"/>
  <c r="P15" i="1" s="1"/>
  <c r="Q15" i="1" s="1"/>
  <c r="L16" i="1"/>
  <c r="P16" i="1" s="1"/>
  <c r="Q16" i="1" s="1"/>
  <c r="L17" i="1"/>
  <c r="P17" i="1" s="1"/>
  <c r="Q17" i="1" s="1"/>
  <c r="L18" i="1"/>
  <c r="P18" i="1" s="1"/>
  <c r="L19" i="1"/>
  <c r="P19" i="1" s="1"/>
  <c r="Q19" i="1" s="1"/>
  <c r="L20" i="1"/>
  <c r="P20" i="1" s="1"/>
  <c r="L21" i="1"/>
  <c r="P21" i="1" s="1"/>
  <c r="Q21" i="1" s="1"/>
  <c r="L22" i="1"/>
  <c r="P22" i="1" s="1"/>
  <c r="Q22" i="1" s="1"/>
  <c r="L23" i="1"/>
  <c r="P23" i="1" s="1"/>
  <c r="L24" i="1"/>
  <c r="P24" i="1" s="1"/>
  <c r="L25" i="1"/>
  <c r="P25" i="1" s="1"/>
  <c r="Q25" i="1" s="1"/>
  <c r="L26" i="1"/>
  <c r="P26" i="1" s="1"/>
  <c r="Q26" i="1" s="1"/>
  <c r="L27" i="1"/>
  <c r="P27" i="1" s="1"/>
  <c r="Q27" i="1" s="1"/>
  <c r="L28" i="1"/>
  <c r="P28" i="1" s="1"/>
  <c r="Q28" i="1" s="1"/>
  <c r="L29" i="1"/>
  <c r="P29" i="1" s="1"/>
  <c r="L30" i="1"/>
  <c r="P30" i="1" s="1"/>
  <c r="L31" i="1"/>
  <c r="P31" i="1" s="1"/>
  <c r="Q31" i="1" s="1"/>
  <c r="L32" i="1"/>
  <c r="P32" i="1" s="1"/>
  <c r="Q32" i="1" s="1"/>
  <c r="L33" i="1"/>
  <c r="P33" i="1" s="1"/>
  <c r="Q33" i="1" s="1"/>
  <c r="L34" i="1"/>
  <c r="P34" i="1" s="1"/>
  <c r="Q34" i="1" s="1"/>
  <c r="L35" i="1"/>
  <c r="P35" i="1" s="1"/>
  <c r="L36" i="1"/>
  <c r="P36" i="1" s="1"/>
  <c r="Q36" i="1" s="1"/>
  <c r="L37" i="1"/>
  <c r="P37" i="1" s="1"/>
  <c r="Q37" i="1" s="1"/>
  <c r="L38" i="1"/>
  <c r="P38" i="1" s="1"/>
  <c r="L39" i="1"/>
  <c r="P39" i="1" s="1"/>
  <c r="L40" i="1"/>
  <c r="P40" i="1" s="1"/>
  <c r="Q40" i="1" s="1"/>
  <c r="L41" i="1"/>
  <c r="P41" i="1" s="1"/>
  <c r="Q41" i="1" s="1"/>
  <c r="L42" i="1"/>
  <c r="P42" i="1" s="1"/>
  <c r="Q42" i="1" s="1"/>
  <c r="L43" i="1"/>
  <c r="P43" i="1" s="1"/>
  <c r="Q43" i="1" s="1"/>
  <c r="L44" i="1"/>
  <c r="P44" i="1" s="1"/>
  <c r="L45" i="1"/>
  <c r="P45" i="1" s="1"/>
  <c r="Q45" i="1" s="1"/>
  <c r="L46" i="1"/>
  <c r="P46" i="1" s="1"/>
  <c r="Q46" i="1" s="1"/>
  <c r="L47" i="1"/>
  <c r="P47" i="1" s="1"/>
  <c r="Q47" i="1" s="1"/>
  <c r="L48" i="1"/>
  <c r="P48" i="1" s="1"/>
  <c r="Q48" i="1" s="1"/>
  <c r="L49" i="1"/>
  <c r="P49" i="1" s="1"/>
  <c r="L50" i="1"/>
  <c r="P50" i="1" s="1"/>
  <c r="Q50" i="1" s="1"/>
  <c r="L51" i="1"/>
  <c r="P51" i="1" s="1"/>
  <c r="L52" i="1"/>
  <c r="P52" i="1" s="1"/>
  <c r="Q52" i="1" s="1"/>
  <c r="L53" i="1"/>
  <c r="P53" i="1" s="1"/>
  <c r="Q53" i="1" s="1"/>
  <c r="L54" i="1"/>
  <c r="P54" i="1" s="1"/>
  <c r="L55" i="1"/>
  <c r="P55" i="1" s="1"/>
  <c r="Q55" i="1" s="1"/>
  <c r="L56" i="1"/>
  <c r="P56" i="1" s="1"/>
  <c r="Q56" i="1" s="1"/>
  <c r="L57" i="1"/>
  <c r="P57" i="1" s="1"/>
  <c r="L58" i="1"/>
  <c r="P58" i="1" s="1"/>
  <c r="L59" i="1"/>
  <c r="P59" i="1" s="1"/>
  <c r="Q59" i="1" s="1"/>
  <c r="L60" i="1"/>
  <c r="P60" i="1" s="1"/>
  <c r="Q60" i="1" s="1"/>
  <c r="L61" i="1"/>
  <c r="P61" i="1" s="1"/>
  <c r="Q61" i="1" s="1"/>
  <c r="L62" i="1"/>
  <c r="P62" i="1" s="1"/>
  <c r="Q62" i="1" s="1"/>
  <c r="L63" i="1"/>
  <c r="P63" i="1" s="1"/>
  <c r="Q63" i="1" s="1"/>
  <c r="L64" i="1"/>
  <c r="P64" i="1" s="1"/>
  <c r="Q64" i="1" s="1"/>
  <c r="L65" i="1"/>
  <c r="P65" i="1" s="1"/>
  <c r="Q65" i="1" s="1"/>
  <c r="L66" i="1"/>
  <c r="P66" i="1" s="1"/>
  <c r="Q66" i="1" s="1"/>
  <c r="L67" i="1"/>
  <c r="P67" i="1" s="1"/>
  <c r="Q67" i="1" s="1"/>
  <c r="L68" i="1"/>
  <c r="P68" i="1" s="1"/>
  <c r="Q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T75" i="1" l="1"/>
  <c r="U75" i="1"/>
  <c r="T73" i="1"/>
  <c r="U73" i="1"/>
  <c r="T69" i="1"/>
  <c r="U69" i="1"/>
  <c r="T65" i="1"/>
  <c r="U65" i="1"/>
  <c r="T61" i="1"/>
  <c r="U61" i="1"/>
  <c r="T57" i="1"/>
  <c r="U57" i="1"/>
  <c r="T53" i="1"/>
  <c r="U53" i="1"/>
  <c r="T51" i="1"/>
  <c r="U51" i="1"/>
  <c r="T47" i="1"/>
  <c r="U47" i="1"/>
  <c r="T43" i="1"/>
  <c r="U43" i="1"/>
  <c r="T39" i="1"/>
  <c r="U39" i="1"/>
  <c r="T35" i="1"/>
  <c r="U35" i="1"/>
  <c r="T31" i="1"/>
  <c r="U31" i="1"/>
  <c r="T25" i="1"/>
  <c r="U25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T77" i="1"/>
  <c r="U77" i="1"/>
  <c r="T71" i="1"/>
  <c r="U71" i="1"/>
  <c r="T67" i="1"/>
  <c r="U67" i="1"/>
  <c r="T63" i="1"/>
  <c r="U63" i="1"/>
  <c r="T59" i="1"/>
  <c r="U59" i="1"/>
  <c r="T55" i="1"/>
  <c r="U55" i="1"/>
  <c r="T49" i="1"/>
  <c r="U49" i="1"/>
  <c r="T45" i="1"/>
  <c r="U45" i="1"/>
  <c r="T41" i="1"/>
  <c r="U41" i="1"/>
  <c r="T37" i="1"/>
  <c r="U37" i="1"/>
  <c r="T33" i="1"/>
  <c r="U33" i="1"/>
  <c r="T29" i="1"/>
  <c r="U29" i="1"/>
  <c r="T27" i="1"/>
  <c r="U27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L5" i="1"/>
  <c r="P6" i="1"/>
  <c r="Q6" i="1" s="1"/>
  <c r="K5" i="1"/>
  <c r="AC6" i="1" l="1"/>
  <c r="AC5" i="1" s="1"/>
  <c r="Q5" i="1"/>
  <c r="P5" i="1"/>
  <c r="U6" i="1"/>
  <c r="T6" i="1"/>
</calcChain>
</file>

<file path=xl/sharedStrings.xml><?xml version="1.0" encoding="utf-8"?>
<sst xmlns="http://schemas.openxmlformats.org/spreadsheetml/2006/main" count="189" uniqueCount="113">
  <si>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</si>
  <si>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</si>
  <si>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</si>
  <si>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</si>
  <si>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</si>
  <si>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</si>
  <si>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</si>
  <si>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</si>
  <si>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</si>
  <si>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</si>
  <si>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</si>
  <si>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</si>
  <si>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</si>
  <si>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</si>
  <si>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</si>
  <si>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</si>
  <si>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</si>
  <si>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</si>
  <si>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</si>
  <si>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</si>
  <si>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</si>
  <si>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</si>
  <si>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19,02,</t>
  </si>
  <si>
    <t>24,02,</t>
  </si>
  <si>
    <t>23,02,</t>
  </si>
  <si>
    <t>21,02,</t>
  </si>
  <si>
    <t>15,02,</t>
  </si>
  <si>
    <t>14,02,</t>
  </si>
  <si>
    <t>08,02,</t>
  </si>
  <si>
    <t>06,02,</t>
  </si>
  <si>
    <t>01,02,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</si>
  <si>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</si>
  <si>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</si>
  <si>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</si>
  <si>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</si>
  <si>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</si>
  <si>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032  Сосиски Вязанка Сливочные, Вязанка амицел МГС, 0.45кг, ПОКОМ</t>
  </si>
  <si>
    <t>шт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</si>
  <si>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</si>
  <si>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</si>
  <si>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</si>
  <si>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</si>
  <si>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</si>
  <si>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</si>
  <si>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</si>
  <si>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</si>
  <si>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</si>
  <si>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</si>
  <si>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</si>
  <si>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</si>
  <si>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</si>
  <si>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</si>
  <si>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</si>
  <si>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</si>
  <si>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</si>
  <si>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</si>
  <si>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</si>
  <si>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</si>
  <si>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</si>
  <si>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</si>
  <si>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то же что и 326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</si>
  <si>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</si>
  <si>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</si>
  <si>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</si>
  <si>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</si>
  <si>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</si>
  <si>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</si>
  <si>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</si>
  <si>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</si>
  <si>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273  Сосиски Сочинки с сочной грудинкой, МГС 0.4кг, 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</si>
  <si>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</si>
  <si>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</si>
  <si>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</si>
  <si>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</si>
  <si>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</si>
  <si>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</si>
  <si>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</si>
  <si>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</si>
  <si>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</si>
  <si>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то же что и 212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</si>
  <si>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</si>
  <si>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</si>
  <si>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</si>
  <si>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</si>
  <si>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</si>
  <si>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</si>
  <si>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</si>
  <si>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</si>
  <si>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</si>
  <si>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</si>
  <si>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</si>
  <si>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</si>
  <si>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</si>
  <si>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</si>
  <si>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</si>
  <si>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380 Колбаски Балыкбургские с сыром ТМ Баварушка вес  Поком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</si>
  <si>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</si>
  <si>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</si>
  <si>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</si>
  <si>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417 П/к колбасы «Сочинка рубленая с сочным окороком» Весовой фиброуз ТМ «Стародворье»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</si>
  <si>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</si>
  <si>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</si>
  <si>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460</t>
  </si>
  <si>
    <t>452 Колбаса Сочинка зернистая с сочной грудинкой  ТМ Стародворье в оболочке ф  Поком</t>
  </si>
  <si>
    <t>455 Колбаса Салями Мясорубская ТМ Стародворье с рубленым шпиком в оболочке фиброуз в ваку  Поком</t>
  </si>
  <si>
    <t>456 Колбаса вареная Сочинка ТМ Стародворье в оболочке полиамид 0,45 кг.Мясной продукт.  Поком</t>
  </si>
  <si>
    <t>459 Сосиски Сочинки ТМ Стародворье с сочной грудиной в оболочке полиамид в мо  0,3 кг.  Поком</t>
  </si>
  <si>
    <t>460  Сосиски Баварские ТМ Стародворье 0,35 кг ПОКОМ</t>
  </si>
  <si>
    <t>то же что и 451 (задвоенное СКЮ)</t>
  </si>
  <si>
    <t>470 Колбаса Любительская ТМ Вязанка в оболочке полиамид.Мясной продукт категории А.  Поком</t>
  </si>
  <si>
    <t>согласовал Химич</t>
  </si>
  <si>
    <t>заказ</t>
  </si>
  <si>
    <t>26,02,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</si>
</sst>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ySplit="5" topLeftCell="A6" activePane="bottomLeft" state="frozen"/>
      <selection pane="bottomLeft" activeCell="S8" sqref="S8"/>
    </sheetView>
  </sheetViews>
  <sheetFormatPr defaultRowHeight="15" x14ac:dyDescent="0.25"/>
  <cols>
    <col min="1" max="1" width="60" customWidth="1"/>
    <col min="2" max="2" width="3.85546875" customWidth="1"/>
    <col min="3" max="6" width="7" customWidth="1"/>
    <col min="7" max="7" width="4.85546875" style="8" customWidth="1"/>
    <col min="8" max="8" width="4.85546875" customWidth="1"/>
    <col min="9" max="9" width="1.28515625" customWidth="1"/>
    <col min="10" max="18" width="6.85546875" customWidth="1"/>
    <col min="19" max="19" width="22.140625" customWidth="1"/>
    <col min="20" max="21" width="5.28515625" customWidth="1"/>
    <col min="22" max="27" width="7.140625" customWidth="1"/>
    <col min="28" max="28" width="22.1406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111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112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53520.204999999987</v>
      </c>
      <c r="F5" s="4">
        <f>SUM(F6:F499)</f>
        <v>26346.608000000007</v>
      </c>
      <c r="G5" s="6"/>
      <c r="H5" s="1"/>
      <c r="I5" s="1"/>
      <c r="J5" s="4">
        <f t="shared" ref="J5:R5" si="0">SUM(J6:J499)</f>
        <v>52667.499000000011</v>
      </c>
      <c r="K5" s="4">
        <f t="shared" si="0"/>
        <v>852.70599999999843</v>
      </c>
      <c r="L5" s="4">
        <f t="shared" si="0"/>
        <v>24177.886000000006</v>
      </c>
      <c r="M5" s="4">
        <f t="shared" si="0"/>
        <v>29342.318999999992</v>
      </c>
      <c r="N5" s="4">
        <f t="shared" si="0"/>
        <v>10787.216479999997</v>
      </c>
      <c r="O5" s="4">
        <f t="shared" si="0"/>
        <v>6532.7365999999993</v>
      </c>
      <c r="P5" s="4">
        <f t="shared" si="0"/>
        <v>4835.5771999999997</v>
      </c>
      <c r="Q5" s="4">
        <f t="shared" si="0"/>
        <v>12042.587400000004</v>
      </c>
      <c r="R5" s="4">
        <f t="shared" si="0"/>
        <v>0</v>
      </c>
      <c r="S5" s="1"/>
      <c r="T5" s="1"/>
      <c r="U5" s="1"/>
      <c r="V5" s="4">
        <f t="shared" ref="V5:AA5" si="1">SUM(V6:V499)</f>
        <v>4603.1824000000015</v>
      </c>
      <c r="W5" s="4">
        <f t="shared" si="1"/>
        <v>4991.0918000000011</v>
      </c>
      <c r="X5" s="4">
        <f t="shared" si="1"/>
        <v>5119.6852000000017</v>
      </c>
      <c r="Y5" s="4">
        <f t="shared" si="1"/>
        <v>4681.1281999999974</v>
      </c>
      <c r="Z5" s="4">
        <f t="shared" si="1"/>
        <v>4486.5538000000006</v>
      </c>
      <c r="AA5" s="4">
        <f t="shared" si="1"/>
        <v>4706.3539999999985</v>
      </c>
      <c r="AB5" s="1"/>
      <c r="AC5" s="4">
        <f>SUM(AC6:AC499)</f>
        <v>10032.4494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240.21799999999999</v>
      </c>
      <c r="D6" s="1"/>
      <c r="E6" s="1">
        <v>76.417000000000002</v>
      </c>
      <c r="F6" s="1">
        <v>143.36099999999999</v>
      </c>
      <c r="G6" s="6">
        <v>1</v>
      </c>
      <c r="H6" s="1">
        <v>50</v>
      </c>
      <c r="I6" s="1"/>
      <c r="J6" s="1">
        <v>66.900000000000006</v>
      </c>
      <c r="K6" s="1">
        <f t="shared" ref="K6:K36" si="2">E6-J6</f>
        <v>9.5169999999999959</v>
      </c>
      <c r="L6" s="1">
        <f>E6-M6</f>
        <v>76.417000000000002</v>
      </c>
      <c r="M6" s="1"/>
      <c r="N6" s="1"/>
      <c r="O6" s="1"/>
      <c r="P6" s="1">
        <f>L6/5</f>
        <v>15.2834</v>
      </c>
      <c r="Q6" s="5">
        <f>11*P6-O6-N6-F6</f>
        <v>24.756400000000014</v>
      </c>
      <c r="R6" s="5"/>
      <c r="S6" s="1"/>
      <c r="T6" s="1">
        <f>(F6+N6+O6+Q6)/P6</f>
        <v>11</v>
      </c>
      <c r="U6" s="1">
        <f>(F6+N6+O6)/P6</f>
        <v>9.3801771857047509</v>
      </c>
      <c r="V6" s="1">
        <v>10.9772</v>
      </c>
      <c r="W6" s="1">
        <v>7.7866</v>
      </c>
      <c r="X6" s="1">
        <v>10.193</v>
      </c>
      <c r="Y6" s="1">
        <v>7.8019999999999996</v>
      </c>
      <c r="Z6" s="1">
        <v>11.504200000000001</v>
      </c>
      <c r="AA6" s="1">
        <v>23.093800000000002</v>
      </c>
      <c r="AB6" s="1"/>
      <c r="AC6" s="1">
        <f>Q6*G6</f>
        <v>24.756400000000014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536.57000000000005</v>
      </c>
      <c r="D7" s="1">
        <v>313.50099999999998</v>
      </c>
      <c r="E7" s="1">
        <v>380.98200000000003</v>
      </c>
      <c r="F7" s="1">
        <v>381.875</v>
      </c>
      <c r="G7" s="6">
        <v>1</v>
      </c>
      <c r="H7" s="1">
        <v>45</v>
      </c>
      <c r="I7" s="1"/>
      <c r="J7" s="1">
        <v>318.3</v>
      </c>
      <c r="K7" s="1">
        <f t="shared" si="2"/>
        <v>62.682000000000016</v>
      </c>
      <c r="L7" s="1">
        <f t="shared" ref="L7:L70" si="3">E7-M7</f>
        <v>380.98200000000003</v>
      </c>
      <c r="M7" s="1"/>
      <c r="N7" s="1">
        <v>261.0995999999999</v>
      </c>
      <c r="O7" s="1"/>
      <c r="P7" s="1">
        <f t="shared" ref="P7:P70" si="4">L7/5</f>
        <v>76.196400000000011</v>
      </c>
      <c r="Q7" s="5">
        <f t="shared" ref="Q7:Q37" si="5">11*P7-O7-N7-F7</f>
        <v>195.1858000000002</v>
      </c>
      <c r="R7" s="5"/>
      <c r="S7" s="1"/>
      <c r="T7" s="1">
        <f t="shared" ref="T7:T70" si="6">(F7+N7+O7+Q7)/P7</f>
        <v>11</v>
      </c>
      <c r="U7" s="1">
        <f t="shared" ref="U7:U70" si="7">(F7+N7+O7)/P7</f>
        <v>8.4383855405242212</v>
      </c>
      <c r="V7" s="1">
        <v>70.3934</v>
      </c>
      <c r="W7" s="1">
        <v>84.117199999999997</v>
      </c>
      <c r="X7" s="1">
        <v>82.774000000000001</v>
      </c>
      <c r="Y7" s="1">
        <v>79.523400000000009</v>
      </c>
      <c r="Z7" s="1">
        <v>90.556000000000012</v>
      </c>
      <c r="AA7" s="1">
        <v>90.561599999999999</v>
      </c>
      <c r="AB7" s="1"/>
      <c r="AC7" s="1">
        <f t="shared" ref="AC7:AC69" si="8">Q7*G7</f>
        <v>195.1858000000002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812.678</v>
      </c>
      <c r="D8" s="1">
        <v>217.005</v>
      </c>
      <c r="E8" s="1">
        <v>488.77699999999999</v>
      </c>
      <c r="F8" s="1">
        <v>404.48599999999999</v>
      </c>
      <c r="G8" s="6">
        <v>1</v>
      </c>
      <c r="H8" s="1">
        <v>45</v>
      </c>
      <c r="I8" s="1"/>
      <c r="J8" s="1">
        <v>417</v>
      </c>
      <c r="K8" s="1">
        <f t="shared" si="2"/>
        <v>71.776999999999987</v>
      </c>
      <c r="L8" s="1">
        <f t="shared" si="3"/>
        <v>488.77699999999999</v>
      </c>
      <c r="M8" s="1"/>
      <c r="N8" s="1">
        <v>306.45040000000012</v>
      </c>
      <c r="O8" s="1">
        <v>225.01419999999979</v>
      </c>
      <c r="P8" s="1">
        <f t="shared" si="4"/>
        <v>97.755399999999995</v>
      </c>
      <c r="Q8" s="5">
        <f t="shared" si="5"/>
        <v>139.35879999999986</v>
      </c>
      <c r="R8" s="5"/>
      <c r="S8" s="1"/>
      <c r="T8" s="1">
        <f t="shared" si="6"/>
        <v>10.999999999999996</v>
      </c>
      <c r="U8" s="1">
        <f t="shared" si="7"/>
        <v>9.5744132804939674</v>
      </c>
      <c r="V8" s="1">
        <v>102.75660000000001</v>
      </c>
      <c r="W8" s="1">
        <v>102.2636</v>
      </c>
      <c r="X8" s="1">
        <v>100.94240000000001</v>
      </c>
      <c r="Y8" s="1">
        <v>106.1716</v>
      </c>
      <c r="Z8" s="1">
        <v>109.0784</v>
      </c>
      <c r="AA8" s="1">
        <v>111.22799999999999</v>
      </c>
      <c r="AB8" s="1"/>
      <c r="AC8" s="1">
        <f t="shared" si="8"/>
        <v>139.35879999999986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32</v>
      </c>
      <c r="C9" s="1">
        <v>222.417</v>
      </c>
      <c r="D9" s="1">
        <v>1.845</v>
      </c>
      <c r="E9" s="1">
        <v>170.86600000000001</v>
      </c>
      <c r="F9" s="1">
        <v>0.377</v>
      </c>
      <c r="G9" s="6">
        <v>1</v>
      </c>
      <c r="H9" s="1">
        <v>40</v>
      </c>
      <c r="I9" s="1"/>
      <c r="J9" s="1">
        <v>160.80000000000001</v>
      </c>
      <c r="K9" s="1">
        <f t="shared" si="2"/>
        <v>10.066000000000003</v>
      </c>
      <c r="L9" s="1">
        <f t="shared" si="3"/>
        <v>170.86600000000001</v>
      </c>
      <c r="M9" s="1"/>
      <c r="N9" s="1">
        <v>83.082999999999998</v>
      </c>
      <c r="O9" s="1">
        <v>144.81059999999999</v>
      </c>
      <c r="P9" s="1">
        <f t="shared" si="4"/>
        <v>34.173200000000001</v>
      </c>
      <c r="Q9" s="5">
        <f t="shared" si="5"/>
        <v>147.63460000000003</v>
      </c>
      <c r="R9" s="5"/>
      <c r="S9" s="1"/>
      <c r="T9" s="1">
        <f t="shared" si="6"/>
        <v>11</v>
      </c>
      <c r="U9" s="1">
        <f t="shared" si="7"/>
        <v>6.6798134210433906</v>
      </c>
      <c r="V9" s="1">
        <v>29.835599999999999</v>
      </c>
      <c r="W9" s="1">
        <v>23.5</v>
      </c>
      <c r="X9" s="1">
        <v>20.346599999999999</v>
      </c>
      <c r="Y9" s="1">
        <v>30.183800000000002</v>
      </c>
      <c r="Z9" s="1">
        <v>38.966000000000001</v>
      </c>
      <c r="AA9" s="1">
        <v>31.3566</v>
      </c>
      <c r="AB9" s="1"/>
      <c r="AC9" s="1">
        <f t="shared" si="8"/>
        <v>147.63460000000003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37</v>
      </c>
      <c r="C10" s="1">
        <v>329</v>
      </c>
      <c r="D10" s="1">
        <v>392</v>
      </c>
      <c r="E10" s="1">
        <v>284</v>
      </c>
      <c r="F10" s="1">
        <v>386</v>
      </c>
      <c r="G10" s="6">
        <v>0.45</v>
      </c>
      <c r="H10" s="1">
        <v>45</v>
      </c>
      <c r="I10" s="1"/>
      <c r="J10" s="1">
        <v>298</v>
      </c>
      <c r="K10" s="1">
        <f t="shared" si="2"/>
        <v>-14</v>
      </c>
      <c r="L10" s="1">
        <f t="shared" si="3"/>
        <v>284</v>
      </c>
      <c r="M10" s="1"/>
      <c r="N10" s="1">
        <v>109.8</v>
      </c>
      <c r="O10" s="1"/>
      <c r="P10" s="1">
        <f t="shared" si="4"/>
        <v>56.8</v>
      </c>
      <c r="Q10" s="5">
        <f t="shared" si="5"/>
        <v>129</v>
      </c>
      <c r="R10" s="5"/>
      <c r="S10" s="1"/>
      <c r="T10" s="1">
        <f t="shared" si="6"/>
        <v>11</v>
      </c>
      <c r="U10" s="1">
        <f t="shared" si="7"/>
        <v>8.72887323943662</v>
      </c>
      <c r="V10" s="1">
        <v>44</v>
      </c>
      <c r="W10" s="1">
        <v>63</v>
      </c>
      <c r="X10" s="1">
        <v>66.2</v>
      </c>
      <c r="Y10" s="1">
        <v>35.6</v>
      </c>
      <c r="Z10" s="1">
        <v>37.799999999999997</v>
      </c>
      <c r="AA10" s="1">
        <v>63.4</v>
      </c>
      <c r="AB10" s="1"/>
      <c r="AC10" s="1">
        <f t="shared" si="8"/>
        <v>58.050000000000004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37</v>
      </c>
      <c r="C11" s="1">
        <v>56</v>
      </c>
      <c r="D11" s="1">
        <v>50</v>
      </c>
      <c r="E11" s="1">
        <v>32.393999999999998</v>
      </c>
      <c r="F11" s="1">
        <v>41.606000000000002</v>
      </c>
      <c r="G11" s="6">
        <v>0.5</v>
      </c>
      <c r="H11" s="1">
        <v>60</v>
      </c>
      <c r="I11" s="1"/>
      <c r="J11" s="1">
        <v>32</v>
      </c>
      <c r="K11" s="1">
        <f t="shared" si="2"/>
        <v>0.39399999999999835</v>
      </c>
      <c r="L11" s="1">
        <f t="shared" si="3"/>
        <v>32.393999999999998</v>
      </c>
      <c r="M11" s="1"/>
      <c r="N11" s="1">
        <v>29.800000000000011</v>
      </c>
      <c r="O11" s="1">
        <v>28</v>
      </c>
      <c r="P11" s="1">
        <f t="shared" si="4"/>
        <v>6.4787999999999997</v>
      </c>
      <c r="Q11" s="5"/>
      <c r="R11" s="5"/>
      <c r="S11" s="1"/>
      <c r="T11" s="1">
        <f t="shared" si="6"/>
        <v>15.343273445699822</v>
      </c>
      <c r="U11" s="1">
        <f t="shared" si="7"/>
        <v>15.343273445699822</v>
      </c>
      <c r="V11" s="1">
        <v>10.8</v>
      </c>
      <c r="W11" s="1">
        <v>10.4</v>
      </c>
      <c r="X11" s="1">
        <v>10.4</v>
      </c>
      <c r="Y11" s="1">
        <v>8.1999999999999993</v>
      </c>
      <c r="Z11" s="1">
        <v>8.4</v>
      </c>
      <c r="AA11" s="1">
        <v>7</v>
      </c>
      <c r="AB11" s="1"/>
      <c r="AC11" s="1">
        <f t="shared" si="8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37</v>
      </c>
      <c r="C12" s="1">
        <v>294</v>
      </c>
      <c r="D12" s="1">
        <v>60</v>
      </c>
      <c r="E12" s="1">
        <v>143</v>
      </c>
      <c r="F12" s="1">
        <v>190</v>
      </c>
      <c r="G12" s="6">
        <v>0.17</v>
      </c>
      <c r="H12" s="1">
        <v>120</v>
      </c>
      <c r="I12" s="1"/>
      <c r="J12" s="1">
        <v>144</v>
      </c>
      <c r="K12" s="1">
        <f t="shared" si="2"/>
        <v>-1</v>
      </c>
      <c r="L12" s="1">
        <f t="shared" si="3"/>
        <v>98</v>
      </c>
      <c r="M12" s="1">
        <v>45</v>
      </c>
      <c r="N12" s="1"/>
      <c r="O12" s="1"/>
      <c r="P12" s="1">
        <f t="shared" si="4"/>
        <v>19.600000000000001</v>
      </c>
      <c r="Q12" s="5">
        <f t="shared" si="5"/>
        <v>25.600000000000023</v>
      </c>
      <c r="R12" s="5"/>
      <c r="S12" s="1"/>
      <c r="T12" s="1">
        <f t="shared" si="6"/>
        <v>11</v>
      </c>
      <c r="U12" s="1">
        <f t="shared" si="7"/>
        <v>9.6938775510204067</v>
      </c>
      <c r="V12" s="1">
        <v>15.8</v>
      </c>
      <c r="W12" s="1">
        <v>8.4</v>
      </c>
      <c r="X12" s="1">
        <v>7.2</v>
      </c>
      <c r="Y12" s="1">
        <v>9.4</v>
      </c>
      <c r="Z12" s="1">
        <v>8.1999999999999993</v>
      </c>
      <c r="AA12" s="1">
        <v>14.4</v>
      </c>
      <c r="AB12" s="1"/>
      <c r="AC12" s="1">
        <f t="shared" si="8"/>
        <v>4.3520000000000039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37</v>
      </c>
      <c r="C13" s="1">
        <v>112</v>
      </c>
      <c r="D13" s="1">
        <v>210</v>
      </c>
      <c r="E13" s="1">
        <v>139</v>
      </c>
      <c r="F13" s="1">
        <v>158</v>
      </c>
      <c r="G13" s="6">
        <v>0.42</v>
      </c>
      <c r="H13" s="1">
        <v>35</v>
      </c>
      <c r="I13" s="1"/>
      <c r="J13" s="1">
        <v>133</v>
      </c>
      <c r="K13" s="1">
        <f t="shared" si="2"/>
        <v>6</v>
      </c>
      <c r="L13" s="1">
        <f t="shared" si="3"/>
        <v>139</v>
      </c>
      <c r="M13" s="1"/>
      <c r="N13" s="1">
        <v>78.799999999999983</v>
      </c>
      <c r="O13" s="1"/>
      <c r="P13" s="1">
        <f t="shared" si="4"/>
        <v>27.8</v>
      </c>
      <c r="Q13" s="5">
        <f t="shared" si="5"/>
        <v>69.000000000000028</v>
      </c>
      <c r="R13" s="5"/>
      <c r="S13" s="1"/>
      <c r="T13" s="1">
        <f t="shared" si="6"/>
        <v>11</v>
      </c>
      <c r="U13" s="1">
        <f t="shared" si="7"/>
        <v>8.5179856115107899</v>
      </c>
      <c r="V13" s="1">
        <v>22.8</v>
      </c>
      <c r="W13" s="1">
        <v>30.4</v>
      </c>
      <c r="X13" s="1">
        <v>30.4</v>
      </c>
      <c r="Y13" s="1">
        <v>23</v>
      </c>
      <c r="Z13" s="1">
        <v>21.4</v>
      </c>
      <c r="AA13" s="1">
        <v>10.4</v>
      </c>
      <c r="AB13" s="1"/>
      <c r="AC13" s="1">
        <f t="shared" si="8"/>
        <v>28.980000000000011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37</v>
      </c>
      <c r="C14" s="1">
        <v>108</v>
      </c>
      <c r="D14" s="1">
        <v>47</v>
      </c>
      <c r="E14" s="1">
        <v>111</v>
      </c>
      <c r="F14" s="1">
        <v>6</v>
      </c>
      <c r="G14" s="6">
        <v>0.42</v>
      </c>
      <c r="H14" s="1">
        <v>35</v>
      </c>
      <c r="I14" s="1"/>
      <c r="J14" s="1">
        <v>133</v>
      </c>
      <c r="K14" s="1">
        <f t="shared" si="2"/>
        <v>-22</v>
      </c>
      <c r="L14" s="1">
        <f t="shared" si="3"/>
        <v>111</v>
      </c>
      <c r="M14" s="1"/>
      <c r="N14" s="1">
        <v>49.199999999999989</v>
      </c>
      <c r="O14" s="1">
        <v>86.800000000000011</v>
      </c>
      <c r="P14" s="1">
        <f t="shared" si="4"/>
        <v>22.2</v>
      </c>
      <c r="Q14" s="5">
        <f t="shared" si="5"/>
        <v>102.19999999999999</v>
      </c>
      <c r="R14" s="5"/>
      <c r="S14" s="1"/>
      <c r="T14" s="1">
        <f t="shared" si="6"/>
        <v>11</v>
      </c>
      <c r="U14" s="1">
        <f t="shared" si="7"/>
        <v>6.3963963963963968</v>
      </c>
      <c r="V14" s="1">
        <v>19.399999999999999</v>
      </c>
      <c r="W14" s="1">
        <v>15.2</v>
      </c>
      <c r="X14" s="1">
        <v>14.4</v>
      </c>
      <c r="Y14" s="1">
        <v>15.2</v>
      </c>
      <c r="Z14" s="1">
        <v>17.8</v>
      </c>
      <c r="AA14" s="1">
        <v>8.8000000000000007</v>
      </c>
      <c r="AB14" s="1"/>
      <c r="AC14" s="1">
        <f t="shared" si="8"/>
        <v>42.923999999999992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37</v>
      </c>
      <c r="C15" s="1">
        <v>165</v>
      </c>
      <c r="D15" s="1">
        <v>36</v>
      </c>
      <c r="E15" s="1">
        <v>142</v>
      </c>
      <c r="F15" s="1">
        <v>15</v>
      </c>
      <c r="G15" s="6">
        <v>0.35</v>
      </c>
      <c r="H15" s="1">
        <v>45</v>
      </c>
      <c r="I15" s="1"/>
      <c r="J15" s="1">
        <v>162</v>
      </c>
      <c r="K15" s="1">
        <f t="shared" si="2"/>
        <v>-20</v>
      </c>
      <c r="L15" s="1">
        <f t="shared" si="3"/>
        <v>106</v>
      </c>
      <c r="M15" s="1">
        <v>36</v>
      </c>
      <c r="N15" s="1"/>
      <c r="O15" s="1">
        <v>90.4</v>
      </c>
      <c r="P15" s="1">
        <f t="shared" si="4"/>
        <v>21.2</v>
      </c>
      <c r="Q15" s="5">
        <f t="shared" si="5"/>
        <v>127.79999999999998</v>
      </c>
      <c r="R15" s="5"/>
      <c r="S15" s="1"/>
      <c r="T15" s="1">
        <f t="shared" si="6"/>
        <v>11</v>
      </c>
      <c r="U15" s="1">
        <f t="shared" si="7"/>
        <v>4.9716981132075473</v>
      </c>
      <c r="V15" s="1">
        <v>18.600000000000001</v>
      </c>
      <c r="W15" s="1">
        <v>12.6</v>
      </c>
      <c r="X15" s="1">
        <v>16.600000000000001</v>
      </c>
      <c r="Y15" s="1">
        <v>13.2</v>
      </c>
      <c r="Z15" s="1">
        <v>8.8000000000000007</v>
      </c>
      <c r="AA15" s="1">
        <v>15.6</v>
      </c>
      <c r="AB15" s="1"/>
      <c r="AC15" s="1">
        <f t="shared" si="8"/>
        <v>44.72999999999999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37</v>
      </c>
      <c r="C16" s="1">
        <v>215</v>
      </c>
      <c r="D16" s="1"/>
      <c r="E16" s="1">
        <v>158</v>
      </c>
      <c r="F16" s="1">
        <v>20</v>
      </c>
      <c r="G16" s="6">
        <v>0.35</v>
      </c>
      <c r="H16" s="1">
        <v>45</v>
      </c>
      <c r="I16" s="1"/>
      <c r="J16" s="1">
        <v>161</v>
      </c>
      <c r="K16" s="1">
        <f t="shared" si="2"/>
        <v>-3</v>
      </c>
      <c r="L16" s="1">
        <f t="shared" si="3"/>
        <v>158</v>
      </c>
      <c r="M16" s="1"/>
      <c r="N16" s="1"/>
      <c r="O16" s="1">
        <v>78</v>
      </c>
      <c r="P16" s="1">
        <f t="shared" si="4"/>
        <v>31.6</v>
      </c>
      <c r="Q16" s="5">
        <f>9*P16-O16-N16-F16</f>
        <v>186.40000000000003</v>
      </c>
      <c r="R16" s="5"/>
      <c r="S16" s="1"/>
      <c r="T16" s="1">
        <f t="shared" si="6"/>
        <v>9</v>
      </c>
      <c r="U16" s="1">
        <f t="shared" si="7"/>
        <v>3.1012658227848098</v>
      </c>
      <c r="V16" s="1">
        <v>18</v>
      </c>
      <c r="W16" s="1">
        <v>15.4</v>
      </c>
      <c r="X16" s="1">
        <v>16.8</v>
      </c>
      <c r="Y16" s="1">
        <v>16</v>
      </c>
      <c r="Z16" s="1">
        <v>14.4</v>
      </c>
      <c r="AA16" s="1">
        <v>17.399999999999999</v>
      </c>
      <c r="AB16" s="1"/>
      <c r="AC16" s="1">
        <f t="shared" si="8"/>
        <v>65.240000000000009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32</v>
      </c>
      <c r="C17" s="1">
        <v>334.36399999999998</v>
      </c>
      <c r="D17" s="1">
        <v>396.96</v>
      </c>
      <c r="E17" s="1">
        <v>380.50400000000002</v>
      </c>
      <c r="F17" s="1">
        <v>274.86</v>
      </c>
      <c r="G17" s="6">
        <v>1</v>
      </c>
      <c r="H17" s="1">
        <v>55</v>
      </c>
      <c r="I17" s="1"/>
      <c r="J17" s="1">
        <v>351.13</v>
      </c>
      <c r="K17" s="1">
        <f t="shared" si="2"/>
        <v>29.374000000000024</v>
      </c>
      <c r="L17" s="1">
        <f t="shared" si="3"/>
        <v>380.50400000000002</v>
      </c>
      <c r="M17" s="1"/>
      <c r="N17" s="1">
        <v>290.90960000000001</v>
      </c>
      <c r="O17" s="1">
        <v>68.582400000000064</v>
      </c>
      <c r="P17" s="1">
        <f t="shared" si="4"/>
        <v>76.100800000000007</v>
      </c>
      <c r="Q17" s="5">
        <f t="shared" si="5"/>
        <v>202.75679999999994</v>
      </c>
      <c r="R17" s="5"/>
      <c r="S17" s="1"/>
      <c r="T17" s="1">
        <f t="shared" si="6"/>
        <v>10.999999999999998</v>
      </c>
      <c r="U17" s="1">
        <f t="shared" si="7"/>
        <v>8.3356810966507577</v>
      </c>
      <c r="V17" s="1">
        <v>71.31</v>
      </c>
      <c r="W17" s="1">
        <v>72.22760000000001</v>
      </c>
      <c r="X17" s="1">
        <v>70.124800000000008</v>
      </c>
      <c r="Y17" s="1">
        <v>57.054000000000009</v>
      </c>
      <c r="Z17" s="1">
        <v>57.195999999999991</v>
      </c>
      <c r="AA17" s="1">
        <v>72.863</v>
      </c>
      <c r="AB17" s="1"/>
      <c r="AC17" s="1">
        <f t="shared" si="8"/>
        <v>202.75679999999994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45</v>
      </c>
      <c r="B18" s="1" t="s">
        <v>32</v>
      </c>
      <c r="C18" s="1">
        <v>4054.2919999999999</v>
      </c>
      <c r="D18" s="1">
        <v>6734.5029999999997</v>
      </c>
      <c r="E18" s="1">
        <v>6935.1009999999997</v>
      </c>
      <c r="F18" s="1">
        <v>3202.6460000000002</v>
      </c>
      <c r="G18" s="6">
        <v>1</v>
      </c>
      <c r="H18" s="1">
        <v>50</v>
      </c>
      <c r="I18" s="1"/>
      <c r="J18" s="1">
        <v>6882.22</v>
      </c>
      <c r="K18" s="1">
        <f t="shared" si="2"/>
        <v>52.880999999999403</v>
      </c>
      <c r="L18" s="1">
        <f t="shared" si="3"/>
        <v>2393.4809999999998</v>
      </c>
      <c r="M18" s="1">
        <v>4541.62</v>
      </c>
      <c r="N18" s="1">
        <v>870.06739999999945</v>
      </c>
      <c r="O18" s="1">
        <v>600</v>
      </c>
      <c r="P18" s="1">
        <f t="shared" si="4"/>
        <v>478.69619999999998</v>
      </c>
      <c r="Q18" s="5">
        <v>1000</v>
      </c>
      <c r="R18" s="5"/>
      <c r="S18" s="1"/>
      <c r="T18" s="1">
        <f t="shared" si="6"/>
        <v>11.850341406512104</v>
      </c>
      <c r="U18" s="1">
        <f t="shared" si="7"/>
        <v>9.7613338062846537</v>
      </c>
      <c r="V18" s="1">
        <v>473.05239999999992</v>
      </c>
      <c r="W18" s="1">
        <v>525.16959999999995</v>
      </c>
      <c r="X18" s="1">
        <v>548.30560000000003</v>
      </c>
      <c r="Y18" s="1">
        <v>551.27340000000004</v>
      </c>
      <c r="Z18" s="1">
        <v>513.24540000000002</v>
      </c>
      <c r="AA18" s="1">
        <v>493.77879999999999</v>
      </c>
      <c r="AB18" s="1"/>
      <c r="AC18" s="1">
        <f t="shared" si="8"/>
        <v>1000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46</v>
      </c>
      <c r="B19" s="1" t="s">
        <v>32</v>
      </c>
      <c r="C19" s="1">
        <v>623.28599999999994</v>
      </c>
      <c r="D19" s="1">
        <v>183.67599999999999</v>
      </c>
      <c r="E19" s="1">
        <v>495.22</v>
      </c>
      <c r="F19" s="1">
        <v>225.154</v>
      </c>
      <c r="G19" s="6">
        <v>1</v>
      </c>
      <c r="H19" s="1">
        <v>55</v>
      </c>
      <c r="I19" s="1"/>
      <c r="J19" s="1">
        <v>455.86</v>
      </c>
      <c r="K19" s="1">
        <f t="shared" si="2"/>
        <v>39.360000000000014</v>
      </c>
      <c r="L19" s="1">
        <f t="shared" si="3"/>
        <v>495.22</v>
      </c>
      <c r="M19" s="1"/>
      <c r="N19" s="1">
        <v>87.159200000000169</v>
      </c>
      <c r="O19" s="1">
        <v>361.8979999999998</v>
      </c>
      <c r="P19" s="1">
        <f t="shared" si="4"/>
        <v>99.044000000000011</v>
      </c>
      <c r="Q19" s="5">
        <f t="shared" si="5"/>
        <v>415.27280000000019</v>
      </c>
      <c r="R19" s="5"/>
      <c r="S19" s="1"/>
      <c r="T19" s="1">
        <f t="shared" si="6"/>
        <v>11</v>
      </c>
      <c r="U19" s="1">
        <f t="shared" si="7"/>
        <v>6.8071887242033835</v>
      </c>
      <c r="V19" s="1">
        <v>80.557199999999995</v>
      </c>
      <c r="W19" s="1">
        <v>68.295599999999993</v>
      </c>
      <c r="X19" s="1">
        <v>75.847599999999986</v>
      </c>
      <c r="Y19" s="1">
        <v>79.453600000000009</v>
      </c>
      <c r="Z19" s="1">
        <v>81.975999999999999</v>
      </c>
      <c r="AA19" s="1">
        <v>96.241799999999998</v>
      </c>
      <c r="AB19" s="1"/>
      <c r="AC19" s="1">
        <f t="shared" si="8"/>
        <v>415.27280000000019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47</v>
      </c>
      <c r="B20" s="1" t="s">
        <v>32</v>
      </c>
      <c r="C20" s="1">
        <v>5156.0730000000003</v>
      </c>
      <c r="D20" s="1">
        <v>10848.928</v>
      </c>
      <c r="E20" s="1">
        <v>10815.073</v>
      </c>
      <c r="F20" s="1">
        <v>4409.7569999999996</v>
      </c>
      <c r="G20" s="6">
        <v>1</v>
      </c>
      <c r="H20" s="1">
        <v>60</v>
      </c>
      <c r="I20" s="1"/>
      <c r="J20" s="1">
        <v>10656.645</v>
      </c>
      <c r="K20" s="1">
        <f t="shared" si="2"/>
        <v>158.42799999999988</v>
      </c>
      <c r="L20" s="1">
        <f t="shared" si="3"/>
        <v>3286.0280000000002</v>
      </c>
      <c r="M20" s="1">
        <v>7529.0450000000001</v>
      </c>
      <c r="N20" s="1">
        <v>1206.5024799999969</v>
      </c>
      <c r="O20" s="1">
        <v>700</v>
      </c>
      <c r="P20" s="1">
        <f t="shared" si="4"/>
        <v>657.2056</v>
      </c>
      <c r="Q20" s="5">
        <v>1600</v>
      </c>
      <c r="R20" s="5"/>
      <c r="S20" s="1"/>
      <c r="T20" s="1">
        <f t="shared" si="6"/>
        <v>12.045331750064207</v>
      </c>
      <c r="U20" s="1">
        <f t="shared" si="7"/>
        <v>9.6107815879840288</v>
      </c>
      <c r="V20" s="1">
        <v>640.12920000000008</v>
      </c>
      <c r="W20" s="1">
        <v>716.41779999999994</v>
      </c>
      <c r="X20" s="1">
        <v>732.50339999999994</v>
      </c>
      <c r="Y20" s="1">
        <v>650.93680000000006</v>
      </c>
      <c r="Z20" s="1">
        <v>623.00300000000004</v>
      </c>
      <c r="AA20" s="1">
        <v>700.23980000000006</v>
      </c>
      <c r="AB20" s="1"/>
      <c r="AC20" s="1">
        <f t="shared" si="8"/>
        <v>1600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48</v>
      </c>
      <c r="B21" s="1" t="s">
        <v>32</v>
      </c>
      <c r="C21" s="1">
        <v>71.128</v>
      </c>
      <c r="D21" s="1">
        <v>79.2</v>
      </c>
      <c r="E21" s="1">
        <v>82.843999999999994</v>
      </c>
      <c r="F21" s="1">
        <v>33.676000000000002</v>
      </c>
      <c r="G21" s="6">
        <v>1</v>
      </c>
      <c r="H21" s="1">
        <v>50</v>
      </c>
      <c r="I21" s="1"/>
      <c r="J21" s="1">
        <v>106.04</v>
      </c>
      <c r="K21" s="1">
        <f t="shared" si="2"/>
        <v>-23.196000000000012</v>
      </c>
      <c r="L21" s="1">
        <f t="shared" si="3"/>
        <v>82.843999999999994</v>
      </c>
      <c r="M21" s="1"/>
      <c r="N21" s="1">
        <v>33.041200000000003</v>
      </c>
      <c r="O21" s="1">
        <v>10.095599999999999</v>
      </c>
      <c r="P21" s="1">
        <f t="shared" si="4"/>
        <v>16.5688</v>
      </c>
      <c r="Q21" s="5">
        <f t="shared" si="5"/>
        <v>105.444</v>
      </c>
      <c r="R21" s="5"/>
      <c r="S21" s="1"/>
      <c r="T21" s="1">
        <f t="shared" si="6"/>
        <v>11</v>
      </c>
      <c r="U21" s="1">
        <f t="shared" si="7"/>
        <v>4.635990536429917</v>
      </c>
      <c r="V21" s="1">
        <v>12.348800000000001</v>
      </c>
      <c r="W21" s="1">
        <v>13.837999999999999</v>
      </c>
      <c r="X21" s="1">
        <v>13.988799999999999</v>
      </c>
      <c r="Y21" s="1">
        <v>10.9404</v>
      </c>
      <c r="Z21" s="1">
        <v>11.8452</v>
      </c>
      <c r="AA21" s="1">
        <v>12.2164</v>
      </c>
      <c r="AB21" s="1"/>
      <c r="AC21" s="1">
        <f t="shared" si="8"/>
        <v>105.444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49</v>
      </c>
      <c r="B22" s="1" t="s">
        <v>32</v>
      </c>
      <c r="C22" s="1">
        <v>616.93399999999997</v>
      </c>
      <c r="D22" s="1">
        <v>322.81</v>
      </c>
      <c r="E22" s="1">
        <v>472.77</v>
      </c>
      <c r="F22" s="1">
        <v>379.27600000000001</v>
      </c>
      <c r="G22" s="6">
        <v>1</v>
      </c>
      <c r="H22" s="1">
        <v>55</v>
      </c>
      <c r="I22" s="1"/>
      <c r="J22" s="1">
        <v>439.06</v>
      </c>
      <c r="K22" s="1">
        <f t="shared" si="2"/>
        <v>33.70999999999998</v>
      </c>
      <c r="L22" s="1">
        <f t="shared" si="3"/>
        <v>472.77</v>
      </c>
      <c r="M22" s="1"/>
      <c r="N22" s="1">
        <v>127.0920000000001</v>
      </c>
      <c r="O22" s="1">
        <v>98.95839999999987</v>
      </c>
      <c r="P22" s="1">
        <f t="shared" si="4"/>
        <v>94.554000000000002</v>
      </c>
      <c r="Q22" s="5">
        <f t="shared" si="5"/>
        <v>434.76760000000007</v>
      </c>
      <c r="R22" s="5"/>
      <c r="S22" s="1"/>
      <c r="T22" s="1">
        <f t="shared" si="6"/>
        <v>11</v>
      </c>
      <c r="U22" s="1">
        <f t="shared" si="7"/>
        <v>6.4019121348647321</v>
      </c>
      <c r="V22" s="1">
        <v>74.828400000000002</v>
      </c>
      <c r="W22" s="1">
        <v>82.104000000000013</v>
      </c>
      <c r="X22" s="1">
        <v>88.828000000000003</v>
      </c>
      <c r="Y22" s="1">
        <v>77.00200000000001</v>
      </c>
      <c r="Z22" s="1">
        <v>80.788199999999989</v>
      </c>
      <c r="AA22" s="1">
        <v>93.685599999999994</v>
      </c>
      <c r="AB22" s="1"/>
      <c r="AC22" s="1">
        <f t="shared" si="8"/>
        <v>434.76760000000007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32</v>
      </c>
      <c r="C23" s="1">
        <v>5400.3059999999996</v>
      </c>
      <c r="D23" s="1">
        <v>9795.5409999999993</v>
      </c>
      <c r="E23" s="1">
        <v>10623.993</v>
      </c>
      <c r="F23" s="1">
        <v>3741.5569999999998</v>
      </c>
      <c r="G23" s="6">
        <v>1</v>
      </c>
      <c r="H23" s="1">
        <v>60</v>
      </c>
      <c r="I23" s="1"/>
      <c r="J23" s="1">
        <v>10466.325000000001</v>
      </c>
      <c r="K23" s="1">
        <f t="shared" si="2"/>
        <v>157.66799999999967</v>
      </c>
      <c r="L23" s="1">
        <f t="shared" si="3"/>
        <v>3085.768</v>
      </c>
      <c r="M23" s="1">
        <v>7538.2250000000004</v>
      </c>
      <c r="N23" s="1">
        <v>1168.6811999999979</v>
      </c>
      <c r="O23" s="1">
        <v>1400</v>
      </c>
      <c r="P23" s="1">
        <f t="shared" si="4"/>
        <v>617.15359999999998</v>
      </c>
      <c r="Q23" s="5">
        <v>1000</v>
      </c>
      <c r="R23" s="5"/>
      <c r="S23" s="1"/>
      <c r="T23" s="1">
        <f t="shared" si="6"/>
        <v>11.845087187371179</v>
      </c>
      <c r="U23" s="1">
        <f t="shared" si="7"/>
        <v>10.224745022957006</v>
      </c>
      <c r="V23" s="1">
        <v>645.75779999999975</v>
      </c>
      <c r="W23" s="1">
        <v>653.07680000000005</v>
      </c>
      <c r="X23" s="1">
        <v>678.53280000000018</v>
      </c>
      <c r="Y23" s="1">
        <v>645.82119999999998</v>
      </c>
      <c r="Z23" s="1">
        <v>607.61740000000009</v>
      </c>
      <c r="AA23" s="1">
        <v>639.42059999999981</v>
      </c>
      <c r="AB23" s="1"/>
      <c r="AC23" s="1">
        <f t="shared" si="8"/>
        <v>1000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32</v>
      </c>
      <c r="C24" s="1">
        <v>2649.7179999999998</v>
      </c>
      <c r="D24" s="1">
        <v>7450.1109999999999</v>
      </c>
      <c r="E24" s="1">
        <v>6888.1409999999996</v>
      </c>
      <c r="F24" s="1">
        <v>2746.3270000000002</v>
      </c>
      <c r="G24" s="6">
        <v>1</v>
      </c>
      <c r="H24" s="1">
        <v>60</v>
      </c>
      <c r="I24" s="1"/>
      <c r="J24" s="1">
        <v>6799.16</v>
      </c>
      <c r="K24" s="1">
        <f t="shared" si="2"/>
        <v>88.980999999999767</v>
      </c>
      <c r="L24" s="1">
        <f t="shared" si="3"/>
        <v>1874.9809999999998</v>
      </c>
      <c r="M24" s="1">
        <v>5013.16</v>
      </c>
      <c r="N24" s="1">
        <v>636.4312000000009</v>
      </c>
      <c r="O24" s="1"/>
      <c r="P24" s="1">
        <f t="shared" si="4"/>
        <v>374.99619999999993</v>
      </c>
      <c r="Q24" s="5">
        <v>1050</v>
      </c>
      <c r="R24" s="5"/>
      <c r="S24" s="1"/>
      <c r="T24" s="1">
        <f t="shared" si="6"/>
        <v>11.820808317524289</v>
      </c>
      <c r="U24" s="1">
        <f t="shared" si="7"/>
        <v>9.0207799439034364</v>
      </c>
      <c r="V24" s="1">
        <v>347.78379999999999</v>
      </c>
      <c r="W24" s="1">
        <v>423.0848000000002</v>
      </c>
      <c r="X24" s="1">
        <v>447.33880000000011</v>
      </c>
      <c r="Y24" s="1">
        <v>355.33920000000012</v>
      </c>
      <c r="Z24" s="1">
        <v>349.14220000000012</v>
      </c>
      <c r="AA24" s="1">
        <v>415.6354</v>
      </c>
      <c r="AB24" s="1"/>
      <c r="AC24" s="1">
        <f t="shared" si="8"/>
        <v>1050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32</v>
      </c>
      <c r="C25" s="1">
        <v>422.846</v>
      </c>
      <c r="D25" s="1">
        <v>337.05</v>
      </c>
      <c r="E25" s="1">
        <v>394.19400000000002</v>
      </c>
      <c r="F25" s="1">
        <v>308.47199999999998</v>
      </c>
      <c r="G25" s="6">
        <v>1</v>
      </c>
      <c r="H25" s="1">
        <v>60</v>
      </c>
      <c r="I25" s="1"/>
      <c r="J25" s="1">
        <v>360.35</v>
      </c>
      <c r="K25" s="1">
        <f t="shared" si="2"/>
        <v>33.843999999999994</v>
      </c>
      <c r="L25" s="1">
        <f t="shared" si="3"/>
        <v>394.19400000000002</v>
      </c>
      <c r="M25" s="1"/>
      <c r="N25" s="1">
        <v>229.7879999999999</v>
      </c>
      <c r="O25" s="1"/>
      <c r="P25" s="1">
        <f t="shared" si="4"/>
        <v>78.838800000000006</v>
      </c>
      <c r="Q25" s="5">
        <f t="shared" si="5"/>
        <v>328.96680000000015</v>
      </c>
      <c r="R25" s="5"/>
      <c r="S25" s="1"/>
      <c r="T25" s="1">
        <f t="shared" si="6"/>
        <v>11</v>
      </c>
      <c r="U25" s="1">
        <f t="shared" si="7"/>
        <v>6.8273489703039596</v>
      </c>
      <c r="V25" s="1">
        <v>58.537199999999999</v>
      </c>
      <c r="W25" s="1">
        <v>70.066399999999987</v>
      </c>
      <c r="X25" s="1">
        <v>72.835599999999985</v>
      </c>
      <c r="Y25" s="1">
        <v>62.811599999999999</v>
      </c>
      <c r="Z25" s="1">
        <v>66.954800000000006</v>
      </c>
      <c r="AA25" s="1">
        <v>78.512799999999999</v>
      </c>
      <c r="AB25" s="1"/>
      <c r="AC25" s="1">
        <f t="shared" si="8"/>
        <v>328.96680000000015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32</v>
      </c>
      <c r="C26" s="1">
        <v>468.79500000000002</v>
      </c>
      <c r="D26" s="1">
        <v>229.499</v>
      </c>
      <c r="E26" s="1">
        <v>377.178</v>
      </c>
      <c r="F26" s="1">
        <v>233.506</v>
      </c>
      <c r="G26" s="6">
        <v>1</v>
      </c>
      <c r="H26" s="1">
        <v>60</v>
      </c>
      <c r="I26" s="1"/>
      <c r="J26" s="1">
        <v>358.07</v>
      </c>
      <c r="K26" s="1">
        <f t="shared" si="2"/>
        <v>19.108000000000004</v>
      </c>
      <c r="L26" s="1">
        <f t="shared" si="3"/>
        <v>377.178</v>
      </c>
      <c r="M26" s="1"/>
      <c r="N26" s="1">
        <v>132.4800000000001</v>
      </c>
      <c r="O26" s="1">
        <v>224.1941999999998</v>
      </c>
      <c r="P26" s="1">
        <f t="shared" si="4"/>
        <v>75.435599999999994</v>
      </c>
      <c r="Q26" s="5">
        <f t="shared" si="5"/>
        <v>239.61139999999997</v>
      </c>
      <c r="R26" s="5"/>
      <c r="S26" s="1"/>
      <c r="T26" s="1">
        <f t="shared" si="6"/>
        <v>11</v>
      </c>
      <c r="U26" s="1">
        <f t="shared" si="7"/>
        <v>7.8236296920817221</v>
      </c>
      <c r="V26" s="1">
        <v>68.450199999999995</v>
      </c>
      <c r="W26" s="1">
        <v>63.430999999999997</v>
      </c>
      <c r="X26" s="1">
        <v>66.657999999999987</v>
      </c>
      <c r="Y26" s="1">
        <v>64.438800000000001</v>
      </c>
      <c r="Z26" s="1">
        <v>64.739000000000004</v>
      </c>
      <c r="AA26" s="1">
        <v>78.169200000000004</v>
      </c>
      <c r="AB26" s="1"/>
      <c r="AC26" s="1">
        <f t="shared" si="8"/>
        <v>239.61139999999997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54</v>
      </c>
      <c r="B27" s="1" t="s">
        <v>32</v>
      </c>
      <c r="C27" s="1">
        <v>155.16300000000001</v>
      </c>
      <c r="D27" s="1">
        <v>280.51</v>
      </c>
      <c r="E27" s="1">
        <v>199.52199999999999</v>
      </c>
      <c r="F27" s="1">
        <v>184.465</v>
      </c>
      <c r="G27" s="6">
        <v>1</v>
      </c>
      <c r="H27" s="1">
        <v>35</v>
      </c>
      <c r="I27" s="1"/>
      <c r="J27" s="1">
        <v>202.18</v>
      </c>
      <c r="K27" s="1">
        <f t="shared" si="2"/>
        <v>-2.6580000000000155</v>
      </c>
      <c r="L27" s="1">
        <f t="shared" si="3"/>
        <v>199.52199999999999</v>
      </c>
      <c r="M27" s="1"/>
      <c r="N27" s="1">
        <v>120.3612</v>
      </c>
      <c r="O27" s="1"/>
      <c r="P27" s="1">
        <f t="shared" si="4"/>
        <v>39.904399999999995</v>
      </c>
      <c r="Q27" s="5">
        <f t="shared" si="5"/>
        <v>134.12219999999994</v>
      </c>
      <c r="R27" s="5"/>
      <c r="S27" s="1"/>
      <c r="T27" s="1">
        <f t="shared" si="6"/>
        <v>10.999999999999998</v>
      </c>
      <c r="U27" s="1">
        <f t="shared" si="7"/>
        <v>7.6389119996792338</v>
      </c>
      <c r="V27" s="1">
        <v>38.202599999999997</v>
      </c>
      <c r="W27" s="1">
        <v>42.410400000000003</v>
      </c>
      <c r="X27" s="1">
        <v>42.043999999999997</v>
      </c>
      <c r="Y27" s="1">
        <v>32.3994</v>
      </c>
      <c r="Z27" s="1">
        <v>32.412599999999998</v>
      </c>
      <c r="AA27" s="1">
        <v>38.033999999999999</v>
      </c>
      <c r="AB27" s="1"/>
      <c r="AC27" s="1">
        <f t="shared" si="8"/>
        <v>134.12219999999994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55</v>
      </c>
      <c r="B28" s="1" t="s">
        <v>32</v>
      </c>
      <c r="C28" s="1">
        <v>91.242000000000004</v>
      </c>
      <c r="D28" s="1">
        <v>0.41899999999999998</v>
      </c>
      <c r="E28" s="1">
        <v>47.344999999999999</v>
      </c>
      <c r="F28" s="1">
        <v>23.756</v>
      </c>
      <c r="G28" s="6">
        <v>1</v>
      </c>
      <c r="H28" s="1">
        <v>40</v>
      </c>
      <c r="I28" s="1"/>
      <c r="J28" s="1">
        <v>53.18</v>
      </c>
      <c r="K28" s="1">
        <f t="shared" si="2"/>
        <v>-5.8350000000000009</v>
      </c>
      <c r="L28" s="1">
        <f t="shared" si="3"/>
        <v>47.344999999999999</v>
      </c>
      <c r="M28" s="1"/>
      <c r="N28" s="1"/>
      <c r="O28" s="1">
        <v>58.828400000000009</v>
      </c>
      <c r="P28" s="1">
        <f t="shared" si="4"/>
        <v>9.4689999999999994</v>
      </c>
      <c r="Q28" s="5">
        <f t="shared" si="5"/>
        <v>21.574599999999982</v>
      </c>
      <c r="R28" s="5"/>
      <c r="S28" s="1"/>
      <c r="T28" s="1">
        <f t="shared" si="6"/>
        <v>11</v>
      </c>
      <c r="U28" s="1">
        <f t="shared" si="7"/>
        <v>8.7215545464146178</v>
      </c>
      <c r="V28" s="1">
        <v>11.259600000000001</v>
      </c>
      <c r="W28" s="1">
        <v>5.9832000000000001</v>
      </c>
      <c r="X28" s="1">
        <v>4.9783999999999997</v>
      </c>
      <c r="Y28" s="1">
        <v>5.8561999999999994</v>
      </c>
      <c r="Z28" s="1">
        <v>6.5650000000000004</v>
      </c>
      <c r="AA28" s="1">
        <v>11.4514</v>
      </c>
      <c r="AB28" s="1"/>
      <c r="AC28" s="1">
        <f t="shared" si="8"/>
        <v>21.574599999999982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56</v>
      </c>
      <c r="B29" s="1" t="s">
        <v>32</v>
      </c>
      <c r="C29" s="1">
        <v>355.08199999999999</v>
      </c>
      <c r="D29" s="1">
        <v>625.22</v>
      </c>
      <c r="E29" s="1">
        <v>573.98099999999999</v>
      </c>
      <c r="F29" s="1">
        <v>346.75</v>
      </c>
      <c r="G29" s="6">
        <v>1</v>
      </c>
      <c r="H29" s="1">
        <v>30</v>
      </c>
      <c r="I29" s="1"/>
      <c r="J29" s="1">
        <v>566.51499999999999</v>
      </c>
      <c r="K29" s="1">
        <f t="shared" si="2"/>
        <v>7.4660000000000082</v>
      </c>
      <c r="L29" s="1">
        <f t="shared" si="3"/>
        <v>231.96600000000001</v>
      </c>
      <c r="M29" s="1">
        <v>342.01499999999999</v>
      </c>
      <c r="N29" s="1">
        <v>173.28020000000029</v>
      </c>
      <c r="O29" s="1"/>
      <c r="P29" s="1">
        <f t="shared" si="4"/>
        <v>46.3932</v>
      </c>
      <c r="Q29" s="5"/>
      <c r="R29" s="5"/>
      <c r="S29" s="1"/>
      <c r="T29" s="1">
        <f t="shared" si="6"/>
        <v>11.209190139934305</v>
      </c>
      <c r="U29" s="1">
        <f t="shared" si="7"/>
        <v>11.209190139934305</v>
      </c>
      <c r="V29" s="1">
        <v>45.774000000000001</v>
      </c>
      <c r="W29" s="1">
        <v>61.413400000000003</v>
      </c>
      <c r="X29" s="1">
        <v>63.456999999999987</v>
      </c>
      <c r="Y29" s="1">
        <v>58.918199999999999</v>
      </c>
      <c r="Z29" s="1">
        <v>59.174999999999997</v>
      </c>
      <c r="AA29" s="1">
        <v>58.203200000000002</v>
      </c>
      <c r="AB29" s="1"/>
      <c r="AC29" s="1">
        <f t="shared" si="8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32</v>
      </c>
      <c r="C30" s="1">
        <v>488.90699999999998</v>
      </c>
      <c r="D30" s="1">
        <v>300.04399999999998</v>
      </c>
      <c r="E30" s="1">
        <v>289.42500000000001</v>
      </c>
      <c r="F30" s="1">
        <v>400.82100000000003</v>
      </c>
      <c r="G30" s="6">
        <v>1</v>
      </c>
      <c r="H30" s="1">
        <v>30</v>
      </c>
      <c r="I30" s="1"/>
      <c r="J30" s="1">
        <v>279.7</v>
      </c>
      <c r="K30" s="1">
        <f t="shared" si="2"/>
        <v>9.7250000000000227</v>
      </c>
      <c r="L30" s="1">
        <f t="shared" si="3"/>
        <v>289.42500000000001</v>
      </c>
      <c r="M30" s="1"/>
      <c r="N30" s="1">
        <v>229.72540000000009</v>
      </c>
      <c r="O30" s="1"/>
      <c r="P30" s="1">
        <f t="shared" si="4"/>
        <v>57.885000000000005</v>
      </c>
      <c r="Q30" s="5"/>
      <c r="R30" s="5"/>
      <c r="S30" s="1"/>
      <c r="T30" s="1">
        <f t="shared" si="6"/>
        <v>10.89308801934871</v>
      </c>
      <c r="U30" s="1">
        <f t="shared" si="7"/>
        <v>10.89308801934871</v>
      </c>
      <c r="V30" s="1">
        <v>67.617199999999997</v>
      </c>
      <c r="W30" s="1">
        <v>76.887200000000007</v>
      </c>
      <c r="X30" s="1">
        <v>77.4452</v>
      </c>
      <c r="Y30" s="1">
        <v>77.057400000000001</v>
      </c>
      <c r="Z30" s="1">
        <v>78.877399999999994</v>
      </c>
      <c r="AA30" s="1">
        <v>63.402600000000007</v>
      </c>
      <c r="AB30" s="1"/>
      <c r="AC30" s="1">
        <f t="shared" si="8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32</v>
      </c>
      <c r="C31" s="1">
        <v>420.50200000000001</v>
      </c>
      <c r="D31" s="1"/>
      <c r="E31" s="1">
        <v>301.15100000000001</v>
      </c>
      <c r="F31" s="1">
        <v>45.192999999999998</v>
      </c>
      <c r="G31" s="6">
        <v>1</v>
      </c>
      <c r="H31" s="1">
        <v>30</v>
      </c>
      <c r="I31" s="1"/>
      <c r="J31" s="1">
        <v>287.89999999999998</v>
      </c>
      <c r="K31" s="1">
        <f t="shared" si="2"/>
        <v>13.251000000000033</v>
      </c>
      <c r="L31" s="1">
        <f t="shared" si="3"/>
        <v>301.15100000000001</v>
      </c>
      <c r="M31" s="1"/>
      <c r="N31" s="1"/>
      <c r="O31" s="1">
        <v>244.89539999999991</v>
      </c>
      <c r="P31" s="1">
        <f t="shared" si="4"/>
        <v>60.230200000000004</v>
      </c>
      <c r="Q31" s="5">
        <f t="shared" si="5"/>
        <v>372.44380000000012</v>
      </c>
      <c r="R31" s="5"/>
      <c r="S31" s="1"/>
      <c r="T31" s="1">
        <f t="shared" si="6"/>
        <v>11.000000000000002</v>
      </c>
      <c r="U31" s="1">
        <f t="shared" si="7"/>
        <v>4.8163280214908788</v>
      </c>
      <c r="V31" s="1">
        <v>56.371799999999993</v>
      </c>
      <c r="W31" s="1">
        <v>28.72519999999999</v>
      </c>
      <c r="X31" s="1">
        <v>26.547399999999989</v>
      </c>
      <c r="Y31" s="1">
        <v>49.217399999999998</v>
      </c>
      <c r="Z31" s="1">
        <v>36.796599999999998</v>
      </c>
      <c r="AA31" s="1">
        <v>9.9216000000000015</v>
      </c>
      <c r="AB31" s="1"/>
      <c r="AC31" s="1">
        <f t="shared" si="8"/>
        <v>372.44380000000012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59</v>
      </c>
      <c r="B32" s="1" t="s">
        <v>32</v>
      </c>
      <c r="C32" s="1">
        <v>1007.8339999999999</v>
      </c>
      <c r="D32" s="1">
        <v>928.68100000000004</v>
      </c>
      <c r="E32" s="1">
        <v>1164.0229999999999</v>
      </c>
      <c r="F32" s="1">
        <v>655.48500000000001</v>
      </c>
      <c r="G32" s="6">
        <v>1</v>
      </c>
      <c r="H32" s="1">
        <v>40</v>
      </c>
      <c r="I32" s="1"/>
      <c r="J32" s="1">
        <v>1111.806</v>
      </c>
      <c r="K32" s="1">
        <f t="shared" si="2"/>
        <v>52.216999999999871</v>
      </c>
      <c r="L32" s="1">
        <f t="shared" si="3"/>
        <v>613.69699999999989</v>
      </c>
      <c r="M32" s="1">
        <v>550.32600000000002</v>
      </c>
      <c r="N32" s="1">
        <v>446.92540000000059</v>
      </c>
      <c r="O32" s="1">
        <v>92.007799999999406</v>
      </c>
      <c r="P32" s="1">
        <f t="shared" si="4"/>
        <v>122.73939999999997</v>
      </c>
      <c r="Q32" s="5">
        <f t="shared" si="5"/>
        <v>155.71519999999975</v>
      </c>
      <c r="R32" s="5"/>
      <c r="S32" s="1"/>
      <c r="T32" s="1">
        <f t="shared" si="6"/>
        <v>11</v>
      </c>
      <c r="U32" s="1">
        <f t="shared" si="7"/>
        <v>9.7313348443938974</v>
      </c>
      <c r="V32" s="1">
        <v>131.53319999999999</v>
      </c>
      <c r="W32" s="1">
        <v>143.98580000000001</v>
      </c>
      <c r="X32" s="1">
        <v>140.73599999999999</v>
      </c>
      <c r="Y32" s="1">
        <v>141.42679999999999</v>
      </c>
      <c r="Z32" s="1">
        <v>124.70820000000001</v>
      </c>
      <c r="AA32" s="1">
        <v>116.6054</v>
      </c>
      <c r="AB32" s="1" t="s">
        <v>60</v>
      </c>
      <c r="AC32" s="1">
        <f t="shared" si="8"/>
        <v>155.71519999999975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61</v>
      </c>
      <c r="B33" s="1" t="s">
        <v>32</v>
      </c>
      <c r="C33" s="1">
        <v>334.57499999999999</v>
      </c>
      <c r="D33" s="1">
        <v>351.11900000000003</v>
      </c>
      <c r="E33" s="1">
        <v>483.57400000000001</v>
      </c>
      <c r="F33" s="1">
        <v>147.69900000000001</v>
      </c>
      <c r="G33" s="6">
        <v>1</v>
      </c>
      <c r="H33" s="1">
        <v>35</v>
      </c>
      <c r="I33" s="1"/>
      <c r="J33" s="1">
        <v>464.98700000000002</v>
      </c>
      <c r="K33" s="1">
        <f t="shared" si="2"/>
        <v>18.586999999999989</v>
      </c>
      <c r="L33" s="1">
        <f t="shared" si="3"/>
        <v>172.18700000000001</v>
      </c>
      <c r="M33" s="1">
        <v>311.387</v>
      </c>
      <c r="N33" s="1">
        <v>215.81900000000039</v>
      </c>
      <c r="O33" s="1"/>
      <c r="P33" s="1">
        <f t="shared" si="4"/>
        <v>34.437400000000004</v>
      </c>
      <c r="Q33" s="5">
        <f t="shared" si="5"/>
        <v>15.29339999999965</v>
      </c>
      <c r="R33" s="5"/>
      <c r="S33" s="1"/>
      <c r="T33" s="1">
        <f t="shared" si="6"/>
        <v>11</v>
      </c>
      <c r="U33" s="1">
        <f t="shared" si="7"/>
        <v>10.555907240384011</v>
      </c>
      <c r="V33" s="1">
        <v>44.472999999999992</v>
      </c>
      <c r="W33" s="1">
        <v>45.053400000000011</v>
      </c>
      <c r="X33" s="1">
        <v>40.747199999999978</v>
      </c>
      <c r="Y33" s="1">
        <v>49.268799999999999</v>
      </c>
      <c r="Z33" s="1">
        <v>38.40079999999999</v>
      </c>
      <c r="AA33" s="1">
        <v>38.170200000000023</v>
      </c>
      <c r="AB33" s="1"/>
      <c r="AC33" s="1">
        <f t="shared" si="8"/>
        <v>15.29339999999965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62</v>
      </c>
      <c r="B34" s="1" t="s">
        <v>32</v>
      </c>
      <c r="C34" s="1">
        <v>302.57</v>
      </c>
      <c r="D34" s="1"/>
      <c r="E34" s="1">
        <v>140.929</v>
      </c>
      <c r="F34" s="1">
        <v>145.93100000000001</v>
      </c>
      <c r="G34" s="6">
        <v>1</v>
      </c>
      <c r="H34" s="1">
        <v>45</v>
      </c>
      <c r="I34" s="1"/>
      <c r="J34" s="1">
        <v>126.9</v>
      </c>
      <c r="K34" s="1">
        <f t="shared" si="2"/>
        <v>14.028999999999996</v>
      </c>
      <c r="L34" s="1">
        <f t="shared" si="3"/>
        <v>140.929</v>
      </c>
      <c r="M34" s="1"/>
      <c r="N34" s="1"/>
      <c r="O34" s="1">
        <v>16.167400000000011</v>
      </c>
      <c r="P34" s="1">
        <f t="shared" si="4"/>
        <v>28.1858</v>
      </c>
      <c r="Q34" s="5">
        <f t="shared" si="5"/>
        <v>147.94540000000003</v>
      </c>
      <c r="R34" s="5"/>
      <c r="S34" s="1"/>
      <c r="T34" s="1">
        <f t="shared" si="6"/>
        <v>11.000000000000002</v>
      </c>
      <c r="U34" s="1">
        <f t="shared" si="7"/>
        <v>5.751066139687361</v>
      </c>
      <c r="V34" s="1">
        <v>21.583400000000001</v>
      </c>
      <c r="W34" s="1">
        <v>18.2712</v>
      </c>
      <c r="X34" s="1">
        <v>17.834199999999999</v>
      </c>
      <c r="Y34" s="1">
        <v>30.6004</v>
      </c>
      <c r="Z34" s="1">
        <v>31.204599999999999</v>
      </c>
      <c r="AA34" s="1">
        <v>27.010200000000001</v>
      </c>
      <c r="AB34" s="1"/>
      <c r="AC34" s="1">
        <f t="shared" si="8"/>
        <v>147.94540000000003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63</v>
      </c>
      <c r="B35" s="1" t="s">
        <v>32</v>
      </c>
      <c r="C35" s="1">
        <v>53.143999999999998</v>
      </c>
      <c r="D35" s="1">
        <v>160.33600000000001</v>
      </c>
      <c r="E35" s="1">
        <v>61.814999999999998</v>
      </c>
      <c r="F35" s="1">
        <v>126.087</v>
      </c>
      <c r="G35" s="6">
        <v>1</v>
      </c>
      <c r="H35" s="1">
        <v>30</v>
      </c>
      <c r="I35" s="1"/>
      <c r="J35" s="1">
        <v>61.3</v>
      </c>
      <c r="K35" s="1">
        <f t="shared" si="2"/>
        <v>0.51500000000000057</v>
      </c>
      <c r="L35" s="1">
        <f t="shared" si="3"/>
        <v>61.814999999999998</v>
      </c>
      <c r="M35" s="1"/>
      <c r="N35" s="1">
        <v>41.744200000000014</v>
      </c>
      <c r="O35" s="1"/>
      <c r="P35" s="1">
        <f t="shared" si="4"/>
        <v>12.363</v>
      </c>
      <c r="Q35" s="5"/>
      <c r="R35" s="5"/>
      <c r="S35" s="1"/>
      <c r="T35" s="1">
        <f t="shared" si="6"/>
        <v>13.57528108064386</v>
      </c>
      <c r="U35" s="1">
        <f t="shared" si="7"/>
        <v>13.57528108064386</v>
      </c>
      <c r="V35" s="1">
        <v>11.0456</v>
      </c>
      <c r="W35" s="1">
        <v>19.113399999999999</v>
      </c>
      <c r="X35" s="1">
        <v>20.931000000000001</v>
      </c>
      <c r="Y35" s="1">
        <v>12.282999999999999</v>
      </c>
      <c r="Z35" s="1">
        <v>10.932600000000001</v>
      </c>
      <c r="AA35" s="1">
        <v>3.3298000000000001</v>
      </c>
      <c r="AB35" s="1"/>
      <c r="AC35" s="1">
        <f t="shared" si="8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64</v>
      </c>
      <c r="B36" s="1" t="s">
        <v>32</v>
      </c>
      <c r="C36" s="1">
        <v>735.71299999999997</v>
      </c>
      <c r="D36" s="1">
        <v>40.070999999999998</v>
      </c>
      <c r="E36" s="1">
        <v>379.54700000000003</v>
      </c>
      <c r="F36" s="1">
        <v>327.75599999999997</v>
      </c>
      <c r="G36" s="6">
        <v>1</v>
      </c>
      <c r="H36" s="1">
        <v>45</v>
      </c>
      <c r="I36" s="1"/>
      <c r="J36" s="1">
        <v>382.48</v>
      </c>
      <c r="K36" s="1">
        <f t="shared" si="2"/>
        <v>-2.9329999999999927</v>
      </c>
      <c r="L36" s="1">
        <f t="shared" si="3"/>
        <v>379.54700000000003</v>
      </c>
      <c r="M36" s="1"/>
      <c r="N36" s="1">
        <v>191.37060000000019</v>
      </c>
      <c r="O36" s="1">
        <v>218.5255999999998</v>
      </c>
      <c r="P36" s="1">
        <f t="shared" si="4"/>
        <v>75.909400000000005</v>
      </c>
      <c r="Q36" s="5">
        <f t="shared" si="5"/>
        <v>97.351200000000063</v>
      </c>
      <c r="R36" s="5"/>
      <c r="S36" s="1"/>
      <c r="T36" s="1">
        <f t="shared" si="6"/>
        <v>11</v>
      </c>
      <c r="U36" s="1">
        <f t="shared" si="7"/>
        <v>9.717534323812334</v>
      </c>
      <c r="V36" s="1">
        <v>78.552199999999999</v>
      </c>
      <c r="W36" s="1">
        <v>73.938000000000017</v>
      </c>
      <c r="X36" s="1">
        <v>76.715400000000002</v>
      </c>
      <c r="Y36" s="1">
        <v>91.602200000000011</v>
      </c>
      <c r="Z36" s="1">
        <v>93.59</v>
      </c>
      <c r="AA36" s="1">
        <v>87.693799999999982</v>
      </c>
      <c r="AB36" s="1"/>
      <c r="AC36" s="1">
        <f t="shared" si="8"/>
        <v>97.351200000000063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65</v>
      </c>
      <c r="B37" s="1" t="s">
        <v>32</v>
      </c>
      <c r="C37" s="1">
        <v>397.02</v>
      </c>
      <c r="D37" s="1">
        <v>197.977</v>
      </c>
      <c r="E37" s="1">
        <v>258.41899999999998</v>
      </c>
      <c r="F37" s="1">
        <v>275.19099999999997</v>
      </c>
      <c r="G37" s="6">
        <v>1</v>
      </c>
      <c r="H37" s="1">
        <v>45</v>
      </c>
      <c r="I37" s="1"/>
      <c r="J37" s="1">
        <v>258.60000000000002</v>
      </c>
      <c r="K37" s="1">
        <f t="shared" ref="K37:K68" si="9">E37-J37</f>
        <v>-0.18100000000004002</v>
      </c>
      <c r="L37" s="1">
        <f t="shared" si="3"/>
        <v>258.41899999999998</v>
      </c>
      <c r="M37" s="1"/>
      <c r="N37" s="1">
        <v>179.49619999999999</v>
      </c>
      <c r="O37" s="1">
        <v>94.81940000000003</v>
      </c>
      <c r="P37" s="1">
        <f t="shared" si="4"/>
        <v>51.683799999999998</v>
      </c>
      <c r="Q37" s="5">
        <f t="shared" si="5"/>
        <v>19.015199999999993</v>
      </c>
      <c r="R37" s="5"/>
      <c r="S37" s="1"/>
      <c r="T37" s="1">
        <f t="shared" si="6"/>
        <v>11</v>
      </c>
      <c r="U37" s="1">
        <f t="shared" si="7"/>
        <v>10.632085876038525</v>
      </c>
      <c r="V37" s="1">
        <v>57.7136</v>
      </c>
      <c r="W37" s="1">
        <v>58.961199999999998</v>
      </c>
      <c r="X37" s="1">
        <v>58.607399999999998</v>
      </c>
      <c r="Y37" s="1">
        <v>57.0822</v>
      </c>
      <c r="Z37" s="1">
        <v>63.013199999999998</v>
      </c>
      <c r="AA37" s="1">
        <v>62.393599999999992</v>
      </c>
      <c r="AB37" s="1"/>
      <c r="AC37" s="1">
        <f t="shared" si="8"/>
        <v>19.015199999999993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66</v>
      </c>
      <c r="B38" s="1" t="s">
        <v>32</v>
      </c>
      <c r="C38" s="1">
        <v>35.695</v>
      </c>
      <c r="D38" s="1">
        <v>193.84299999999999</v>
      </c>
      <c r="E38" s="1">
        <v>59.171999999999997</v>
      </c>
      <c r="F38" s="1">
        <v>132.46799999999999</v>
      </c>
      <c r="G38" s="6">
        <v>1</v>
      </c>
      <c r="H38" s="1">
        <v>45</v>
      </c>
      <c r="I38" s="1"/>
      <c r="J38" s="1">
        <v>75.5</v>
      </c>
      <c r="K38" s="1">
        <f t="shared" si="9"/>
        <v>-16.328000000000003</v>
      </c>
      <c r="L38" s="1">
        <f t="shared" si="3"/>
        <v>59.171999999999997</v>
      </c>
      <c r="M38" s="1"/>
      <c r="N38" s="1">
        <v>129.5702</v>
      </c>
      <c r="O38" s="1"/>
      <c r="P38" s="1">
        <f t="shared" si="4"/>
        <v>11.834399999999999</v>
      </c>
      <c r="Q38" s="5"/>
      <c r="R38" s="5"/>
      <c r="S38" s="1"/>
      <c r="T38" s="1">
        <f t="shared" si="6"/>
        <v>22.142077333874127</v>
      </c>
      <c r="U38" s="1">
        <f t="shared" si="7"/>
        <v>22.142077333874127</v>
      </c>
      <c r="V38" s="1">
        <v>12.7104</v>
      </c>
      <c r="W38" s="1">
        <v>27.2926</v>
      </c>
      <c r="X38" s="1">
        <v>28.436399999999999</v>
      </c>
      <c r="Y38" s="1">
        <v>21.615400000000001</v>
      </c>
      <c r="Z38" s="1">
        <v>21.292000000000002</v>
      </c>
      <c r="AA38" s="1">
        <v>26.4224</v>
      </c>
      <c r="AB38" s="1"/>
      <c r="AC38" s="1">
        <f t="shared" si="8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67</v>
      </c>
      <c r="B39" s="1" t="s">
        <v>32</v>
      </c>
      <c r="C39" s="1"/>
      <c r="D39" s="1">
        <v>355.82600000000002</v>
      </c>
      <c r="E39" s="1">
        <v>355.82600000000002</v>
      </c>
      <c r="F39" s="1"/>
      <c r="G39" s="6">
        <v>0</v>
      </c>
      <c r="H39" s="1" t="e">
        <v>#N/A</v>
      </c>
      <c r="I39" s="1"/>
      <c r="J39" s="1">
        <v>355.82600000000002</v>
      </c>
      <c r="K39" s="1">
        <f t="shared" si="9"/>
        <v>0</v>
      </c>
      <c r="L39" s="1">
        <f t="shared" si="3"/>
        <v>0</v>
      </c>
      <c r="M39" s="1">
        <v>355.82600000000002</v>
      </c>
      <c r="N39" s="1"/>
      <c r="O39" s="1"/>
      <c r="P39" s="1">
        <f t="shared" si="4"/>
        <v>0</v>
      </c>
      <c r="Q39" s="5"/>
      <c r="R39" s="5"/>
      <c r="S39" s="1"/>
      <c r="T39" s="1" t="e">
        <f t="shared" si="6"/>
        <v>#DIV/0!</v>
      </c>
      <c r="U39" s="1" t="e">
        <f t="shared" si="7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/>
      <c r="AC39" s="1">
        <f t="shared" si="8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68</v>
      </c>
      <c r="B40" s="1" t="s">
        <v>32</v>
      </c>
      <c r="C40" s="1">
        <v>73.009</v>
      </c>
      <c r="D40" s="1">
        <v>185.04499999999999</v>
      </c>
      <c r="E40" s="1">
        <v>221.91200000000001</v>
      </c>
      <c r="F40" s="1">
        <v>5.7000000000000002E-2</v>
      </c>
      <c r="G40" s="6">
        <v>1</v>
      </c>
      <c r="H40" s="1">
        <v>35</v>
      </c>
      <c r="I40" s="1"/>
      <c r="J40" s="1">
        <v>231.14500000000001</v>
      </c>
      <c r="K40" s="1">
        <f t="shared" si="9"/>
        <v>-9.2330000000000041</v>
      </c>
      <c r="L40" s="1">
        <f t="shared" si="3"/>
        <v>36.867000000000019</v>
      </c>
      <c r="M40" s="1">
        <v>185.04499999999999</v>
      </c>
      <c r="N40" s="1"/>
      <c r="O40" s="1">
        <v>54.106999999999999</v>
      </c>
      <c r="P40" s="1">
        <f t="shared" si="4"/>
        <v>7.3734000000000037</v>
      </c>
      <c r="Q40" s="5">
        <f t="shared" ref="Q40:Q56" si="10">11*P40-O40-N40-F40</f>
        <v>26.943400000000043</v>
      </c>
      <c r="R40" s="5"/>
      <c r="S40" s="1"/>
      <c r="T40" s="1">
        <f t="shared" si="6"/>
        <v>11</v>
      </c>
      <c r="U40" s="1">
        <f t="shared" si="7"/>
        <v>7.3458648655979566</v>
      </c>
      <c r="V40" s="1">
        <v>13.430999999999999</v>
      </c>
      <c r="W40" s="1">
        <v>6.0812000000000008</v>
      </c>
      <c r="X40" s="1">
        <v>5.0796000000000019</v>
      </c>
      <c r="Y40" s="1">
        <v>5.6182000000000016</v>
      </c>
      <c r="Z40" s="1">
        <v>5.618599999999998</v>
      </c>
      <c r="AA40" s="1">
        <v>11.021800000000001</v>
      </c>
      <c r="AB40" s="1"/>
      <c r="AC40" s="1">
        <f t="shared" si="8"/>
        <v>26.943400000000043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69</v>
      </c>
      <c r="B41" s="1" t="s">
        <v>37</v>
      </c>
      <c r="C41" s="1">
        <v>365</v>
      </c>
      <c r="D41" s="1">
        <v>468</v>
      </c>
      <c r="E41" s="1">
        <v>431</v>
      </c>
      <c r="F41" s="1">
        <v>319</v>
      </c>
      <c r="G41" s="6">
        <v>0.4</v>
      </c>
      <c r="H41" s="1">
        <v>45</v>
      </c>
      <c r="I41" s="1"/>
      <c r="J41" s="1">
        <v>427</v>
      </c>
      <c r="K41" s="1">
        <f t="shared" si="9"/>
        <v>4</v>
      </c>
      <c r="L41" s="1">
        <f t="shared" si="3"/>
        <v>431</v>
      </c>
      <c r="M41" s="1"/>
      <c r="N41" s="1">
        <v>311</v>
      </c>
      <c r="O41" s="1"/>
      <c r="P41" s="1">
        <f t="shared" si="4"/>
        <v>86.2</v>
      </c>
      <c r="Q41" s="5">
        <f t="shared" si="10"/>
        <v>318.20000000000005</v>
      </c>
      <c r="R41" s="5"/>
      <c r="S41" s="1"/>
      <c r="T41" s="1">
        <f t="shared" si="6"/>
        <v>11</v>
      </c>
      <c r="U41" s="1">
        <f t="shared" si="7"/>
        <v>7.3085846867749416</v>
      </c>
      <c r="V41" s="1">
        <v>74.8</v>
      </c>
      <c r="W41" s="1">
        <v>88</v>
      </c>
      <c r="X41" s="1">
        <v>85</v>
      </c>
      <c r="Y41" s="1">
        <v>66.400000000000006</v>
      </c>
      <c r="Z41" s="1">
        <v>63.6</v>
      </c>
      <c r="AA41" s="1">
        <v>23</v>
      </c>
      <c r="AB41" s="1"/>
      <c r="AC41" s="1">
        <f t="shared" si="8"/>
        <v>127.28000000000003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70</v>
      </c>
      <c r="B42" s="1" t="s">
        <v>32</v>
      </c>
      <c r="C42" s="1">
        <v>204.07300000000001</v>
      </c>
      <c r="D42" s="1">
        <v>196.95400000000001</v>
      </c>
      <c r="E42" s="1">
        <v>172.434</v>
      </c>
      <c r="F42" s="1">
        <v>187.066</v>
      </c>
      <c r="G42" s="6">
        <v>1</v>
      </c>
      <c r="H42" s="1">
        <v>40</v>
      </c>
      <c r="I42" s="1"/>
      <c r="J42" s="1">
        <v>167.2</v>
      </c>
      <c r="K42" s="1">
        <f t="shared" si="9"/>
        <v>5.2340000000000089</v>
      </c>
      <c r="L42" s="1">
        <f t="shared" si="3"/>
        <v>172.434</v>
      </c>
      <c r="M42" s="1"/>
      <c r="N42" s="1">
        <v>135.51400000000001</v>
      </c>
      <c r="O42" s="1">
        <v>28.647800000000021</v>
      </c>
      <c r="P42" s="1">
        <f t="shared" si="4"/>
        <v>34.486800000000002</v>
      </c>
      <c r="Q42" s="5">
        <f t="shared" si="10"/>
        <v>28.126999999999981</v>
      </c>
      <c r="R42" s="5"/>
      <c r="S42" s="1"/>
      <c r="T42" s="1">
        <f t="shared" si="6"/>
        <v>11.000000000000002</v>
      </c>
      <c r="U42" s="1">
        <f t="shared" si="7"/>
        <v>10.184412586844823</v>
      </c>
      <c r="V42" s="1">
        <v>37.946800000000003</v>
      </c>
      <c r="W42" s="1">
        <v>40.903599999999997</v>
      </c>
      <c r="X42" s="1">
        <v>40.099800000000002</v>
      </c>
      <c r="Y42" s="1">
        <v>28.884</v>
      </c>
      <c r="Z42" s="1">
        <v>34.991599999999998</v>
      </c>
      <c r="AA42" s="1">
        <v>42.255600000000001</v>
      </c>
      <c r="AB42" s="1"/>
      <c r="AC42" s="1">
        <f t="shared" si="8"/>
        <v>28.126999999999981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71</v>
      </c>
      <c r="B43" s="1" t="s">
        <v>37</v>
      </c>
      <c r="C43" s="1">
        <v>526</v>
      </c>
      <c r="D43" s="1">
        <v>60</v>
      </c>
      <c r="E43" s="1">
        <v>523</v>
      </c>
      <c r="F43" s="1"/>
      <c r="G43" s="6">
        <v>0.4</v>
      </c>
      <c r="H43" s="1">
        <v>40</v>
      </c>
      <c r="I43" s="1"/>
      <c r="J43" s="1">
        <v>537</v>
      </c>
      <c r="K43" s="1">
        <f t="shared" si="9"/>
        <v>-14</v>
      </c>
      <c r="L43" s="1">
        <f t="shared" si="3"/>
        <v>463</v>
      </c>
      <c r="M43" s="1">
        <v>60</v>
      </c>
      <c r="N43" s="1">
        <v>92.800000000000068</v>
      </c>
      <c r="O43" s="1">
        <v>355.19999999999987</v>
      </c>
      <c r="P43" s="1">
        <f t="shared" si="4"/>
        <v>92.6</v>
      </c>
      <c r="Q43" s="5">
        <f t="shared" si="10"/>
        <v>570.6</v>
      </c>
      <c r="R43" s="5"/>
      <c r="S43" s="1"/>
      <c r="T43" s="1">
        <f t="shared" si="6"/>
        <v>11</v>
      </c>
      <c r="U43" s="1">
        <f t="shared" si="7"/>
        <v>4.838012958963283</v>
      </c>
      <c r="V43" s="1">
        <v>77</v>
      </c>
      <c r="W43" s="1">
        <v>47.6</v>
      </c>
      <c r="X43" s="1">
        <v>50.2</v>
      </c>
      <c r="Y43" s="1">
        <v>63.2</v>
      </c>
      <c r="Z43" s="1">
        <v>46.4</v>
      </c>
      <c r="AA43" s="1">
        <v>19.600000000000001</v>
      </c>
      <c r="AB43" s="1"/>
      <c r="AC43" s="1">
        <f t="shared" si="8"/>
        <v>228.24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72</v>
      </c>
      <c r="B44" s="1" t="s">
        <v>37</v>
      </c>
      <c r="C44" s="1">
        <v>471</v>
      </c>
      <c r="D44" s="1">
        <v>1098</v>
      </c>
      <c r="E44" s="1">
        <v>540</v>
      </c>
      <c r="F44" s="1">
        <v>948</v>
      </c>
      <c r="G44" s="6">
        <v>0.4</v>
      </c>
      <c r="H44" s="1">
        <v>45</v>
      </c>
      <c r="I44" s="1"/>
      <c r="J44" s="1">
        <v>544</v>
      </c>
      <c r="K44" s="1">
        <f t="shared" si="9"/>
        <v>-4</v>
      </c>
      <c r="L44" s="1">
        <f t="shared" si="3"/>
        <v>480</v>
      </c>
      <c r="M44" s="1">
        <v>60</v>
      </c>
      <c r="N44" s="1">
        <v>444.80000000000018</v>
      </c>
      <c r="O44" s="1"/>
      <c r="P44" s="1">
        <f t="shared" si="4"/>
        <v>96</v>
      </c>
      <c r="Q44" s="5"/>
      <c r="R44" s="5"/>
      <c r="S44" s="1"/>
      <c r="T44" s="1">
        <f t="shared" si="6"/>
        <v>14.508333333333335</v>
      </c>
      <c r="U44" s="1">
        <f t="shared" si="7"/>
        <v>14.508333333333335</v>
      </c>
      <c r="V44" s="1">
        <v>86.4</v>
      </c>
      <c r="W44" s="1">
        <v>149.80000000000001</v>
      </c>
      <c r="X44" s="1">
        <v>150.6</v>
      </c>
      <c r="Y44" s="1">
        <v>99</v>
      </c>
      <c r="Z44" s="1">
        <v>111</v>
      </c>
      <c r="AA44" s="1">
        <v>134</v>
      </c>
      <c r="AB44" s="1"/>
      <c r="AC44" s="1">
        <f t="shared" si="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73</v>
      </c>
      <c r="B45" s="1" t="s">
        <v>37</v>
      </c>
      <c r="C45" s="1">
        <v>635</v>
      </c>
      <c r="D45" s="1">
        <v>1002</v>
      </c>
      <c r="E45" s="1">
        <v>747</v>
      </c>
      <c r="F45" s="1">
        <v>808</v>
      </c>
      <c r="G45" s="6">
        <v>0.4</v>
      </c>
      <c r="H45" s="1">
        <v>40</v>
      </c>
      <c r="I45" s="1"/>
      <c r="J45" s="1">
        <v>743</v>
      </c>
      <c r="K45" s="1">
        <f t="shared" si="9"/>
        <v>4</v>
      </c>
      <c r="L45" s="1">
        <f t="shared" si="3"/>
        <v>657</v>
      </c>
      <c r="M45" s="1">
        <v>90</v>
      </c>
      <c r="N45" s="1">
        <v>380.80000000000018</v>
      </c>
      <c r="O45" s="1"/>
      <c r="P45" s="1">
        <f t="shared" si="4"/>
        <v>131.4</v>
      </c>
      <c r="Q45" s="5">
        <f t="shared" si="10"/>
        <v>256.59999999999991</v>
      </c>
      <c r="R45" s="5"/>
      <c r="S45" s="1"/>
      <c r="T45" s="1">
        <f t="shared" si="6"/>
        <v>11</v>
      </c>
      <c r="U45" s="1">
        <f t="shared" si="7"/>
        <v>9.0471841704718425</v>
      </c>
      <c r="V45" s="1">
        <v>105.6</v>
      </c>
      <c r="W45" s="1">
        <v>148.80000000000001</v>
      </c>
      <c r="X45" s="1">
        <v>151.6</v>
      </c>
      <c r="Y45" s="1">
        <v>114.4</v>
      </c>
      <c r="Z45" s="1">
        <v>91.8</v>
      </c>
      <c r="AA45" s="1">
        <v>149.4</v>
      </c>
      <c r="AB45" s="1"/>
      <c r="AC45" s="1">
        <f t="shared" si="8"/>
        <v>102.63999999999997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74</v>
      </c>
      <c r="B46" s="1" t="s">
        <v>32</v>
      </c>
      <c r="C46" s="1">
        <v>80.367999999999995</v>
      </c>
      <c r="D46" s="1"/>
      <c r="E46" s="1">
        <v>48.381999999999998</v>
      </c>
      <c r="F46" s="1">
        <v>6.6020000000000003</v>
      </c>
      <c r="G46" s="6">
        <v>1</v>
      </c>
      <c r="H46" s="1">
        <v>50</v>
      </c>
      <c r="I46" s="1"/>
      <c r="J46" s="1">
        <v>45</v>
      </c>
      <c r="K46" s="1">
        <f t="shared" si="9"/>
        <v>3.3819999999999979</v>
      </c>
      <c r="L46" s="1">
        <f t="shared" si="3"/>
        <v>48.381999999999998</v>
      </c>
      <c r="M46" s="1"/>
      <c r="N46" s="1">
        <v>28.192399999999989</v>
      </c>
      <c r="O46" s="1">
        <v>51.017800000000008</v>
      </c>
      <c r="P46" s="1">
        <f t="shared" si="4"/>
        <v>9.6763999999999992</v>
      </c>
      <c r="Q46" s="5">
        <f t="shared" si="10"/>
        <v>20.6282</v>
      </c>
      <c r="R46" s="5"/>
      <c r="S46" s="1"/>
      <c r="T46" s="1">
        <f t="shared" si="6"/>
        <v>10.999999999999998</v>
      </c>
      <c r="U46" s="1">
        <f t="shared" si="7"/>
        <v>8.8681947831838279</v>
      </c>
      <c r="V46" s="1">
        <v>10.4902</v>
      </c>
      <c r="W46" s="1">
        <v>8.3507999999999996</v>
      </c>
      <c r="X46" s="1">
        <v>6.7388000000000003</v>
      </c>
      <c r="Y46" s="1">
        <v>3.4971999999999999</v>
      </c>
      <c r="Z46" s="1">
        <v>3.5064000000000002</v>
      </c>
      <c r="AA46" s="1">
        <v>7.6236000000000006</v>
      </c>
      <c r="AB46" s="1"/>
      <c r="AC46" s="1">
        <f t="shared" si="8"/>
        <v>20.6282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75</v>
      </c>
      <c r="B47" s="1" t="s">
        <v>32</v>
      </c>
      <c r="C47" s="1">
        <v>255.65199999999999</v>
      </c>
      <c r="D47" s="1">
        <v>32.362000000000002</v>
      </c>
      <c r="E47" s="1">
        <v>139.541</v>
      </c>
      <c r="F47" s="1">
        <v>126.95699999999999</v>
      </c>
      <c r="G47" s="6">
        <v>1</v>
      </c>
      <c r="H47" s="1">
        <v>50</v>
      </c>
      <c r="I47" s="1"/>
      <c r="J47" s="1">
        <v>129.30000000000001</v>
      </c>
      <c r="K47" s="1">
        <f t="shared" si="9"/>
        <v>10.240999999999985</v>
      </c>
      <c r="L47" s="1">
        <f t="shared" si="3"/>
        <v>139.541</v>
      </c>
      <c r="M47" s="1"/>
      <c r="N47" s="1"/>
      <c r="O47" s="1">
        <v>34.589200000000027</v>
      </c>
      <c r="P47" s="1">
        <f t="shared" si="4"/>
        <v>27.908200000000001</v>
      </c>
      <c r="Q47" s="5">
        <f t="shared" si="10"/>
        <v>145.44400000000002</v>
      </c>
      <c r="R47" s="5"/>
      <c r="S47" s="1"/>
      <c r="T47" s="1">
        <f t="shared" si="6"/>
        <v>11.000000000000002</v>
      </c>
      <c r="U47" s="1">
        <f t="shared" si="7"/>
        <v>5.7884851047362433</v>
      </c>
      <c r="V47" s="1">
        <v>20.920200000000001</v>
      </c>
      <c r="W47" s="1">
        <v>20.299199999999999</v>
      </c>
      <c r="X47" s="1">
        <v>25.4876</v>
      </c>
      <c r="Y47" s="1">
        <v>20.920999999999999</v>
      </c>
      <c r="Z47" s="1">
        <v>23.468399999999999</v>
      </c>
      <c r="AA47" s="1">
        <v>33.321800000000003</v>
      </c>
      <c r="AB47" s="1"/>
      <c r="AC47" s="1">
        <f t="shared" si="8"/>
        <v>145.44400000000002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76</v>
      </c>
      <c r="B48" s="1" t="s">
        <v>32</v>
      </c>
      <c r="C48" s="1">
        <v>103.20099999999999</v>
      </c>
      <c r="D48" s="1">
        <v>0.41399999999999998</v>
      </c>
      <c r="E48" s="1">
        <v>41.2</v>
      </c>
      <c r="F48" s="1">
        <v>48.887999999999998</v>
      </c>
      <c r="G48" s="6">
        <v>1</v>
      </c>
      <c r="H48" s="1">
        <v>55</v>
      </c>
      <c r="I48" s="1"/>
      <c r="J48" s="1">
        <v>39.35</v>
      </c>
      <c r="K48" s="1">
        <f t="shared" si="9"/>
        <v>1.8500000000000014</v>
      </c>
      <c r="L48" s="1">
        <f t="shared" si="3"/>
        <v>41.2</v>
      </c>
      <c r="M48" s="1"/>
      <c r="N48" s="1"/>
      <c r="O48" s="1"/>
      <c r="P48" s="1">
        <f t="shared" si="4"/>
        <v>8.24</v>
      </c>
      <c r="Q48" s="5">
        <f t="shared" si="10"/>
        <v>41.752000000000002</v>
      </c>
      <c r="R48" s="5"/>
      <c r="S48" s="1"/>
      <c r="T48" s="1">
        <f t="shared" si="6"/>
        <v>11</v>
      </c>
      <c r="U48" s="1">
        <f t="shared" si="7"/>
        <v>5.9330097087378633</v>
      </c>
      <c r="V48" s="1">
        <v>6.0738000000000003</v>
      </c>
      <c r="W48" s="1">
        <v>8.1237999999999992</v>
      </c>
      <c r="X48" s="1">
        <v>7.2786</v>
      </c>
      <c r="Y48" s="1">
        <v>3.6347999999999958</v>
      </c>
      <c r="Z48" s="1">
        <v>5.6216000000000008</v>
      </c>
      <c r="AA48" s="1">
        <v>11.797000000000001</v>
      </c>
      <c r="AB48" s="1"/>
      <c r="AC48" s="1">
        <f t="shared" si="8"/>
        <v>41.752000000000002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77</v>
      </c>
      <c r="B49" s="1" t="s">
        <v>32</v>
      </c>
      <c r="C49" s="1">
        <v>40.597999999999999</v>
      </c>
      <c r="D49" s="1">
        <v>12.234999999999999</v>
      </c>
      <c r="E49" s="1">
        <v>16.45</v>
      </c>
      <c r="F49" s="1">
        <v>21.285</v>
      </c>
      <c r="G49" s="6">
        <v>1</v>
      </c>
      <c r="H49" s="1">
        <v>50</v>
      </c>
      <c r="I49" s="1"/>
      <c r="J49" s="1">
        <v>17.5</v>
      </c>
      <c r="K49" s="1">
        <f t="shared" si="9"/>
        <v>-1.0500000000000007</v>
      </c>
      <c r="L49" s="1">
        <f t="shared" si="3"/>
        <v>16.45</v>
      </c>
      <c r="M49" s="1"/>
      <c r="N49" s="1"/>
      <c r="O49" s="1">
        <v>10</v>
      </c>
      <c r="P49" s="1">
        <f t="shared" si="4"/>
        <v>3.29</v>
      </c>
      <c r="Q49" s="5">
        <v>10</v>
      </c>
      <c r="R49" s="5"/>
      <c r="S49" s="1"/>
      <c r="T49" s="1">
        <f t="shared" si="6"/>
        <v>12.548632218844984</v>
      </c>
      <c r="U49" s="1">
        <f t="shared" si="7"/>
        <v>9.509118541033434</v>
      </c>
      <c r="V49" s="1">
        <v>3.8925999999999998</v>
      </c>
      <c r="W49" s="1">
        <v>4.2276000000000007</v>
      </c>
      <c r="X49" s="1">
        <v>4.8340000000000014</v>
      </c>
      <c r="Y49" s="1">
        <v>2.1027999999999998</v>
      </c>
      <c r="Z49" s="1">
        <v>0.90879999999999994</v>
      </c>
      <c r="AA49" s="1">
        <v>1.2128000000000001</v>
      </c>
      <c r="AB49" s="1"/>
      <c r="AC49" s="1">
        <f t="shared" si="8"/>
        <v>10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78</v>
      </c>
      <c r="B50" s="1" t="s">
        <v>32</v>
      </c>
      <c r="C50" s="1">
        <v>206.21700000000001</v>
      </c>
      <c r="D50" s="1">
        <v>102.04600000000001</v>
      </c>
      <c r="E50" s="1">
        <v>240.16499999999999</v>
      </c>
      <c r="F50" s="1">
        <v>25.143999999999998</v>
      </c>
      <c r="G50" s="6">
        <v>1</v>
      </c>
      <c r="H50" s="1">
        <v>40</v>
      </c>
      <c r="I50" s="1"/>
      <c r="J50" s="1">
        <v>240.88300000000001</v>
      </c>
      <c r="K50" s="1">
        <f t="shared" si="9"/>
        <v>-0.71800000000001774</v>
      </c>
      <c r="L50" s="1">
        <f t="shared" si="3"/>
        <v>139.38200000000001</v>
      </c>
      <c r="M50" s="1">
        <v>100.783</v>
      </c>
      <c r="N50" s="1">
        <v>58.725799999999992</v>
      </c>
      <c r="O50" s="1">
        <v>153.42779999999999</v>
      </c>
      <c r="P50" s="1">
        <f t="shared" si="4"/>
        <v>27.8764</v>
      </c>
      <c r="Q50" s="5">
        <f t="shared" si="10"/>
        <v>69.342800000000011</v>
      </c>
      <c r="R50" s="5"/>
      <c r="S50" s="1"/>
      <c r="T50" s="1">
        <f t="shared" si="6"/>
        <v>11</v>
      </c>
      <c r="U50" s="1">
        <f t="shared" si="7"/>
        <v>8.512490852477363</v>
      </c>
      <c r="V50" s="1">
        <v>30.868400000000001</v>
      </c>
      <c r="W50" s="1">
        <v>20.323599999999999</v>
      </c>
      <c r="X50" s="1">
        <v>20.451599999999999</v>
      </c>
      <c r="Y50" s="1">
        <v>24.495000000000001</v>
      </c>
      <c r="Z50" s="1">
        <v>22.3368</v>
      </c>
      <c r="AA50" s="1">
        <v>20.616</v>
      </c>
      <c r="AB50" s="1" t="s">
        <v>79</v>
      </c>
      <c r="AC50" s="1">
        <f t="shared" si="8"/>
        <v>69.342800000000011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80</v>
      </c>
      <c r="B51" s="1" t="s">
        <v>32</v>
      </c>
      <c r="C51" s="1">
        <v>127.81399999999999</v>
      </c>
      <c r="D51" s="1">
        <v>129.846</v>
      </c>
      <c r="E51" s="1">
        <v>146.68700000000001</v>
      </c>
      <c r="F51" s="1">
        <v>72.436000000000007</v>
      </c>
      <c r="G51" s="6">
        <v>1</v>
      </c>
      <c r="H51" s="1">
        <v>40</v>
      </c>
      <c r="I51" s="1"/>
      <c r="J51" s="1">
        <v>147.74799999999999</v>
      </c>
      <c r="K51" s="1">
        <f t="shared" si="9"/>
        <v>-1.0609999999999786</v>
      </c>
      <c r="L51" s="1">
        <f t="shared" si="3"/>
        <v>94.63900000000001</v>
      </c>
      <c r="M51" s="1">
        <v>52.048000000000002</v>
      </c>
      <c r="N51" s="1">
        <v>62.868800000000022</v>
      </c>
      <c r="O51" s="1">
        <v>79.90079999999999</v>
      </c>
      <c r="P51" s="1">
        <f t="shared" si="4"/>
        <v>18.927800000000001</v>
      </c>
      <c r="Q51" s="5"/>
      <c r="R51" s="5"/>
      <c r="S51" s="1"/>
      <c r="T51" s="1">
        <f t="shared" si="6"/>
        <v>11.369815826456323</v>
      </c>
      <c r="U51" s="1">
        <f t="shared" si="7"/>
        <v>11.369815826456323</v>
      </c>
      <c r="V51" s="1">
        <v>22.377600000000001</v>
      </c>
      <c r="W51" s="1">
        <v>19.8874</v>
      </c>
      <c r="X51" s="1">
        <v>19.313399999999991</v>
      </c>
      <c r="Y51" s="1">
        <v>19.013999999999999</v>
      </c>
      <c r="Z51" s="1">
        <v>19.473600000000001</v>
      </c>
      <c r="AA51" s="1">
        <v>24.3948</v>
      </c>
      <c r="AB51" s="1"/>
      <c r="AC51" s="1">
        <f t="shared" si="8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32</v>
      </c>
      <c r="C52" s="1">
        <v>765.54499999999996</v>
      </c>
      <c r="D52" s="1">
        <v>2164.73</v>
      </c>
      <c r="E52" s="1">
        <v>2314.6869999999999</v>
      </c>
      <c r="F52" s="1">
        <v>499.48099999999999</v>
      </c>
      <c r="G52" s="6">
        <v>1</v>
      </c>
      <c r="H52" s="1">
        <v>40</v>
      </c>
      <c r="I52" s="1"/>
      <c r="J52" s="1">
        <v>2304.2370000000001</v>
      </c>
      <c r="K52" s="1">
        <f t="shared" si="9"/>
        <v>10.449999999999818</v>
      </c>
      <c r="L52" s="1">
        <f t="shared" si="3"/>
        <v>506.04999999999995</v>
      </c>
      <c r="M52" s="1">
        <v>1808.6369999999999</v>
      </c>
      <c r="N52" s="1">
        <v>155.47980000000021</v>
      </c>
      <c r="O52" s="1">
        <v>437.48999999999961</v>
      </c>
      <c r="P52" s="1">
        <f t="shared" si="4"/>
        <v>101.21</v>
      </c>
      <c r="Q52" s="5">
        <f t="shared" si="10"/>
        <v>20.859200000000214</v>
      </c>
      <c r="R52" s="5"/>
      <c r="S52" s="1"/>
      <c r="T52" s="1">
        <f t="shared" si="6"/>
        <v>11</v>
      </c>
      <c r="U52" s="1">
        <f t="shared" si="7"/>
        <v>10.793901788360833</v>
      </c>
      <c r="V52" s="1">
        <v>109.1118</v>
      </c>
      <c r="W52" s="1">
        <v>97.441799999999972</v>
      </c>
      <c r="X52" s="1">
        <v>103.8585999999999</v>
      </c>
      <c r="Y52" s="1">
        <v>101.3402</v>
      </c>
      <c r="Z52" s="1">
        <v>104.98520000000001</v>
      </c>
      <c r="AA52" s="1">
        <v>105.3472</v>
      </c>
      <c r="AB52" s="1" t="s">
        <v>82</v>
      </c>
      <c r="AC52" s="1">
        <f t="shared" si="8"/>
        <v>20.859200000000214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37</v>
      </c>
      <c r="C53" s="1">
        <v>877</v>
      </c>
      <c r="D53" s="1">
        <v>72</v>
      </c>
      <c r="E53" s="1">
        <v>495</v>
      </c>
      <c r="F53" s="1">
        <v>385</v>
      </c>
      <c r="G53" s="6">
        <v>0.4</v>
      </c>
      <c r="H53" s="1">
        <v>45</v>
      </c>
      <c r="I53" s="1"/>
      <c r="J53" s="1">
        <v>497</v>
      </c>
      <c r="K53" s="1">
        <f t="shared" si="9"/>
        <v>-2</v>
      </c>
      <c r="L53" s="1">
        <f t="shared" si="3"/>
        <v>495</v>
      </c>
      <c r="M53" s="1"/>
      <c r="N53" s="1">
        <v>277.40000000000009</v>
      </c>
      <c r="O53" s="1">
        <v>24.599999999999909</v>
      </c>
      <c r="P53" s="1">
        <f t="shared" si="4"/>
        <v>99</v>
      </c>
      <c r="Q53" s="5">
        <f t="shared" si="10"/>
        <v>402</v>
      </c>
      <c r="R53" s="5"/>
      <c r="S53" s="1"/>
      <c r="T53" s="1">
        <f t="shared" si="6"/>
        <v>11</v>
      </c>
      <c r="U53" s="1">
        <f t="shared" si="7"/>
        <v>6.9393939393939394</v>
      </c>
      <c r="V53" s="1">
        <v>84</v>
      </c>
      <c r="W53" s="1">
        <v>94.2</v>
      </c>
      <c r="X53" s="1">
        <v>94.2</v>
      </c>
      <c r="Y53" s="1">
        <v>82.2</v>
      </c>
      <c r="Z53" s="1">
        <v>82.8</v>
      </c>
      <c r="AA53" s="1">
        <v>140.4</v>
      </c>
      <c r="AB53" s="1"/>
      <c r="AC53" s="1">
        <f t="shared" si="8"/>
        <v>160.80000000000001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32</v>
      </c>
      <c r="C54" s="1">
        <v>253.15799999999999</v>
      </c>
      <c r="D54" s="1">
        <v>1.929</v>
      </c>
      <c r="E54" s="1">
        <v>70.337999999999994</v>
      </c>
      <c r="F54" s="1">
        <v>174.65600000000001</v>
      </c>
      <c r="G54" s="6">
        <v>1</v>
      </c>
      <c r="H54" s="1">
        <v>40</v>
      </c>
      <c r="I54" s="1"/>
      <c r="J54" s="1">
        <v>71.7</v>
      </c>
      <c r="K54" s="1">
        <f t="shared" si="9"/>
        <v>-1.362000000000009</v>
      </c>
      <c r="L54" s="1">
        <f t="shared" si="3"/>
        <v>70.337999999999994</v>
      </c>
      <c r="M54" s="1"/>
      <c r="N54" s="1">
        <v>35.319800000000008</v>
      </c>
      <c r="O54" s="1"/>
      <c r="P54" s="1">
        <f t="shared" si="4"/>
        <v>14.067599999999999</v>
      </c>
      <c r="Q54" s="5"/>
      <c r="R54" s="5"/>
      <c r="S54" s="1"/>
      <c r="T54" s="1">
        <f t="shared" si="6"/>
        <v>14.926199209531124</v>
      </c>
      <c r="U54" s="1">
        <f t="shared" si="7"/>
        <v>14.926199209531124</v>
      </c>
      <c r="V54" s="1">
        <v>16.552199999999999</v>
      </c>
      <c r="W54" s="1">
        <v>22.1906</v>
      </c>
      <c r="X54" s="1">
        <v>16.479800000000001</v>
      </c>
      <c r="Y54" s="1">
        <v>7.4766000000000004</v>
      </c>
      <c r="Z54" s="1">
        <v>23.429200000000002</v>
      </c>
      <c r="AA54" s="1">
        <v>29.583600000000001</v>
      </c>
      <c r="AB54" s="1"/>
      <c r="AC54" s="1">
        <f t="shared" si="8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32</v>
      </c>
      <c r="C55" s="1">
        <v>525.34799999999996</v>
      </c>
      <c r="D55" s="1">
        <v>249.667</v>
      </c>
      <c r="E55" s="1">
        <v>401.03699999999998</v>
      </c>
      <c r="F55" s="1">
        <v>314.33</v>
      </c>
      <c r="G55" s="6">
        <v>1</v>
      </c>
      <c r="H55" s="1">
        <v>40</v>
      </c>
      <c r="I55" s="1"/>
      <c r="J55" s="1">
        <v>355.61599999999999</v>
      </c>
      <c r="K55" s="1">
        <f t="shared" si="9"/>
        <v>45.420999999999992</v>
      </c>
      <c r="L55" s="1">
        <f t="shared" si="3"/>
        <v>369.52099999999996</v>
      </c>
      <c r="M55" s="1">
        <v>31.515999999999998</v>
      </c>
      <c r="N55" s="1">
        <v>177.26300000000009</v>
      </c>
      <c r="O55" s="1">
        <v>134.53399999999991</v>
      </c>
      <c r="P55" s="1">
        <f t="shared" si="4"/>
        <v>73.904199999999989</v>
      </c>
      <c r="Q55" s="5">
        <f t="shared" si="10"/>
        <v>186.81919999999991</v>
      </c>
      <c r="R55" s="5"/>
      <c r="S55" s="1"/>
      <c r="T55" s="1">
        <f t="shared" si="6"/>
        <v>11</v>
      </c>
      <c r="U55" s="1">
        <f t="shared" si="7"/>
        <v>8.4721436670716965</v>
      </c>
      <c r="V55" s="1">
        <v>68.704999999999998</v>
      </c>
      <c r="W55" s="1">
        <v>69.789000000000001</v>
      </c>
      <c r="X55" s="1">
        <v>70.486999999999995</v>
      </c>
      <c r="Y55" s="1">
        <v>70.676599999999993</v>
      </c>
      <c r="Z55" s="1">
        <v>59.070000000000007</v>
      </c>
      <c r="AA55" s="1">
        <v>42.470599999999997</v>
      </c>
      <c r="AB55" s="1"/>
      <c r="AC55" s="1">
        <f t="shared" si="8"/>
        <v>186.81919999999991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37</v>
      </c>
      <c r="C56" s="1">
        <v>281</v>
      </c>
      <c r="D56" s="1">
        <v>60</v>
      </c>
      <c r="E56" s="1">
        <v>184</v>
      </c>
      <c r="F56" s="1">
        <v>121</v>
      </c>
      <c r="G56" s="6">
        <v>0.35</v>
      </c>
      <c r="H56" s="1">
        <v>45</v>
      </c>
      <c r="I56" s="1"/>
      <c r="J56" s="1">
        <v>183</v>
      </c>
      <c r="K56" s="1">
        <f t="shared" si="9"/>
        <v>1</v>
      </c>
      <c r="L56" s="1">
        <f t="shared" si="3"/>
        <v>124</v>
      </c>
      <c r="M56" s="1">
        <v>60</v>
      </c>
      <c r="N56" s="1"/>
      <c r="O56" s="1"/>
      <c r="P56" s="1">
        <f t="shared" si="4"/>
        <v>24.8</v>
      </c>
      <c r="Q56" s="5">
        <f t="shared" si="10"/>
        <v>151.80000000000001</v>
      </c>
      <c r="R56" s="5"/>
      <c r="S56" s="1"/>
      <c r="T56" s="1">
        <f t="shared" si="6"/>
        <v>11</v>
      </c>
      <c r="U56" s="1">
        <f t="shared" si="7"/>
        <v>4.879032258064516</v>
      </c>
      <c r="V56" s="1">
        <v>17.399999999999999</v>
      </c>
      <c r="W56" s="1">
        <v>16.399999999999999</v>
      </c>
      <c r="X56" s="1">
        <v>19.8</v>
      </c>
      <c r="Y56" s="1">
        <v>12</v>
      </c>
      <c r="Z56" s="1">
        <v>9.4</v>
      </c>
      <c r="AA56" s="1">
        <v>18.600000000000001</v>
      </c>
      <c r="AB56" s="1"/>
      <c r="AC56" s="1">
        <f t="shared" si="8"/>
        <v>53.13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37</v>
      </c>
      <c r="C57" s="1"/>
      <c r="D57" s="1">
        <v>24</v>
      </c>
      <c r="E57" s="1">
        <v>24</v>
      </c>
      <c r="F57" s="1"/>
      <c r="G57" s="6">
        <v>0</v>
      </c>
      <c r="H57" s="1" t="e">
        <v>#N/A</v>
      </c>
      <c r="I57" s="1"/>
      <c r="J57" s="1">
        <v>24</v>
      </c>
      <c r="K57" s="1">
        <f t="shared" si="9"/>
        <v>0</v>
      </c>
      <c r="L57" s="1">
        <f t="shared" si="3"/>
        <v>0</v>
      </c>
      <c r="M57" s="1">
        <v>24</v>
      </c>
      <c r="N57" s="1"/>
      <c r="O57" s="1"/>
      <c r="P57" s="1">
        <f t="shared" si="4"/>
        <v>0</v>
      </c>
      <c r="Q57" s="5"/>
      <c r="R57" s="5"/>
      <c r="S57" s="1"/>
      <c r="T57" s="1" t="e">
        <f t="shared" si="6"/>
        <v>#DIV/0!</v>
      </c>
      <c r="U57" s="1" t="e">
        <f t="shared" si="7"/>
        <v>#DIV/0!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/>
      <c r="AC57" s="1">
        <f t="shared" si="8"/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37</v>
      </c>
      <c r="C58" s="1"/>
      <c r="D58" s="1">
        <v>36</v>
      </c>
      <c r="E58" s="1">
        <v>36</v>
      </c>
      <c r="F58" s="1"/>
      <c r="G58" s="6">
        <v>0</v>
      </c>
      <c r="H58" s="1" t="e">
        <v>#N/A</v>
      </c>
      <c r="I58" s="1"/>
      <c r="J58" s="1">
        <v>36</v>
      </c>
      <c r="K58" s="1">
        <f t="shared" si="9"/>
        <v>0</v>
      </c>
      <c r="L58" s="1">
        <f t="shared" si="3"/>
        <v>0</v>
      </c>
      <c r="M58" s="1">
        <v>36</v>
      </c>
      <c r="N58" s="1"/>
      <c r="O58" s="1"/>
      <c r="P58" s="1">
        <f t="shared" si="4"/>
        <v>0</v>
      </c>
      <c r="Q58" s="5"/>
      <c r="R58" s="5"/>
      <c r="S58" s="1"/>
      <c r="T58" s="1" t="e">
        <f t="shared" si="6"/>
        <v>#DIV/0!</v>
      </c>
      <c r="U58" s="1" t="e">
        <f t="shared" si="7"/>
        <v>#DIV/0!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/>
      <c r="AC58" s="1">
        <f t="shared" si="8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37</v>
      </c>
      <c r="C59" s="1">
        <v>478</v>
      </c>
      <c r="D59" s="1">
        <v>372</v>
      </c>
      <c r="E59" s="1">
        <v>361</v>
      </c>
      <c r="F59" s="1">
        <v>402</v>
      </c>
      <c r="G59" s="6">
        <v>0.4</v>
      </c>
      <c r="H59" s="1">
        <v>40</v>
      </c>
      <c r="I59" s="1"/>
      <c r="J59" s="1">
        <v>359</v>
      </c>
      <c r="K59" s="1">
        <f t="shared" si="9"/>
        <v>2</v>
      </c>
      <c r="L59" s="1">
        <f t="shared" si="3"/>
        <v>361</v>
      </c>
      <c r="M59" s="1"/>
      <c r="N59" s="1">
        <v>170.40000000000009</v>
      </c>
      <c r="O59" s="1">
        <v>125.39999999999991</v>
      </c>
      <c r="P59" s="1">
        <f t="shared" si="4"/>
        <v>72.2</v>
      </c>
      <c r="Q59" s="5">
        <f t="shared" ref="Q59:Q68" si="11">11*P59-O59-N59-F59</f>
        <v>96.400000000000091</v>
      </c>
      <c r="R59" s="5"/>
      <c r="S59" s="1"/>
      <c r="T59" s="1">
        <f t="shared" si="6"/>
        <v>11</v>
      </c>
      <c r="U59" s="1">
        <f t="shared" si="7"/>
        <v>9.6648199445983369</v>
      </c>
      <c r="V59" s="1">
        <v>75.8</v>
      </c>
      <c r="W59" s="1">
        <v>78.2</v>
      </c>
      <c r="X59" s="1">
        <v>83.2</v>
      </c>
      <c r="Y59" s="1">
        <v>72.400000000000006</v>
      </c>
      <c r="Z59" s="1">
        <v>61.6</v>
      </c>
      <c r="AA59" s="1">
        <v>72.599999999999994</v>
      </c>
      <c r="AB59" s="1"/>
      <c r="AC59" s="1">
        <f t="shared" si="8"/>
        <v>38.560000000000038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32</v>
      </c>
      <c r="C60" s="1">
        <v>292.22399999999999</v>
      </c>
      <c r="D60" s="1">
        <v>79.334999999999994</v>
      </c>
      <c r="E60" s="1">
        <v>131.256</v>
      </c>
      <c r="F60" s="1">
        <v>203.971</v>
      </c>
      <c r="G60" s="6">
        <v>1</v>
      </c>
      <c r="H60" s="1">
        <v>30</v>
      </c>
      <c r="I60" s="1"/>
      <c r="J60" s="1">
        <v>120.4</v>
      </c>
      <c r="K60" s="1">
        <f t="shared" si="9"/>
        <v>10.855999999999995</v>
      </c>
      <c r="L60" s="1">
        <f t="shared" si="3"/>
        <v>131.256</v>
      </c>
      <c r="M60" s="1"/>
      <c r="N60" s="1">
        <v>64.074800000000039</v>
      </c>
      <c r="O60" s="1"/>
      <c r="P60" s="1">
        <f t="shared" si="4"/>
        <v>26.251200000000001</v>
      </c>
      <c r="Q60" s="5">
        <f t="shared" si="11"/>
        <v>20.717399999999941</v>
      </c>
      <c r="R60" s="5"/>
      <c r="S60" s="1"/>
      <c r="T60" s="1">
        <f t="shared" si="6"/>
        <v>10.999999999999998</v>
      </c>
      <c r="U60" s="1">
        <f t="shared" si="7"/>
        <v>10.210801791918085</v>
      </c>
      <c r="V60" s="1">
        <v>27.658000000000001</v>
      </c>
      <c r="W60" s="1">
        <v>32.773000000000003</v>
      </c>
      <c r="X60" s="1">
        <v>35.276200000000003</v>
      </c>
      <c r="Y60" s="1">
        <v>39.914200000000001</v>
      </c>
      <c r="Z60" s="1">
        <v>33.104599999999998</v>
      </c>
      <c r="AA60" s="1">
        <v>4.1402000000000001</v>
      </c>
      <c r="AB60" s="1"/>
      <c r="AC60" s="1">
        <f t="shared" si="8"/>
        <v>20.717399999999941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32</v>
      </c>
      <c r="C61" s="1">
        <v>188.62299999999999</v>
      </c>
      <c r="D61" s="1">
        <v>115.4</v>
      </c>
      <c r="E61" s="1">
        <v>143.511</v>
      </c>
      <c r="F61" s="1">
        <v>139.84800000000001</v>
      </c>
      <c r="G61" s="6">
        <v>1</v>
      </c>
      <c r="H61" s="1">
        <v>50</v>
      </c>
      <c r="I61" s="1"/>
      <c r="J61" s="1">
        <v>124.25</v>
      </c>
      <c r="K61" s="1">
        <f t="shared" si="9"/>
        <v>19.260999999999996</v>
      </c>
      <c r="L61" s="1">
        <f t="shared" si="3"/>
        <v>143.511</v>
      </c>
      <c r="M61" s="1"/>
      <c r="N61" s="1">
        <v>20.02600000000001</v>
      </c>
      <c r="O61" s="1">
        <v>59.765599999999978</v>
      </c>
      <c r="P61" s="1">
        <f t="shared" si="4"/>
        <v>28.702199999999998</v>
      </c>
      <c r="Q61" s="5">
        <f t="shared" si="11"/>
        <v>96.084599999999995</v>
      </c>
      <c r="R61" s="5"/>
      <c r="S61" s="1"/>
      <c r="T61" s="1">
        <f t="shared" si="6"/>
        <v>11</v>
      </c>
      <c r="U61" s="1">
        <f t="shared" si="7"/>
        <v>7.6523611430482683</v>
      </c>
      <c r="V61" s="1">
        <v>24.785599999999999</v>
      </c>
      <c r="W61" s="1">
        <v>24.643599999999999</v>
      </c>
      <c r="X61" s="1">
        <v>28.486799999999999</v>
      </c>
      <c r="Y61" s="1">
        <v>25.216200000000001</v>
      </c>
      <c r="Z61" s="1">
        <v>21.539400000000001</v>
      </c>
      <c r="AA61" s="1">
        <v>21.6556</v>
      </c>
      <c r="AB61" s="1"/>
      <c r="AC61" s="1">
        <f t="shared" si="8"/>
        <v>96.084599999999995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32</v>
      </c>
      <c r="C62" s="1">
        <v>31.184000000000001</v>
      </c>
      <c r="D62" s="1">
        <v>43.415999999999997</v>
      </c>
      <c r="E62" s="1">
        <v>43.664999999999999</v>
      </c>
      <c r="F62" s="1">
        <v>15.871</v>
      </c>
      <c r="G62" s="6">
        <v>1</v>
      </c>
      <c r="H62" s="1">
        <v>50</v>
      </c>
      <c r="I62" s="1"/>
      <c r="J62" s="1">
        <v>40.799999999999997</v>
      </c>
      <c r="K62" s="1">
        <f t="shared" si="9"/>
        <v>2.865000000000002</v>
      </c>
      <c r="L62" s="1">
        <f t="shared" si="3"/>
        <v>43.664999999999999</v>
      </c>
      <c r="M62" s="1"/>
      <c r="N62" s="1"/>
      <c r="O62" s="1"/>
      <c r="P62" s="1">
        <f t="shared" si="4"/>
        <v>8.7330000000000005</v>
      </c>
      <c r="Q62" s="5">
        <f>8*P62-O62-N62-F62</f>
        <v>53.993000000000002</v>
      </c>
      <c r="R62" s="5"/>
      <c r="S62" s="1"/>
      <c r="T62" s="1">
        <f t="shared" si="6"/>
        <v>8</v>
      </c>
      <c r="U62" s="1">
        <f t="shared" si="7"/>
        <v>1.8173594412000458</v>
      </c>
      <c r="V62" s="1">
        <v>3.5621999999999998</v>
      </c>
      <c r="W62" s="1">
        <v>5.7555999999999994</v>
      </c>
      <c r="X62" s="1">
        <v>6.2932000000000006</v>
      </c>
      <c r="Y62" s="1">
        <v>3.2624</v>
      </c>
      <c r="Z62" s="1">
        <v>2.4556</v>
      </c>
      <c r="AA62" s="1">
        <v>3.2968000000000002</v>
      </c>
      <c r="AB62" s="1"/>
      <c r="AC62" s="1">
        <f t="shared" si="8"/>
        <v>53.993000000000002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37</v>
      </c>
      <c r="C63" s="1">
        <v>632</v>
      </c>
      <c r="D63" s="1">
        <v>670</v>
      </c>
      <c r="E63" s="1">
        <v>762</v>
      </c>
      <c r="F63" s="1">
        <v>453</v>
      </c>
      <c r="G63" s="6">
        <v>0.4</v>
      </c>
      <c r="H63" s="1">
        <v>40</v>
      </c>
      <c r="I63" s="1"/>
      <c r="J63" s="1">
        <v>764</v>
      </c>
      <c r="K63" s="1">
        <f t="shared" si="9"/>
        <v>-2</v>
      </c>
      <c r="L63" s="1">
        <f t="shared" si="3"/>
        <v>558</v>
      </c>
      <c r="M63" s="1">
        <v>204</v>
      </c>
      <c r="N63" s="1">
        <v>467.16000000000031</v>
      </c>
      <c r="O63" s="1"/>
      <c r="P63" s="1">
        <f t="shared" si="4"/>
        <v>111.6</v>
      </c>
      <c r="Q63" s="5">
        <f t="shared" si="11"/>
        <v>307.4399999999996</v>
      </c>
      <c r="R63" s="5"/>
      <c r="S63" s="1"/>
      <c r="T63" s="1">
        <f t="shared" si="6"/>
        <v>11</v>
      </c>
      <c r="U63" s="1">
        <f t="shared" si="7"/>
        <v>8.2451612903225833</v>
      </c>
      <c r="V63" s="1">
        <v>94.6</v>
      </c>
      <c r="W63" s="1">
        <v>116.4</v>
      </c>
      <c r="X63" s="1">
        <v>111.6</v>
      </c>
      <c r="Y63" s="1">
        <v>101.4</v>
      </c>
      <c r="Z63" s="1">
        <v>73.599999999999994</v>
      </c>
      <c r="AA63" s="1">
        <v>38.799999999999997</v>
      </c>
      <c r="AB63" s="1"/>
      <c r="AC63" s="1">
        <f t="shared" si="8"/>
        <v>122.97599999999984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37</v>
      </c>
      <c r="C64" s="1">
        <v>375</v>
      </c>
      <c r="D64" s="1">
        <v>335</v>
      </c>
      <c r="E64" s="1">
        <v>435</v>
      </c>
      <c r="F64" s="1">
        <v>226</v>
      </c>
      <c r="G64" s="6">
        <v>0.4</v>
      </c>
      <c r="H64" s="1">
        <v>40</v>
      </c>
      <c r="I64" s="1"/>
      <c r="J64" s="1">
        <v>440</v>
      </c>
      <c r="K64" s="1">
        <f t="shared" si="9"/>
        <v>-5</v>
      </c>
      <c r="L64" s="1">
        <f t="shared" si="3"/>
        <v>435</v>
      </c>
      <c r="M64" s="1"/>
      <c r="N64" s="1">
        <v>226.6</v>
      </c>
      <c r="O64" s="1">
        <v>66.199999999999932</v>
      </c>
      <c r="P64" s="1">
        <f t="shared" si="4"/>
        <v>87</v>
      </c>
      <c r="Q64" s="5">
        <f t="shared" si="11"/>
        <v>438.20000000000005</v>
      </c>
      <c r="R64" s="5"/>
      <c r="S64" s="1"/>
      <c r="T64" s="1">
        <f t="shared" si="6"/>
        <v>11</v>
      </c>
      <c r="U64" s="1">
        <f t="shared" si="7"/>
        <v>5.963218390804597</v>
      </c>
      <c r="V64" s="1">
        <v>66.8</v>
      </c>
      <c r="W64" s="1">
        <v>71.2</v>
      </c>
      <c r="X64" s="1">
        <v>70</v>
      </c>
      <c r="Y64" s="1">
        <v>61.8</v>
      </c>
      <c r="Z64" s="1">
        <v>49.8</v>
      </c>
      <c r="AA64" s="1">
        <v>9</v>
      </c>
      <c r="AB64" s="1"/>
      <c r="AC64" s="1">
        <f t="shared" si="8"/>
        <v>175.28000000000003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32</v>
      </c>
      <c r="C65" s="1">
        <v>124.08499999999999</v>
      </c>
      <c r="D65" s="1">
        <v>0.23400000000000001</v>
      </c>
      <c r="E65" s="1">
        <v>61.38</v>
      </c>
      <c r="F65" s="1">
        <v>50.918999999999997</v>
      </c>
      <c r="G65" s="6">
        <v>1</v>
      </c>
      <c r="H65" s="1">
        <v>40</v>
      </c>
      <c r="I65" s="1"/>
      <c r="J65" s="1">
        <v>60.7</v>
      </c>
      <c r="K65" s="1">
        <f t="shared" si="9"/>
        <v>0.67999999999999972</v>
      </c>
      <c r="L65" s="1">
        <f t="shared" si="3"/>
        <v>61.38</v>
      </c>
      <c r="M65" s="1"/>
      <c r="N65" s="1">
        <v>10.761399999999989</v>
      </c>
      <c r="O65" s="1">
        <v>10</v>
      </c>
      <c r="P65" s="1">
        <f t="shared" si="4"/>
        <v>12.276</v>
      </c>
      <c r="Q65" s="5">
        <f t="shared" si="11"/>
        <v>63.35560000000001</v>
      </c>
      <c r="R65" s="5"/>
      <c r="S65" s="1"/>
      <c r="T65" s="1">
        <f t="shared" si="6"/>
        <v>11</v>
      </c>
      <c r="U65" s="1">
        <f t="shared" si="7"/>
        <v>5.8390681003584222</v>
      </c>
      <c r="V65" s="1">
        <v>10.3826</v>
      </c>
      <c r="W65" s="1">
        <v>10.3728</v>
      </c>
      <c r="X65" s="1">
        <v>6.7207999999999997</v>
      </c>
      <c r="Y65" s="1">
        <v>10.244199999999999</v>
      </c>
      <c r="Z65" s="1">
        <v>15.913</v>
      </c>
      <c r="AA65" s="1">
        <v>12.180199999999999</v>
      </c>
      <c r="AB65" s="1"/>
      <c r="AC65" s="1">
        <f t="shared" si="8"/>
        <v>63.35560000000001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37</v>
      </c>
      <c r="C66" s="1">
        <v>436</v>
      </c>
      <c r="D66" s="1">
        <v>390</v>
      </c>
      <c r="E66" s="1">
        <v>354</v>
      </c>
      <c r="F66" s="1">
        <v>405</v>
      </c>
      <c r="G66" s="6">
        <v>0.4</v>
      </c>
      <c r="H66" s="1">
        <v>40</v>
      </c>
      <c r="I66" s="1"/>
      <c r="J66" s="1">
        <v>350</v>
      </c>
      <c r="K66" s="1">
        <f t="shared" si="9"/>
        <v>4</v>
      </c>
      <c r="L66" s="1">
        <f t="shared" si="3"/>
        <v>318</v>
      </c>
      <c r="M66" s="1">
        <v>36</v>
      </c>
      <c r="N66" s="1">
        <v>157.8000000000001</v>
      </c>
      <c r="O66" s="1"/>
      <c r="P66" s="1">
        <f t="shared" si="4"/>
        <v>63.6</v>
      </c>
      <c r="Q66" s="5">
        <f t="shared" si="11"/>
        <v>136.79999999999995</v>
      </c>
      <c r="R66" s="5"/>
      <c r="S66" s="1"/>
      <c r="T66" s="1">
        <f t="shared" si="6"/>
        <v>11</v>
      </c>
      <c r="U66" s="1">
        <f t="shared" si="7"/>
        <v>8.8490566037735849</v>
      </c>
      <c r="V66" s="1">
        <v>56.2</v>
      </c>
      <c r="W66" s="1">
        <v>72.8</v>
      </c>
      <c r="X66" s="1">
        <v>77.599999999999994</v>
      </c>
      <c r="Y66" s="1">
        <v>66.2</v>
      </c>
      <c r="Z66" s="1">
        <v>59.2</v>
      </c>
      <c r="AA66" s="1">
        <v>65.2</v>
      </c>
      <c r="AB66" s="1"/>
      <c r="AC66" s="1">
        <f t="shared" si="8"/>
        <v>54.719999999999985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32</v>
      </c>
      <c r="C67" s="1">
        <v>103.069</v>
      </c>
      <c r="D67" s="1">
        <v>77.617999999999995</v>
      </c>
      <c r="E67" s="1">
        <v>66.257000000000005</v>
      </c>
      <c r="F67" s="1">
        <v>78.540999999999997</v>
      </c>
      <c r="G67" s="6">
        <v>1</v>
      </c>
      <c r="H67" s="1">
        <v>40</v>
      </c>
      <c r="I67" s="1"/>
      <c r="J67" s="1">
        <v>80.7</v>
      </c>
      <c r="K67" s="1">
        <f t="shared" si="9"/>
        <v>-14.442999999999998</v>
      </c>
      <c r="L67" s="1">
        <f t="shared" si="3"/>
        <v>66.257000000000005</v>
      </c>
      <c r="M67" s="1"/>
      <c r="N67" s="1">
        <v>25.34820000000003</v>
      </c>
      <c r="O67" s="1"/>
      <c r="P67" s="1">
        <f t="shared" si="4"/>
        <v>13.2514</v>
      </c>
      <c r="Q67" s="5">
        <f t="shared" si="11"/>
        <v>41.876199999999969</v>
      </c>
      <c r="R67" s="5"/>
      <c r="S67" s="1"/>
      <c r="T67" s="1">
        <f t="shared" si="6"/>
        <v>11</v>
      </c>
      <c r="U67" s="1">
        <f t="shared" si="7"/>
        <v>7.8398659764251342</v>
      </c>
      <c r="V67" s="1">
        <v>10.638999999999999</v>
      </c>
      <c r="W67" s="1">
        <v>15.254600000000011</v>
      </c>
      <c r="X67" s="1">
        <v>16.2376</v>
      </c>
      <c r="Y67" s="1">
        <v>13.881399999999999</v>
      </c>
      <c r="Z67" s="1">
        <v>13.356999999999999</v>
      </c>
      <c r="AA67" s="1">
        <v>2.4014000000000011</v>
      </c>
      <c r="AB67" s="1"/>
      <c r="AC67" s="1">
        <f t="shared" si="8"/>
        <v>41.876199999999969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32</v>
      </c>
      <c r="C68" s="1">
        <v>126.026</v>
      </c>
      <c r="D68" s="1">
        <v>48.91</v>
      </c>
      <c r="E68" s="1">
        <v>84.823999999999998</v>
      </c>
      <c r="F68" s="1">
        <v>68.628</v>
      </c>
      <c r="G68" s="6">
        <v>1</v>
      </c>
      <c r="H68" s="1">
        <v>40</v>
      </c>
      <c r="I68" s="1"/>
      <c r="J68" s="1">
        <v>78.900000000000006</v>
      </c>
      <c r="K68" s="1">
        <f t="shared" si="9"/>
        <v>5.9239999999999924</v>
      </c>
      <c r="L68" s="1">
        <f t="shared" si="3"/>
        <v>84.823999999999998</v>
      </c>
      <c r="M68" s="1"/>
      <c r="N68" s="1">
        <v>23.804800000000039</v>
      </c>
      <c r="O68" s="1">
        <v>42.791199999999982</v>
      </c>
      <c r="P68" s="1">
        <f t="shared" si="4"/>
        <v>16.9648</v>
      </c>
      <c r="Q68" s="5">
        <f t="shared" si="11"/>
        <v>51.388799999999975</v>
      </c>
      <c r="R68" s="5"/>
      <c r="S68" s="1"/>
      <c r="T68" s="1">
        <f t="shared" si="6"/>
        <v>11</v>
      </c>
      <c r="U68" s="1">
        <f t="shared" si="7"/>
        <v>7.9708573045364526</v>
      </c>
      <c r="V68" s="1">
        <v>15.353</v>
      </c>
      <c r="W68" s="1">
        <v>13.464</v>
      </c>
      <c r="X68" s="1">
        <v>14.267200000000001</v>
      </c>
      <c r="Y68" s="1">
        <v>15.109400000000001</v>
      </c>
      <c r="Z68" s="1">
        <v>15.6334</v>
      </c>
      <c r="AA68" s="1">
        <v>13.6274</v>
      </c>
      <c r="AB68" s="1"/>
      <c r="AC68" s="1">
        <f t="shared" si="8"/>
        <v>51.388799999999975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32</v>
      </c>
      <c r="C69" s="1"/>
      <c r="D69" s="1">
        <v>33.497</v>
      </c>
      <c r="E69" s="1">
        <v>33.497</v>
      </c>
      <c r="F69" s="1"/>
      <c r="G69" s="6">
        <v>0</v>
      </c>
      <c r="H69" s="1" t="e">
        <v>#N/A</v>
      </c>
      <c r="I69" s="1"/>
      <c r="J69" s="1">
        <v>33.497</v>
      </c>
      <c r="K69" s="1">
        <f t="shared" ref="K69:K77" si="12">E69-J69</f>
        <v>0</v>
      </c>
      <c r="L69" s="1">
        <f t="shared" si="3"/>
        <v>0</v>
      </c>
      <c r="M69" s="1">
        <v>33.497</v>
      </c>
      <c r="N69" s="1"/>
      <c r="O69" s="1"/>
      <c r="P69" s="1">
        <f t="shared" si="4"/>
        <v>0</v>
      </c>
      <c r="Q69" s="5"/>
      <c r="R69" s="5"/>
      <c r="S69" s="1"/>
      <c r="T69" s="1" t="e">
        <f t="shared" si="6"/>
        <v>#DIV/0!</v>
      </c>
      <c r="U69" s="1" t="e">
        <f t="shared" si="7"/>
        <v>#DIV/0!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/>
      <c r="AC69" s="1">
        <f t="shared" si="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37</v>
      </c>
      <c r="C70" s="1"/>
      <c r="D70" s="1">
        <v>48</v>
      </c>
      <c r="E70" s="1">
        <v>48</v>
      </c>
      <c r="F70" s="1"/>
      <c r="G70" s="6">
        <v>0</v>
      </c>
      <c r="H70" s="1" t="e">
        <v>#N/A</v>
      </c>
      <c r="I70" s="1"/>
      <c r="J70" s="1">
        <v>48</v>
      </c>
      <c r="K70" s="1">
        <f t="shared" si="12"/>
        <v>0</v>
      </c>
      <c r="L70" s="1">
        <f t="shared" si="3"/>
        <v>0</v>
      </c>
      <c r="M70" s="1">
        <v>48</v>
      </c>
      <c r="N70" s="1"/>
      <c r="O70" s="1"/>
      <c r="P70" s="1">
        <f t="shared" si="4"/>
        <v>0</v>
      </c>
      <c r="Q70" s="5"/>
      <c r="R70" s="5"/>
      <c r="S70" s="1"/>
      <c r="T70" s="1" t="e">
        <f t="shared" si="6"/>
        <v>#DIV/0!</v>
      </c>
      <c r="U70" s="1" t="e">
        <f t="shared" si="7"/>
        <v>#DIV/0!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/>
      <c r="AC70" s="1">
        <f t="shared" ref="AC70:AC77" si="13">Q70*G70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37</v>
      </c>
      <c r="C71" s="1">
        <v>157</v>
      </c>
      <c r="D71" s="1">
        <v>22</v>
      </c>
      <c r="E71" s="1">
        <v>42</v>
      </c>
      <c r="F71" s="1">
        <v>112</v>
      </c>
      <c r="G71" s="6">
        <v>0.35</v>
      </c>
      <c r="H71" s="1">
        <v>45</v>
      </c>
      <c r="I71" s="1"/>
      <c r="J71" s="1">
        <v>43</v>
      </c>
      <c r="K71" s="1">
        <f t="shared" si="12"/>
        <v>-1</v>
      </c>
      <c r="L71" s="1">
        <f t="shared" ref="L71:L77" si="14">E71-M71</f>
        <v>42</v>
      </c>
      <c r="M71" s="1"/>
      <c r="N71" s="1">
        <v>32.400000000000013</v>
      </c>
      <c r="O71" s="1">
        <v>10</v>
      </c>
      <c r="P71" s="1">
        <f t="shared" ref="P71:P77" si="15">L71/5</f>
        <v>8.4</v>
      </c>
      <c r="Q71" s="5"/>
      <c r="R71" s="5"/>
      <c r="S71" s="1"/>
      <c r="T71" s="1">
        <f t="shared" ref="T71:T77" si="16">(F71+N71+O71+Q71)/P71</f>
        <v>18.38095238095238</v>
      </c>
      <c r="U71" s="1">
        <f t="shared" ref="U71:U77" si="17">(F71+N71+O71)/P71</f>
        <v>18.38095238095238</v>
      </c>
      <c r="V71" s="1">
        <v>14.8</v>
      </c>
      <c r="W71" s="1">
        <v>15.8</v>
      </c>
      <c r="X71" s="1">
        <v>19.600000000000001</v>
      </c>
      <c r="Y71" s="1">
        <v>19.2</v>
      </c>
      <c r="Z71" s="1">
        <v>10.6</v>
      </c>
      <c r="AA71" s="1">
        <v>27.4</v>
      </c>
      <c r="AB71" s="1" t="s">
        <v>102</v>
      </c>
      <c r="AC71" s="1">
        <f t="shared" si="13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32</v>
      </c>
      <c r="C72" s="1"/>
      <c r="D72" s="1">
        <v>72.653999999999996</v>
      </c>
      <c r="E72" s="1">
        <v>72.653999999999996</v>
      </c>
      <c r="F72" s="1"/>
      <c r="G72" s="6">
        <v>0</v>
      </c>
      <c r="H72" s="1" t="e">
        <v>#N/A</v>
      </c>
      <c r="I72" s="1"/>
      <c r="J72" s="1">
        <v>72.653999999999996</v>
      </c>
      <c r="K72" s="1">
        <f t="shared" si="12"/>
        <v>0</v>
      </c>
      <c r="L72" s="1">
        <f t="shared" si="14"/>
        <v>0</v>
      </c>
      <c r="M72" s="1">
        <v>72.653999999999996</v>
      </c>
      <c r="N72" s="1"/>
      <c r="O72" s="1"/>
      <c r="P72" s="1">
        <f t="shared" si="15"/>
        <v>0</v>
      </c>
      <c r="Q72" s="5"/>
      <c r="R72" s="5"/>
      <c r="S72" s="1"/>
      <c r="T72" s="1" t="e">
        <f t="shared" si="16"/>
        <v>#DIV/0!</v>
      </c>
      <c r="U72" s="1" t="e">
        <f t="shared" si="17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13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32</v>
      </c>
      <c r="C73" s="1"/>
      <c r="D73" s="1">
        <v>21.535</v>
      </c>
      <c r="E73" s="1">
        <v>21.535</v>
      </c>
      <c r="F73" s="1"/>
      <c r="G73" s="6">
        <v>0</v>
      </c>
      <c r="H73" s="1" t="e">
        <v>#N/A</v>
      </c>
      <c r="I73" s="1"/>
      <c r="J73" s="1">
        <v>21.535</v>
      </c>
      <c r="K73" s="1">
        <f t="shared" si="12"/>
        <v>0</v>
      </c>
      <c r="L73" s="1">
        <f t="shared" si="14"/>
        <v>0</v>
      </c>
      <c r="M73" s="1">
        <v>21.535</v>
      </c>
      <c r="N73" s="1"/>
      <c r="O73" s="1"/>
      <c r="P73" s="1">
        <f t="shared" si="15"/>
        <v>0</v>
      </c>
      <c r="Q73" s="5"/>
      <c r="R73" s="5"/>
      <c r="S73" s="1"/>
      <c r="T73" s="1" t="e">
        <f t="shared" si="16"/>
        <v>#DIV/0!</v>
      </c>
      <c r="U73" s="1" t="e">
        <f t="shared" si="17"/>
        <v>#DIV/0!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/>
      <c r="AC73" s="1">
        <f t="shared" si="13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37</v>
      </c>
      <c r="C74" s="1"/>
      <c r="D74" s="1">
        <v>66</v>
      </c>
      <c r="E74" s="1">
        <v>66</v>
      </c>
      <c r="F74" s="1"/>
      <c r="G74" s="6">
        <v>0</v>
      </c>
      <c r="H74" s="1" t="e">
        <v>#N/A</v>
      </c>
      <c r="I74" s="1"/>
      <c r="J74" s="1">
        <v>66</v>
      </c>
      <c r="K74" s="1">
        <f t="shared" si="12"/>
        <v>0</v>
      </c>
      <c r="L74" s="1">
        <f t="shared" si="14"/>
        <v>0</v>
      </c>
      <c r="M74" s="1">
        <v>66</v>
      </c>
      <c r="N74" s="1"/>
      <c r="O74" s="1"/>
      <c r="P74" s="1">
        <f t="shared" si="15"/>
        <v>0</v>
      </c>
      <c r="Q74" s="5"/>
      <c r="R74" s="5"/>
      <c r="S74" s="1"/>
      <c r="T74" s="1" t="e">
        <f t="shared" si="16"/>
        <v>#DIV/0!</v>
      </c>
      <c r="U74" s="1" t="e">
        <f t="shared" si="17"/>
        <v>#DIV/0!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/>
      <c r="AC74" s="1">
        <f t="shared" si="13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37</v>
      </c>
      <c r="C75" s="1"/>
      <c r="D75" s="1">
        <v>90</v>
      </c>
      <c r="E75" s="1">
        <v>90</v>
      </c>
      <c r="F75" s="1"/>
      <c r="G75" s="6">
        <v>0</v>
      </c>
      <c r="H75" s="1" t="e">
        <v>#N/A</v>
      </c>
      <c r="I75" s="1"/>
      <c r="J75" s="1">
        <v>90</v>
      </c>
      <c r="K75" s="1">
        <f t="shared" si="12"/>
        <v>0</v>
      </c>
      <c r="L75" s="1">
        <f t="shared" si="14"/>
        <v>0</v>
      </c>
      <c r="M75" s="1">
        <v>90</v>
      </c>
      <c r="N75" s="1"/>
      <c r="O75" s="1"/>
      <c r="P75" s="1">
        <f t="shared" si="15"/>
        <v>0</v>
      </c>
      <c r="Q75" s="5"/>
      <c r="R75" s="5"/>
      <c r="S75" s="1"/>
      <c r="T75" s="1" t="e">
        <f t="shared" si="16"/>
        <v>#DIV/0!</v>
      </c>
      <c r="U75" s="1" t="e">
        <f t="shared" si="17"/>
        <v>#DIV/0!</v>
      </c>
      <c r="V75" s="1">
        <v>0</v>
      </c>
      <c r="W75" s="1">
        <v>1.2</v>
      </c>
      <c r="X75" s="1">
        <v>1.2</v>
      </c>
      <c r="Y75" s="1">
        <v>0.4</v>
      </c>
      <c r="Z75" s="1">
        <v>0.4</v>
      </c>
      <c r="AA75" s="1">
        <v>0</v>
      </c>
      <c r="AB75" s="1"/>
      <c r="AC75" s="1">
        <f t="shared" si="13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37</v>
      </c>
      <c r="C76" s="1">
        <v>16</v>
      </c>
      <c r="D76" s="1"/>
      <c r="E76" s="1">
        <v>-1</v>
      </c>
      <c r="F76" s="1"/>
      <c r="G76" s="6">
        <v>0</v>
      </c>
      <c r="H76" s="1">
        <v>45</v>
      </c>
      <c r="I76" s="1"/>
      <c r="J76" s="1"/>
      <c r="K76" s="1">
        <f t="shared" si="12"/>
        <v>-1</v>
      </c>
      <c r="L76" s="1">
        <f t="shared" si="14"/>
        <v>-1</v>
      </c>
      <c r="M76" s="1"/>
      <c r="N76" s="1"/>
      <c r="O76" s="1"/>
      <c r="P76" s="1">
        <f t="shared" si="15"/>
        <v>-0.2</v>
      </c>
      <c r="Q76" s="5"/>
      <c r="R76" s="5"/>
      <c r="S76" s="1"/>
      <c r="T76" s="1">
        <f t="shared" si="16"/>
        <v>0</v>
      </c>
      <c r="U76" s="1">
        <f t="shared" si="17"/>
        <v>0</v>
      </c>
      <c r="V76" s="1">
        <v>1</v>
      </c>
      <c r="W76" s="1">
        <v>6.6</v>
      </c>
      <c r="X76" s="1">
        <v>6.6</v>
      </c>
      <c r="Y76" s="1">
        <v>0</v>
      </c>
      <c r="Z76" s="1">
        <v>0</v>
      </c>
      <c r="AA76" s="1">
        <v>4.2</v>
      </c>
      <c r="AB76" s="1" t="s">
        <v>108</v>
      </c>
      <c r="AC76" s="1">
        <f t="shared" si="13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32</v>
      </c>
      <c r="C77" s="1">
        <v>36.042000000000002</v>
      </c>
      <c r="D77" s="1">
        <v>0.13800000000000001</v>
      </c>
      <c r="E77" s="1">
        <v>5.61</v>
      </c>
      <c r="F77" s="1">
        <v>19.39</v>
      </c>
      <c r="G77" s="6">
        <v>1</v>
      </c>
      <c r="H77" s="1">
        <v>50</v>
      </c>
      <c r="I77" s="1"/>
      <c r="J77" s="1">
        <v>5.65</v>
      </c>
      <c r="K77" s="1">
        <f t="shared" si="12"/>
        <v>-4.0000000000000036E-2</v>
      </c>
      <c r="L77" s="1">
        <f t="shared" si="14"/>
        <v>5.61</v>
      </c>
      <c r="M77" s="1"/>
      <c r="N77" s="1"/>
      <c r="O77" s="1">
        <v>13.068</v>
      </c>
      <c r="P77" s="1">
        <f t="shared" si="15"/>
        <v>1.1220000000000001</v>
      </c>
      <c r="Q77" s="5"/>
      <c r="R77" s="5"/>
      <c r="S77" s="1"/>
      <c r="T77" s="1">
        <f t="shared" si="16"/>
        <v>28.928698752228161</v>
      </c>
      <c r="U77" s="1">
        <f t="shared" si="17"/>
        <v>28.928698752228161</v>
      </c>
      <c r="V77" s="1">
        <v>3.0779999999999998</v>
      </c>
      <c r="W77" s="1">
        <v>1.3956</v>
      </c>
      <c r="X77" s="1">
        <v>1.3956</v>
      </c>
      <c r="Y77" s="1">
        <v>0.56079999999999997</v>
      </c>
      <c r="Z77" s="1">
        <v>0.56079999999999997</v>
      </c>
      <c r="AA77" s="1">
        <v>0.56600000000000006</v>
      </c>
      <c r="AB77" s="1" t="s">
        <v>110</v>
      </c>
      <c r="AC77" s="1">
        <f t="shared" si="13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C77" xr:uid="{38479DCF-8926-4C8F-A264-14FD97C29A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2024-02-23T08:40:46Z</dcterms:created>
  <dcterms:modified xsi:type="dcterms:W3CDTF">2024-02-28T13:20:14Z</dcterms:modified>
</cp:coreProperties>
</file>