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BF78F28-ECB6-4937-AB6C-00992DD29C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5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U522" i="1" s="1"/>
  <c r="V480" i="1"/>
  <c r="V479" i="1"/>
  <c r="W478" i="1"/>
  <c r="X478" i="1" s="1"/>
  <c r="N478" i="1"/>
  <c r="W477" i="1"/>
  <c r="X477" i="1" s="1"/>
  <c r="N477" i="1"/>
  <c r="X476" i="1"/>
  <c r="X479" i="1" s="1"/>
  <c r="W476" i="1"/>
  <c r="W479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W473" i="1" s="1"/>
  <c r="N467" i="1"/>
  <c r="V465" i="1"/>
  <c r="V464" i="1"/>
  <c r="W463" i="1"/>
  <c r="W465" i="1" s="1"/>
  <c r="N463" i="1"/>
  <c r="X462" i="1"/>
  <c r="W462" i="1"/>
  <c r="W464" i="1" s="1"/>
  <c r="N462" i="1"/>
  <c r="V460" i="1"/>
  <c r="V459" i="1"/>
  <c r="X458" i="1"/>
  <c r="W458" i="1"/>
  <c r="X457" i="1"/>
  <c r="W457" i="1"/>
  <c r="N457" i="1"/>
  <c r="W456" i="1"/>
  <c r="X456" i="1" s="1"/>
  <c r="N456" i="1"/>
  <c r="X455" i="1"/>
  <c r="W455" i="1"/>
  <c r="X454" i="1"/>
  <c r="W454" i="1"/>
  <c r="N454" i="1"/>
  <c r="W453" i="1"/>
  <c r="X453" i="1" s="1"/>
  <c r="W452" i="1"/>
  <c r="X452" i="1" s="1"/>
  <c r="N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N447" i="1"/>
  <c r="X446" i="1"/>
  <c r="W446" i="1"/>
  <c r="X445" i="1"/>
  <c r="W445" i="1"/>
  <c r="X444" i="1"/>
  <c r="W444" i="1"/>
  <c r="X443" i="1"/>
  <c r="W443" i="1"/>
  <c r="N443" i="1"/>
  <c r="W442" i="1"/>
  <c r="X442" i="1" s="1"/>
  <c r="W441" i="1"/>
  <c r="W459" i="1" s="1"/>
  <c r="N441" i="1"/>
  <c r="V437" i="1"/>
  <c r="V436" i="1"/>
  <c r="W435" i="1"/>
  <c r="W437" i="1" s="1"/>
  <c r="N435" i="1"/>
  <c r="V433" i="1"/>
  <c r="V432" i="1"/>
  <c r="W431" i="1"/>
  <c r="W433" i="1" s="1"/>
  <c r="N431" i="1"/>
  <c r="V429" i="1"/>
  <c r="V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X423" i="1" s="1"/>
  <c r="N423" i="1"/>
  <c r="X422" i="1"/>
  <c r="W422" i="1"/>
  <c r="N422" i="1"/>
  <c r="W421" i="1"/>
  <c r="W429" i="1" s="1"/>
  <c r="N421" i="1"/>
  <c r="V419" i="1"/>
  <c r="V418" i="1"/>
  <c r="W417" i="1"/>
  <c r="W419" i="1" s="1"/>
  <c r="N417" i="1"/>
  <c r="X416" i="1"/>
  <c r="W416" i="1"/>
  <c r="S522" i="1" s="1"/>
  <c r="N416" i="1"/>
  <c r="V413" i="1"/>
  <c r="V412" i="1"/>
  <c r="X411" i="1"/>
  <c r="W411" i="1"/>
  <c r="N411" i="1"/>
  <c r="W410" i="1"/>
  <c r="X410" i="1" s="1"/>
  <c r="N410" i="1"/>
  <c r="X409" i="1"/>
  <c r="W409" i="1"/>
  <c r="N409" i="1"/>
  <c r="W408" i="1"/>
  <c r="W412" i="1" s="1"/>
  <c r="N408" i="1"/>
  <c r="V406" i="1"/>
  <c r="V405" i="1"/>
  <c r="W404" i="1"/>
  <c r="W406" i="1" s="1"/>
  <c r="N404" i="1"/>
  <c r="V402" i="1"/>
  <c r="V401" i="1"/>
  <c r="W400" i="1"/>
  <c r="X400" i="1" s="1"/>
  <c r="N400" i="1"/>
  <c r="X399" i="1"/>
  <c r="W399" i="1"/>
  <c r="N399" i="1"/>
  <c r="W398" i="1"/>
  <c r="W402" i="1" s="1"/>
  <c r="N398" i="1"/>
  <c r="X397" i="1"/>
  <c r="W397" i="1"/>
  <c r="W401" i="1" s="1"/>
  <c r="N397" i="1"/>
  <c r="V395" i="1"/>
  <c r="V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W394" i="1" s="1"/>
  <c r="N381" i="1"/>
  <c r="V379" i="1"/>
  <c r="V378" i="1"/>
  <c r="X377" i="1"/>
  <c r="W377" i="1"/>
  <c r="N377" i="1"/>
  <c r="W376" i="1"/>
  <c r="W378" i="1" s="1"/>
  <c r="N376" i="1"/>
  <c r="V372" i="1"/>
  <c r="V371" i="1"/>
  <c r="W370" i="1"/>
  <c r="W372" i="1" s="1"/>
  <c r="N370" i="1"/>
  <c r="V368" i="1"/>
  <c r="V367" i="1"/>
  <c r="W366" i="1"/>
  <c r="X366" i="1" s="1"/>
  <c r="N366" i="1"/>
  <c r="X365" i="1"/>
  <c r="W365" i="1"/>
  <c r="N365" i="1"/>
  <c r="W364" i="1"/>
  <c r="W368" i="1" s="1"/>
  <c r="N364" i="1"/>
  <c r="X363" i="1"/>
  <c r="W363" i="1"/>
  <c r="W367" i="1" s="1"/>
  <c r="N363" i="1"/>
  <c r="V361" i="1"/>
  <c r="V360" i="1"/>
  <c r="X359" i="1"/>
  <c r="W359" i="1"/>
  <c r="N359" i="1"/>
  <c r="W358" i="1"/>
  <c r="W360" i="1" s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P522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W310" i="1" s="1"/>
  <c r="N309" i="1"/>
  <c r="V307" i="1"/>
  <c r="V306" i="1"/>
  <c r="W305" i="1"/>
  <c r="O522" i="1" s="1"/>
  <c r="N305" i="1"/>
  <c r="V302" i="1"/>
  <c r="V301" i="1"/>
  <c r="W300" i="1"/>
  <c r="X300" i="1" s="1"/>
  <c r="N300" i="1"/>
  <c r="X299" i="1"/>
  <c r="X301" i="1" s="1"/>
  <c r="W299" i="1"/>
  <c r="W301" i="1" s="1"/>
  <c r="N299" i="1"/>
  <c r="V297" i="1"/>
  <c r="V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522" i="1" s="1"/>
  <c r="N288" i="1"/>
  <c r="V285" i="1"/>
  <c r="V284" i="1"/>
  <c r="W283" i="1"/>
  <c r="X283" i="1" s="1"/>
  <c r="N283" i="1"/>
  <c r="X282" i="1"/>
  <c r="W282" i="1"/>
  <c r="N282" i="1"/>
  <c r="W281" i="1"/>
  <c r="W284" i="1" s="1"/>
  <c r="N281" i="1"/>
  <c r="V279" i="1"/>
  <c r="V278" i="1"/>
  <c r="W277" i="1"/>
  <c r="X277" i="1" s="1"/>
  <c r="N277" i="1"/>
  <c r="X276" i="1"/>
  <c r="W276" i="1"/>
  <c r="X275" i="1"/>
  <c r="X278" i="1" s="1"/>
  <c r="W275" i="1"/>
  <c r="W278" i="1" s="1"/>
  <c r="V273" i="1"/>
  <c r="V272" i="1"/>
  <c r="W271" i="1"/>
  <c r="X271" i="1" s="1"/>
  <c r="N271" i="1"/>
  <c r="X270" i="1"/>
  <c r="W270" i="1"/>
  <c r="N270" i="1"/>
  <c r="W269" i="1"/>
  <c r="W272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6" i="1" s="1"/>
  <c r="W256" i="1"/>
  <c r="W266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2" i="1" s="1"/>
  <c r="V200" i="1"/>
  <c r="V199" i="1"/>
  <c r="W198" i="1"/>
  <c r="X198" i="1" s="1"/>
  <c r="N198" i="1"/>
  <c r="X197" i="1"/>
  <c r="X199" i="1" s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G522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X103" i="1" s="1"/>
  <c r="W95" i="1"/>
  <c r="W104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4" i="1" s="1"/>
  <c r="N26" i="1"/>
  <c r="V24" i="1"/>
  <c r="V512" i="1" s="1"/>
  <c r="W23" i="1"/>
  <c r="V23" i="1"/>
  <c r="V516" i="1" s="1"/>
  <c r="X22" i="1"/>
  <c r="X23" i="1" s="1"/>
  <c r="W22" i="1"/>
  <c r="N22" i="1"/>
  <c r="H10" i="1"/>
  <c r="A9" i="1"/>
  <c r="F10" i="1" s="1"/>
  <c r="D7" i="1"/>
  <c r="O6" i="1"/>
  <c r="N2" i="1"/>
  <c r="X33" i="1" l="1"/>
  <c r="X84" i="1"/>
  <c r="B522" i="1"/>
  <c r="W514" i="1"/>
  <c r="W513" i="1"/>
  <c r="W515" i="1" s="1"/>
  <c r="W24" i="1"/>
  <c r="W33" i="1"/>
  <c r="W516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W84" i="1"/>
  <c r="X87" i="1"/>
  <c r="X92" i="1" s="1"/>
  <c r="W93" i="1"/>
  <c r="W103" i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W200" i="1"/>
  <c r="L522" i="1"/>
  <c r="W223" i="1"/>
  <c r="X217" i="1"/>
  <c r="X223" i="1" s="1"/>
  <c r="W246" i="1"/>
  <c r="X245" i="1"/>
  <c r="X246" i="1" s="1"/>
  <c r="W247" i="1"/>
  <c r="W254" i="1"/>
  <c r="X249" i="1"/>
  <c r="X253" i="1" s="1"/>
  <c r="W253" i="1"/>
  <c r="W267" i="1"/>
  <c r="H9" i="1"/>
  <c r="A10" i="1"/>
  <c r="F9" i="1"/>
  <c r="J9" i="1"/>
  <c r="W52" i="1"/>
  <c r="W85" i="1"/>
  <c r="W142" i="1"/>
  <c r="W155" i="1"/>
  <c r="I522" i="1"/>
  <c r="W161" i="1"/>
  <c r="W160" i="1"/>
  <c r="W166" i="1"/>
  <c r="W173" i="1"/>
  <c r="X168" i="1"/>
  <c r="X172" i="1" s="1"/>
  <c r="W172" i="1"/>
  <c r="X192" i="1"/>
  <c r="W192" i="1"/>
  <c r="W224" i="1"/>
  <c r="M522" i="1"/>
  <c r="W242" i="1"/>
  <c r="X227" i="1"/>
  <c r="X242" i="1" s="1"/>
  <c r="W273" i="1"/>
  <c r="W279" i="1"/>
  <c r="W285" i="1"/>
  <c r="W296" i="1"/>
  <c r="W302" i="1"/>
  <c r="W307" i="1"/>
  <c r="W311" i="1"/>
  <c r="W315" i="1"/>
  <c r="W319" i="1"/>
  <c r="W331" i="1"/>
  <c r="W338" i="1"/>
  <c r="W343" i="1"/>
  <c r="W346" i="1"/>
  <c r="X345" i="1"/>
  <c r="X346" i="1" s="1"/>
  <c r="W347" i="1"/>
  <c r="Q522" i="1"/>
  <c r="W356" i="1"/>
  <c r="W355" i="1"/>
  <c r="X350" i="1"/>
  <c r="X355" i="1" s="1"/>
  <c r="X418" i="1"/>
  <c r="W210" i="1"/>
  <c r="X269" i="1"/>
  <c r="X272" i="1" s="1"/>
  <c r="X281" i="1"/>
  <c r="X284" i="1" s="1"/>
  <c r="X288" i="1"/>
  <c r="X296" i="1" s="1"/>
  <c r="W297" i="1"/>
  <c r="X305" i="1"/>
  <c r="X306" i="1" s="1"/>
  <c r="W306" i="1"/>
  <c r="X309" i="1"/>
  <c r="X310" i="1" s="1"/>
  <c r="X313" i="1"/>
  <c r="X314" i="1" s="1"/>
  <c r="X317" i="1"/>
  <c r="X318" i="1" s="1"/>
  <c r="X323" i="1"/>
  <c r="X331" i="1" s="1"/>
  <c r="W332" i="1"/>
  <c r="W337" i="1"/>
  <c r="X334" i="1"/>
  <c r="X337" i="1" s="1"/>
  <c r="W342" i="1"/>
  <c r="X394" i="1"/>
  <c r="X358" i="1"/>
  <c r="X360" i="1" s="1"/>
  <c r="W361" i="1"/>
  <c r="X364" i="1"/>
  <c r="X367" i="1" s="1"/>
  <c r="X370" i="1"/>
  <c r="X371" i="1" s="1"/>
  <c r="W371" i="1"/>
  <c r="X376" i="1"/>
  <c r="X378" i="1" s="1"/>
  <c r="W379" i="1"/>
  <c r="W395" i="1"/>
  <c r="X398" i="1"/>
  <c r="X401" i="1" s="1"/>
  <c r="X404" i="1"/>
  <c r="X405" i="1" s="1"/>
  <c r="W405" i="1"/>
  <c r="X408" i="1"/>
  <c r="X412" i="1" s="1"/>
  <c r="W413" i="1"/>
  <c r="X417" i="1"/>
  <c r="W418" i="1"/>
  <c r="X421" i="1"/>
  <c r="X428" i="1" s="1"/>
  <c r="W428" i="1"/>
  <c r="X431" i="1"/>
  <c r="X432" i="1" s="1"/>
  <c r="W432" i="1"/>
  <c r="X435" i="1"/>
  <c r="X436" i="1" s="1"/>
  <c r="W436" i="1"/>
  <c r="X441" i="1"/>
  <c r="X459" i="1" s="1"/>
  <c r="W460" i="1"/>
  <c r="X463" i="1"/>
  <c r="X464" i="1" s="1"/>
  <c r="X467" i="1"/>
  <c r="X473" i="1" s="1"/>
  <c r="W474" i="1"/>
  <c r="W480" i="1"/>
  <c r="W496" i="1"/>
  <c r="R522" i="1"/>
  <c r="T522" i="1"/>
  <c r="W490" i="1"/>
  <c r="X492" i="1"/>
  <c r="X495" i="1" s="1"/>
  <c r="X517" i="1" l="1"/>
  <c r="W512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<sst xmlns="http://schemas.openxmlformats.org/spreadsheetml/2006/main" count="2226" uniqueCount="742">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</sst>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6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100</v>
      </c>
      <c r="W106" s="351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11.904761904761905</v>
      </c>
      <c r="W115" s="352">
        <f>IFERROR(W106/H106,"0")+IFERROR(W107/H107,"0")+IFERROR(W108/H108,"0")+IFERROR(W109/H109,"0")+IFERROR(W110/H110,"0")+IFERROR(W111/H111,"0")+IFERROR(W112/H112,"0")+IFERROR(W113/H113,"0")+IFERROR(W114/H114,"0")</f>
        <v>12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100</v>
      </c>
      <c r="W116" s="352">
        <f>IFERROR(SUM(W106:W114),"0")</f>
        <v>100.80000000000001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40</v>
      </c>
      <c r="W146" s="351">
        <f t="shared" si="8"/>
        <v>42</v>
      </c>
      <c r="X146" s="36">
        <f>IFERROR(IF(W146=0,"",ROUNDUP(W146/H146,0)*0.00753),"")</f>
        <v>7.5300000000000006E-2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40</v>
      </c>
      <c r="W147" s="351">
        <f t="shared" si="8"/>
        <v>42</v>
      </c>
      <c r="X147" s="36">
        <f>IFERROR(IF(W147=0,"",ROUNDUP(W147/H147,0)*0.00753),"")</f>
        <v>7.5300000000000006E-2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8.3999999999999986</v>
      </c>
      <c r="W151" s="351">
        <f t="shared" si="8"/>
        <v>8.4</v>
      </c>
      <c r="X151" s="36">
        <f>IFERROR(IF(W151=0,"",ROUNDUP(W151/H151,0)*0.00502),"")</f>
        <v>2.0080000000000001E-2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23.047619047619047</v>
      </c>
      <c r="W154" s="352">
        <f>IFERROR(W145/H145,"0")+IFERROR(W146/H146,"0")+IFERROR(W147/H147,"0")+IFERROR(W148/H148,"0")+IFERROR(W149/H149,"0")+IFERROR(W150/H150,"0")+IFERROR(W151/H151,"0")+IFERROR(W152/H152,"0")+IFERROR(W153/H153,"0")</f>
        <v>24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0.17068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88.4</v>
      </c>
      <c r="W155" s="352">
        <f>IFERROR(SUM(W145:W153),"0")</f>
        <v>92.4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27</v>
      </c>
      <c r="W159" s="351">
        <f>IFERROR(IF(V159="",0,CEILING((V159/$H159),1)*$H159),"")</f>
        <v>27</v>
      </c>
      <c r="X159" s="36">
        <f>IFERROR(IF(W159=0,"",ROUNDUP(W159/H159,0)*0.00753),"")</f>
        <v>7.5300000000000006E-2</v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10</v>
      </c>
      <c r="W160" s="352">
        <f>IFERROR(W158/H158,"0")+IFERROR(W159/H159,"0")</f>
        <v>10</v>
      </c>
      <c r="X160" s="352">
        <f>IFERROR(IF(X158="",0,X158),"0")+IFERROR(IF(X159="",0,X159),"0")</f>
        <v>7.5300000000000006E-2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27</v>
      </c>
      <c r="W161" s="352">
        <f>IFERROR(SUM(W158:W159),"0")</f>
        <v>27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70</v>
      </c>
      <c r="W168" s="351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30</v>
      </c>
      <c r="W169" s="351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70</v>
      </c>
      <c r="W170" s="351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50</v>
      </c>
      <c r="W171" s="351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40.74074074074074</v>
      </c>
      <c r="W172" s="352">
        <f>IFERROR(W168/H168,"0")+IFERROR(W169/H169,"0")+IFERROR(W170/H170,"0")+IFERROR(W171/H171,"0")</f>
        <v>42</v>
      </c>
      <c r="X172" s="352">
        <f>IFERROR(IF(X168="",0,X168),"0")+IFERROR(IF(X169="",0,X169),"0")+IFERROR(IF(X170="",0,X170),"0")+IFERROR(IF(X171="",0,X171),"0")</f>
        <v>0.39354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220</v>
      </c>
      <c r="W173" s="352">
        <f>IFERROR(SUM(W168:W171),"0")</f>
        <v>226.8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100</v>
      </c>
      <c r="W176" s="351">
        <f t="shared" si="9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100</v>
      </c>
      <c r="W177" s="351">
        <f t="shared" si="9"/>
        <v>105.3</v>
      </c>
      <c r="X177" s="36">
        <f>IFERROR(IF(W177=0,"",ROUNDUP(W177/H177,0)*0.02175),"")</f>
        <v>0.28275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140</v>
      </c>
      <c r="W179" s="351">
        <f t="shared" si="9"/>
        <v>140.4</v>
      </c>
      <c r="X179" s="36">
        <f>IFERROR(IF(W179=0,"",ROUNDUP(W179/H179,0)*0.02175),"")</f>
        <v>0.39149999999999996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120</v>
      </c>
      <c r="W181" s="351">
        <f t="shared" si="9"/>
        <v>120</v>
      </c>
      <c r="X181" s="36">
        <f>IFERROR(IF(W181=0,"",ROUNDUP(W181/H181,0)*0.00753),"")</f>
        <v>0.3765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144</v>
      </c>
      <c r="W185" s="351">
        <f t="shared" si="9"/>
        <v>144</v>
      </c>
      <c r="X185" s="36">
        <f t="shared" ref="X185:X191" si="10"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79.2</v>
      </c>
      <c r="W188" s="351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72</v>
      </c>
      <c r="W190" s="351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72</v>
      </c>
      <c r="W191" s="351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244.78864983462685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246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2.4638400000000003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827.2</v>
      </c>
      <c r="W193" s="352">
        <f>IFERROR(SUM(W175:W191),"0")</f>
        <v>837.30000000000007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60</v>
      </c>
      <c r="W197" s="351">
        <f>IFERROR(IF(V197="",0,CEILING((V197/$H197),1)*$H197),"")</f>
        <v>60</v>
      </c>
      <c r="X197" s="36">
        <f>IFERROR(IF(W197=0,"",ROUNDUP(W197/H197,0)*0.00753),"")</f>
        <v>0.18825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48</v>
      </c>
      <c r="W198" s="351">
        <f>IFERROR(IF(V198="",0,CEILING((V198/$H198),1)*$H198),"")</f>
        <v>48</v>
      </c>
      <c r="X198" s="36">
        <f>IFERROR(IF(W198=0,"",ROUNDUP(W198/H198,0)*0.00753),"")</f>
        <v>0.15060000000000001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45</v>
      </c>
      <c r="W199" s="352">
        <f>IFERROR(W195/H195,"0")+IFERROR(W196/H196,"0")+IFERROR(W197/H197,"0")+IFERROR(W198/H198,"0")</f>
        <v>45</v>
      </c>
      <c r="X199" s="352">
        <f>IFERROR(IF(X195="",0,X195),"0")+IFERROR(IF(X196="",0,X196),"0")+IFERROR(IF(X197="",0,X197),"0")+IFERROR(IF(X198="",0,X198),"0")</f>
        <v>0.33884999999999998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108</v>
      </c>
      <c r="W200" s="352">
        <f>IFERROR(SUM(W195:W198),"0")</f>
        <v>108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150</v>
      </c>
      <c r="W249" s="351">
        <f>IFERROR(IF(V249="",0,CEILING((V249/$H249),1)*$H249),"")</f>
        <v>151.20000000000002</v>
      </c>
      <c r="X249" s="36">
        <f>IFERROR(IF(W249=0,"",ROUNDUP(W249/H249,0)*0.00753),"")</f>
        <v>0.27107999999999999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35.714285714285715</v>
      </c>
      <c r="W253" s="352">
        <f>IFERROR(W249/H249,"0")+IFERROR(W250/H250,"0")+IFERROR(W251/H251,"0")+IFERROR(W252/H252,"0")</f>
        <v>36</v>
      </c>
      <c r="X253" s="352">
        <f>IFERROR(IF(X249="",0,X249),"0")+IFERROR(IF(X250="",0,X250),"0")+IFERROR(IF(X251="",0,X251),"0")+IFERROR(IF(X252="",0,X252),"0")</f>
        <v>0.27107999999999999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150</v>
      </c>
      <c r="W254" s="352">
        <f>IFERROR(SUM(W249:W252),"0")</f>
        <v>151.20000000000002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12.6</v>
      </c>
      <c r="W259" s="351">
        <f t="shared" si="15"/>
        <v>12.600000000000001</v>
      </c>
      <c r="X259" s="36">
        <f>IFERROR(IF(W259=0,"",ROUNDUP(W259/H259,0)*0.00753),"")</f>
        <v>4.5179999999999998E-2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12.6</v>
      </c>
      <c r="W260" s="351">
        <f t="shared" si="15"/>
        <v>12.600000000000001</v>
      </c>
      <c r="X260" s="36">
        <f>IFERROR(IF(W260=0,"",ROUNDUP(W260/H260,0)*0.00753),"")</f>
        <v>4.5179999999999998E-2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12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12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9.0359999999999996E-2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25.2</v>
      </c>
      <c r="W267" s="352">
        <f>IFERROR(SUM(W256:W265),"0")</f>
        <v>25.200000000000003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60</v>
      </c>
      <c r="W269" s="351">
        <f>IFERROR(IF(V269="",0,CEILING((V269/$H269),1)*$H269),"")</f>
        <v>67.2</v>
      </c>
      <c r="X269" s="36">
        <f>IFERROR(IF(W269=0,"",ROUNDUP(W269/H269,0)*0.02175),"")</f>
        <v>0.17399999999999999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30</v>
      </c>
      <c r="W270" s="351">
        <f>IFERROR(IF(V270="",0,CEILING((V270/$H270),1)*$H270),"")</f>
        <v>31.2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20</v>
      </c>
      <c r="W271" s="351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13.36996336996337</v>
      </c>
      <c r="W272" s="352">
        <f>IFERROR(W269/H269,"0")+IFERROR(W270/H270,"0")+IFERROR(W271/H271,"0")</f>
        <v>15</v>
      </c>
      <c r="X272" s="352">
        <f>IFERROR(IF(X269="",0,X269),"0")+IFERROR(IF(X270="",0,X270),"0")+IFERROR(IF(X271="",0,X271),"0")</f>
        <v>0.32625000000000004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110</v>
      </c>
      <c r="W273" s="352">
        <f>IFERROR(SUM(W269:W271),"0")</f>
        <v>123.60000000000001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2500</v>
      </c>
      <c r="W323" s="351">
        <f t="shared" ref="W323:W330" si="17">IFERROR(IF(V323="",0,CEILING((V323/$H323),1)*$H323),"")</f>
        <v>2505</v>
      </c>
      <c r="X323" s="36">
        <f>IFERROR(IF(W323=0,"",ROUNDUP(W323/H323,0)*0.02175),"")</f>
        <v>3.6322499999999995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3000</v>
      </c>
      <c r="W326" s="351">
        <f t="shared" si="17"/>
        <v>3000</v>
      </c>
      <c r="X326" s="36">
        <f>IFERROR(IF(W326=0,"",ROUNDUP(W326/H326,0)*0.02175),"")</f>
        <v>4.3499999999999996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1000</v>
      </c>
      <c r="W328" s="351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433.33333333333331</v>
      </c>
      <c r="W331" s="352">
        <f>IFERROR(W323/H323,"0")+IFERROR(W324/H324,"0")+IFERROR(W325/H325,"0")+IFERROR(W326/H326,"0")+IFERROR(W327/H327,"0")+IFERROR(W328/H328,"0")+IFERROR(W329/H329,"0")+IFERROR(W330/H330,"0")</f>
        <v>434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9.4394999999999989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6500</v>
      </c>
      <c r="W332" s="352">
        <f>IFERROR(SUM(W323:W330),"0")</f>
        <v>6510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2000</v>
      </c>
      <c r="W334" s="351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133.33333333333334</v>
      </c>
      <c r="W337" s="352">
        <f>IFERROR(W334/H334,"0")+IFERROR(W335/H335,"0")+IFERROR(W336/H336,"0")</f>
        <v>134</v>
      </c>
      <c r="X337" s="352">
        <f>IFERROR(IF(X334="",0,X334),"0")+IFERROR(IF(X335="",0,X335),"0")+IFERROR(IF(X336="",0,X336),"0")</f>
        <v>2.9144999999999999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2000</v>
      </c>
      <c r="W338" s="352">
        <f>IFERROR(SUM(W334:W336),"0")</f>
        <v>2010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50</v>
      </c>
      <c r="W341" s="351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6.4102564102564106</v>
      </c>
      <c r="W342" s="352">
        <f>IFERROR(W340/H340,"0")+IFERROR(W341/H341,"0")</f>
        <v>7</v>
      </c>
      <c r="X342" s="352">
        <f>IFERROR(IF(X340="",0,X340),"0")+IFERROR(IF(X341="",0,X341),"0")</f>
        <v>0.15225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50</v>
      </c>
      <c r="W343" s="352">
        <f>IFERROR(SUM(W340:W341),"0")</f>
        <v>54.6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400</v>
      </c>
      <c r="W345" s="351">
        <f>IFERROR(IF(V345="",0,CEILING((V345/$H345),1)*$H345),"")</f>
        <v>405.59999999999997</v>
      </c>
      <c r="X345" s="36">
        <f>IFERROR(IF(W345=0,"",ROUNDUP(W345/H345,0)*0.02175),"")</f>
        <v>1.131</v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51.282051282051285</v>
      </c>
      <c r="W346" s="352">
        <f>IFERROR(W345/H345,"0")</f>
        <v>52</v>
      </c>
      <c r="X346" s="352">
        <f>IFERROR(IF(X345="",0,X345),"0")</f>
        <v>1.131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400</v>
      </c>
      <c r="W347" s="352">
        <f>IFERROR(SUM(W345:W345),"0")</f>
        <v>405.59999999999997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100</v>
      </c>
      <c r="W363" s="351">
        <f>IFERROR(IF(V363="",0,CEILING((V363/$H363),1)*$H363),"")</f>
        <v>101.39999999999999</v>
      </c>
      <c r="X363" s="36">
        <f>IFERROR(IF(W363=0,"",ROUNDUP(W363/H363,0)*0.02175),"")</f>
        <v>0.28275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12.820512820512821</v>
      </c>
      <c r="W367" s="352">
        <f>IFERROR(W363/H363,"0")+IFERROR(W364/H364,"0")+IFERROR(W365/H365,"0")+IFERROR(W366/H366,"0")</f>
        <v>13</v>
      </c>
      <c r="X367" s="352">
        <f>IFERROR(IF(X363="",0,X363),"0")+IFERROR(IF(X364="",0,X364),"0")+IFERROR(IF(X365="",0,X365),"0")+IFERROR(IF(X366="",0,X366),"0")</f>
        <v>0.28275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100</v>
      </c>
      <c r="W368" s="352">
        <f>IFERROR(SUM(W363:W366),"0")</f>
        <v>101.39999999999999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40</v>
      </c>
      <c r="W381" s="351">
        <f t="shared" ref="W381:W393" si="18">IFERROR(IF(V381="",0,CEILING((V381/$H381),1)*$H381),"")</f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25</v>
      </c>
      <c r="W382" s="351">
        <f t="shared" si="18"/>
        <v>25.200000000000003</v>
      </c>
      <c r="X382" s="36">
        <f>IFERROR(IF(W382=0,"",ROUNDUP(W382/H382,0)*0.00753),"")</f>
        <v>4.5179999999999998E-2</v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100</v>
      </c>
      <c r="W383" s="351">
        <f t="shared" si="18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39.285714285714285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0.30120000000000002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165</v>
      </c>
      <c r="W395" s="352">
        <f>IFERROR(SUM(W381:W393),"0")</f>
        <v>168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100</v>
      </c>
      <c r="W421" s="351">
        <f t="shared" ref="W421:W427" si="20">IFERROR(IF(V421="",0,CEILING((V421/$H421),1)*$H421),"")</f>
        <v>100.80000000000001</v>
      </c>
      <c r="X421" s="36">
        <f>IFERROR(IF(W421=0,"",ROUNDUP(W421/H421,0)*0.00753),"")</f>
        <v>0.18071999999999999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6.3</v>
      </c>
      <c r="W423" s="351">
        <f t="shared" si="20"/>
        <v>6.3000000000000007</v>
      </c>
      <c r="X423" s="36">
        <f>IFERROR(IF(W423=0,"",ROUNDUP(W423/H423,0)*0.00502),"")</f>
        <v>1.506E-2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26.80952380952381</v>
      </c>
      <c r="W428" s="352">
        <f>IFERROR(W421/H421,"0")+IFERROR(W422/H422,"0")+IFERROR(W423/H423,"0")+IFERROR(W424/H424,"0")+IFERROR(W425/H425,"0")+IFERROR(W426/H426,"0")+IFERROR(W427/H427,"0")</f>
        <v>27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0.19577999999999998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106.3</v>
      </c>
      <c r="W429" s="352">
        <f>IFERROR(SUM(W421:W427),"0")</f>
        <v>107.10000000000001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0</v>
      </c>
      <c r="W460" s="352">
        <f>IFERROR(SUM(W441:W458),"0")</f>
        <v>0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50</v>
      </c>
      <c r="W462" s="351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9.4696969696969688</v>
      </c>
      <c r="W464" s="352">
        <f>IFERROR(W462/H462,"0")+IFERROR(W463/H463,"0")</f>
        <v>10</v>
      </c>
      <c r="X464" s="352">
        <f>IFERROR(IF(X462="",0,X462),"0")+IFERROR(IF(X463="",0,X463),"0")</f>
        <v>0.1196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50</v>
      </c>
      <c r="W465" s="352">
        <f>IFERROR(SUM(W462:W463),"0")</f>
        <v>52.800000000000004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50</v>
      </c>
      <c r="W486" s="351">
        <f>IFERROR(IF(V486="",0,CEILING((V486/$H486),1)*$H486),"")</f>
        <v>60</v>
      </c>
      <c r="X486" s="36">
        <f>IFERROR(IF(W486=0,"",ROUNDUP(W486/H486,0)*0.02175),"")</f>
        <v>0.10874999999999999</v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4.166666666666667</v>
      </c>
      <c r="W489" s="352">
        <f>IFERROR(W484/H484,"0")+IFERROR(W485/H485,"0")+IFERROR(W486/H486,"0")+IFERROR(W487/H487,"0")+IFERROR(W488/H488,"0")</f>
        <v>5</v>
      </c>
      <c r="X489" s="352">
        <f>IFERROR(IF(X484="",0,X484),"0")+IFERROR(IF(X485="",0,X485),"0")+IFERROR(IF(X486="",0,X486),"0")+IFERROR(IF(X487="",0,X487),"0")+IFERROR(IF(X488="",0,X488),"0")</f>
        <v>0.10874999999999999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50</v>
      </c>
      <c r="W490" s="352">
        <f>IFERROR(SUM(W484:W488),"0")</f>
        <v>60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70</v>
      </c>
      <c r="W498" s="351">
        <f>IFERROR(IF(V498="",0,CEILING((V498/$H498),1)*$H498),"")</f>
        <v>71.400000000000006</v>
      </c>
      <c r="X498" s="36">
        <f>IFERROR(IF(W498=0,"",ROUNDUP(W498/H498,0)*0.00753),"")</f>
        <v>0.12801000000000001</v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140</v>
      </c>
      <c r="W499" s="351">
        <f>IFERROR(IF(V499="",0,CEILING((V499/$H499),1)*$H499),"")</f>
        <v>142.80000000000001</v>
      </c>
      <c r="X499" s="36">
        <f>IFERROR(IF(W499=0,"",ROUNDUP(W499/H499,0)*0.00753),"")</f>
        <v>0.25602000000000003</v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49.999999999999993</v>
      </c>
      <c r="W502" s="352">
        <f>IFERROR(W498/H498,"0")+IFERROR(W499/H499,"0")+IFERROR(W500/H500,"0")+IFERROR(W501/H501,"0")</f>
        <v>51</v>
      </c>
      <c r="X502" s="352">
        <f>IFERROR(IF(X498="",0,X498),"0")+IFERROR(IF(X499="",0,X499),"0")+IFERROR(IF(X500="",0,X500),"0")+IFERROR(IF(X501="",0,X501),"0")</f>
        <v>0.38403000000000004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210</v>
      </c>
      <c r="W503" s="352">
        <f>IFERROR(SUM(W498:W501),"0")</f>
        <v>214.20000000000002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900</v>
      </c>
      <c r="W505" s="351">
        <f>IFERROR(IF(V505="",0,CEILING((V505/$H505),1)*$H505),"")</f>
        <v>904.8</v>
      </c>
      <c r="X505" s="36">
        <f>IFERROR(IF(W505=0,"",ROUNDUP(W505/H505,0)*0.02175),"")</f>
        <v>2.5229999999999997</v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115.38461538461539</v>
      </c>
      <c r="W510" s="352">
        <f>IFERROR(W505/H505,"0")+IFERROR(W506/H506,"0")+IFERROR(W507/H507,"0")+IFERROR(W508/H508,"0")+IFERROR(W509/H509,"0")</f>
        <v>116</v>
      </c>
      <c r="X510" s="352">
        <f>IFERROR(IF(X505="",0,X505),"0")+IFERROR(IF(X506="",0,X506),"0")+IFERROR(IF(X507="",0,X507),"0")+IFERROR(IF(X508="",0,X508),"0")+IFERROR(IF(X509="",0,X509),"0")</f>
        <v>2.5229999999999997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900</v>
      </c>
      <c r="W511" s="352">
        <f>IFERROR(SUM(W505:W509),"0")</f>
        <v>904.8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12187.099999999999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12280.8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12731.611115301048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12830.409999999998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20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13231.611115301048</v>
      </c>
      <c r="W515" s="352">
        <f>GrossWeightTotalR+PalletQtyTotalR*25</f>
        <v>13330.409999999998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1318.8617249077024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1331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21.943259999999995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92.4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1199.0999999999999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300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8980.2000000000007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101.39999999999999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168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107.10000000000001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52.800000000000004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1179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2024-02-29T06:03:29Z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