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ЗПФ филиалы\"/>
    </mc:Choice>
  </mc:AlternateContent>
  <xr:revisionPtr revIDLastSave="0" documentId="13_ncr:1_{72C9EFA2-D246-4DA8-AF30-61E777CAB1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B9" i="1"/>
  <c r="AC9" i="1"/>
  <c r="AB10" i="1"/>
  <c r="AC10" i="1"/>
  <c r="AC11" i="1"/>
  <c r="AB12" i="1"/>
  <c r="AC12" i="1"/>
  <c r="AC13" i="1"/>
  <c r="AC14" i="1"/>
  <c r="AC15" i="1"/>
  <c r="AB16" i="1"/>
  <c r="AC16" i="1"/>
  <c r="AC17" i="1"/>
  <c r="AC18" i="1"/>
  <c r="AC19" i="1"/>
  <c r="AB20" i="1"/>
  <c r="AC20" i="1"/>
  <c r="AB21" i="1"/>
  <c r="AC21" i="1"/>
  <c r="AC22" i="1"/>
  <c r="AC23" i="1"/>
  <c r="AC24" i="1"/>
  <c r="AC25" i="1"/>
  <c r="AC26" i="1"/>
  <c r="AB27" i="1"/>
  <c r="AC27" i="1"/>
  <c r="AC28" i="1"/>
  <c r="AC29" i="1"/>
  <c r="AB30" i="1"/>
  <c r="AC30" i="1"/>
  <c r="AC31" i="1"/>
  <c r="AC32" i="1"/>
  <c r="AB33" i="1"/>
  <c r="AC33" i="1"/>
  <c r="AC34" i="1"/>
  <c r="AC35" i="1"/>
  <c r="AC36" i="1"/>
  <c r="AC37" i="1"/>
  <c r="AC38" i="1"/>
  <c r="AC39" i="1"/>
  <c r="AC40" i="1"/>
  <c r="AC6" i="1"/>
  <c r="Z38" i="1" l="1"/>
  <c r="Z39" i="1"/>
  <c r="Z40" i="1"/>
  <c r="O7" i="1" l="1"/>
  <c r="O8" i="1"/>
  <c r="S8" i="1" s="1"/>
  <c r="O9" i="1"/>
  <c r="T9" i="1" s="1"/>
  <c r="O10" i="1"/>
  <c r="O11" i="1"/>
  <c r="T11" i="1" s="1"/>
  <c r="O12" i="1"/>
  <c r="O13" i="1"/>
  <c r="T13" i="1" s="1"/>
  <c r="O14" i="1"/>
  <c r="P14" i="1" s="1"/>
  <c r="O15" i="1"/>
  <c r="T15" i="1" s="1"/>
  <c r="O16" i="1"/>
  <c r="O17" i="1"/>
  <c r="P17" i="1" s="1"/>
  <c r="O18" i="1"/>
  <c r="P18" i="1" s="1"/>
  <c r="O19" i="1"/>
  <c r="O20" i="1"/>
  <c r="O21" i="1"/>
  <c r="T21" i="1" s="1"/>
  <c r="O22" i="1"/>
  <c r="P22" i="1" s="1"/>
  <c r="O23" i="1"/>
  <c r="T23" i="1" s="1"/>
  <c r="O24" i="1"/>
  <c r="P24" i="1" s="1"/>
  <c r="O25" i="1"/>
  <c r="P25" i="1" s="1"/>
  <c r="O26" i="1"/>
  <c r="O27" i="1"/>
  <c r="T27" i="1" s="1"/>
  <c r="O28" i="1"/>
  <c r="P28" i="1" s="1"/>
  <c r="O29" i="1"/>
  <c r="S29" i="1" s="1"/>
  <c r="O30" i="1"/>
  <c r="O31" i="1"/>
  <c r="O32" i="1"/>
  <c r="O33" i="1"/>
  <c r="T33" i="1" s="1"/>
  <c r="O34" i="1"/>
  <c r="O35" i="1"/>
  <c r="O36" i="1"/>
  <c r="P36" i="1" s="1"/>
  <c r="O37" i="1"/>
  <c r="T37" i="1" s="1"/>
  <c r="O6" i="1"/>
  <c r="T6" i="1" s="1"/>
  <c r="T19" i="1" l="1"/>
  <c r="P19" i="1"/>
  <c r="T25" i="1"/>
  <c r="T17" i="1"/>
  <c r="P13" i="1"/>
  <c r="S13" i="1" s="1"/>
  <c r="P23" i="1"/>
  <c r="S23" i="1" s="1"/>
  <c r="T29" i="1"/>
  <c r="P11" i="1"/>
  <c r="Z11" i="1" s="1"/>
  <c r="P15" i="1"/>
  <c r="S15" i="1" s="1"/>
  <c r="Z19" i="1"/>
  <c r="S20" i="1"/>
  <c r="S16" i="1"/>
  <c r="S12" i="1"/>
  <c r="P6" i="1"/>
  <c r="Z6" i="1" s="1"/>
  <c r="S30" i="1"/>
  <c r="P32" i="1"/>
  <c r="Z32" i="1" s="1"/>
  <c r="P34" i="1"/>
  <c r="S34" i="1" s="1"/>
  <c r="Z36" i="1"/>
  <c r="T35" i="1"/>
  <c r="T31" i="1"/>
  <c r="T7" i="1"/>
  <c r="P7" i="1"/>
  <c r="S7" i="1" s="1"/>
  <c r="S10" i="1"/>
  <c r="S14" i="1"/>
  <c r="S18" i="1"/>
  <c r="S22" i="1"/>
  <c r="S24" i="1"/>
  <c r="P26" i="1"/>
  <c r="S26" i="1" s="1"/>
  <c r="S28" i="1"/>
  <c r="S31" i="1"/>
  <c r="S33" i="1"/>
  <c r="P35" i="1"/>
  <c r="S35" i="1" s="1"/>
  <c r="P37" i="1"/>
  <c r="S37" i="1" s="1"/>
  <c r="S27" i="1"/>
  <c r="S25" i="1"/>
  <c r="S21" i="1"/>
  <c r="S17" i="1"/>
  <c r="S9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Z8" i="1"/>
  <c r="Z9" i="1"/>
  <c r="Z12" i="1"/>
  <c r="Z16" i="1"/>
  <c r="Z17" i="1"/>
  <c r="Z20" i="1"/>
  <c r="Z21" i="1"/>
  <c r="Z24" i="1"/>
  <c r="Z25" i="1"/>
  <c r="Z27" i="1"/>
  <c r="Z29" i="1"/>
  <c r="Z30" i="1"/>
  <c r="Z33" i="1"/>
  <c r="Z13" i="1" l="1"/>
  <c r="Z15" i="1"/>
  <c r="Z35" i="1"/>
  <c r="Z7" i="1"/>
  <c r="S6" i="1"/>
  <c r="Z37" i="1"/>
  <c r="Z34" i="1"/>
  <c r="Z28" i="1"/>
  <c r="Z23" i="1"/>
  <c r="S11" i="1"/>
  <c r="S19" i="1"/>
  <c r="Z31" i="1"/>
  <c r="S32" i="1"/>
  <c r="S36" i="1"/>
  <c r="Z26" i="1"/>
  <c r="Z22" i="1"/>
  <c r="Z18" i="1"/>
  <c r="Z14" i="1"/>
  <c r="Z1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P5" i="1"/>
  <c r="O5" i="1"/>
  <c r="N5" i="1"/>
  <c r="M5" i="1"/>
  <c r="L5" i="1"/>
  <c r="J5" i="1"/>
  <c r="F5" i="1"/>
  <c r="E5" i="1"/>
  <c r="Z5" i="1" l="1"/>
  <c r="K5" i="1"/>
</calcChain>
</file>

<file path=xl/sharedStrings.xml><?xml version="1.0" encoding="utf-8"?>
<sst xmlns="http://schemas.openxmlformats.org/spreadsheetml/2006/main" count="112" uniqueCount="74">
  <si>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</si>
  <si>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</si>
  <si>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</si>
  <si>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</si>
  <si>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</si>
  <si>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</si>
  <si>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</si>
  <si>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</si>
  <si>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</si>
  <si>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</si>
  <si>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</si>
  <si>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</si>
  <si>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</si>
  <si>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</si>
  <si>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</si>
  <si>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</si>
  <si>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</si>
  <si>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</si>
  <si>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</si>
  <si>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</si>
  <si>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</si>
  <si>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</si>
  <si>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</si>
  <si>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</si>
  <si>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</si>
  <si>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</si>
  <si>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26,02,</t>
  </si>
  <si>
    <t>29,02,</t>
  </si>
  <si>
    <t>22,02,</t>
  </si>
  <si>
    <t>15,02,</t>
  </si>
  <si>
    <t>08,02,</t>
  </si>
  <si>
    <t>01,02,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</si>
  <si>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</si>
  <si>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</si>
  <si>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</si>
  <si>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</si>
  <si>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продукция для Бердянска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</si>
  <si>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</si>
  <si>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</si>
  <si>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</si>
  <si>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нужно увеличить продажи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</si>
  <si>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</si>
  <si>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</si>
  <si>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</si>
  <si>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</si>
  <si>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</si>
  <si>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</si>
  <si>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</si>
  <si>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</si>
  <si>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</si>
  <si>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</si>
  <si>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</si>
  <si>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</si>
  <si>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</si>
  <si>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</si>
  <si>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</si>
  <si>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</si>
  <si>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</si>
  <si>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</si>
  <si>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</si>
  <si>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продукция для Луганска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</si>
  <si>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</si>
  <si>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</si>
  <si>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</si>
  <si>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</si>
  <si>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</si>
  <si>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</si>
  <si>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</si>
  <si>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</si>
  <si>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Смак-мени с картофелем и сочной грудинкой Зареченские продукты Фикс.вес 1 Зареченские</t>
  </si>
  <si>
    <t>Снеки Смак-мени с мясом ТМ Зареченские ТС Зареченские продукты ф/п ф/в 1,0</t>
  </si>
  <si>
    <t>Снеки «Смаколадьи с яблоком и грушей» ф/в 0,9 ТМ «Зареченские»</t>
  </si>
  <si>
    <t>новинка / Можаев подтвердил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</si>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</sst>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AE32" sqref="AE32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1.42578125" customWidth="1"/>
    <col min="10" max="11" width="8" customWidth="1"/>
    <col min="12" max="13" width="1.28515625" customWidth="1"/>
    <col min="14" max="17" width="8" customWidth="1"/>
    <col min="18" max="18" width="22.140625" customWidth="1"/>
    <col min="19" max="20" width="5.7109375" customWidth="1"/>
    <col min="21" max="24" width="8" customWidth="1"/>
    <col min="25" max="25" width="21" customWidth="1"/>
    <col min="26" max="26" width="8" customWidth="1"/>
    <col min="27" max="27" width="8" style="8" customWidth="1"/>
    <col min="28" max="28" width="8" style="13" customWidth="1"/>
    <col min="29" max="30" width="8" customWidth="1"/>
    <col min="31" max="31" width="11.7109375" bestFit="1" customWidth="1"/>
    <col min="32" max="32" width="15" bestFit="1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10" t="s">
        <v>73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18145.100000000002</v>
      </c>
      <c r="F5" s="4">
        <f>SUM(F6:F500)</f>
        <v>18118.400000000001</v>
      </c>
      <c r="G5" s="6"/>
      <c r="H5" s="1"/>
      <c r="I5" s="1"/>
      <c r="J5" s="4">
        <f t="shared" ref="J5:Q5" si="0">SUM(J6:J500)</f>
        <v>18150</v>
      </c>
      <c r="K5" s="4">
        <f t="shared" si="0"/>
        <v>-4.8999999999999773</v>
      </c>
      <c r="L5" s="4">
        <f t="shared" si="0"/>
        <v>0</v>
      </c>
      <c r="M5" s="4">
        <f t="shared" si="0"/>
        <v>0</v>
      </c>
      <c r="N5" s="4">
        <f t="shared" si="0"/>
        <v>11288.199999999999</v>
      </c>
      <c r="O5" s="4">
        <f t="shared" si="0"/>
        <v>3629.02</v>
      </c>
      <c r="P5" s="4">
        <f t="shared" si="0"/>
        <v>23619.78</v>
      </c>
      <c r="Q5" s="4">
        <f t="shared" si="0"/>
        <v>0</v>
      </c>
      <c r="R5" s="1"/>
      <c r="S5" s="1"/>
      <c r="T5" s="1"/>
      <c r="U5" s="4">
        <f>SUM(U6:U500)</f>
        <v>3228.4900000000002</v>
      </c>
      <c r="V5" s="4">
        <f>SUM(V6:V500)</f>
        <v>3551.18</v>
      </c>
      <c r="W5" s="4">
        <f>SUM(W6:W500)</f>
        <v>2890.22</v>
      </c>
      <c r="X5" s="4">
        <f>SUM(X6:X500)</f>
        <v>3674.2200000000007</v>
      </c>
      <c r="Y5" s="1"/>
      <c r="Z5" s="4">
        <f>SUM(Z6:Z500)</f>
        <v>13179.617999999999</v>
      </c>
      <c r="AA5" s="6"/>
      <c r="AB5" s="12">
        <f>SUM(AB6:AB500)</f>
        <v>2770</v>
      </c>
      <c r="AC5" s="4">
        <f>SUM(AC6:AC500)</f>
        <v>13190.4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715</v>
      </c>
      <c r="D6" s="1">
        <v>1975</v>
      </c>
      <c r="E6" s="1">
        <v>1172</v>
      </c>
      <c r="F6" s="1">
        <v>1310</v>
      </c>
      <c r="G6" s="6">
        <v>0.3</v>
      </c>
      <c r="H6" s="1">
        <v>180</v>
      </c>
      <c r="I6" s="1"/>
      <c r="J6" s="1">
        <v>1157</v>
      </c>
      <c r="K6" s="1">
        <f t="shared" ref="K6:K37" si="1">E6-J6</f>
        <v>15</v>
      </c>
      <c r="L6" s="1"/>
      <c r="M6" s="1"/>
      <c r="N6" s="1">
        <v>0</v>
      </c>
      <c r="O6" s="1">
        <f>E6/5</f>
        <v>234.4</v>
      </c>
      <c r="P6" s="5">
        <f>14*O6-N6-F6</f>
        <v>1971.6</v>
      </c>
      <c r="Q6" s="5"/>
      <c r="R6" s="1"/>
      <c r="S6" s="1">
        <f>(F6+N6+P6)/O6</f>
        <v>14</v>
      </c>
      <c r="T6" s="1">
        <f>(F6+N6)/O6</f>
        <v>5.5887372013651877</v>
      </c>
      <c r="U6" s="1">
        <v>147.4</v>
      </c>
      <c r="V6" s="1">
        <v>230.8</v>
      </c>
      <c r="W6" s="1">
        <v>160.80000000000001</v>
      </c>
      <c r="X6" s="1">
        <v>209.2</v>
      </c>
      <c r="Y6" s="1"/>
      <c r="Z6" s="1">
        <f t="shared" ref="Z6:Z37" si="2">P6*G6</f>
        <v>591.4799999999999</v>
      </c>
      <c r="AA6" s="6">
        <v>12</v>
      </c>
      <c r="AB6" s="10">
        <v>164</v>
      </c>
      <c r="AC6" s="1">
        <f>AB6*AA6*G6</f>
        <v>590.4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630</v>
      </c>
      <c r="D7" s="1">
        <v>1953</v>
      </c>
      <c r="E7" s="1">
        <v>1175</v>
      </c>
      <c r="F7" s="1">
        <v>1167</v>
      </c>
      <c r="G7" s="6">
        <v>0.3</v>
      </c>
      <c r="H7" s="1">
        <v>180</v>
      </c>
      <c r="I7" s="1"/>
      <c r="J7" s="1">
        <v>1161</v>
      </c>
      <c r="K7" s="1">
        <f t="shared" si="1"/>
        <v>14</v>
      </c>
      <c r="L7" s="1"/>
      <c r="M7" s="1"/>
      <c r="N7" s="1">
        <v>216</v>
      </c>
      <c r="O7" s="1">
        <f t="shared" ref="O7:O37" si="3">E7/5</f>
        <v>235</v>
      </c>
      <c r="P7" s="5">
        <f>14*O7-N7-F7</f>
        <v>1907</v>
      </c>
      <c r="Q7" s="5"/>
      <c r="R7" s="1"/>
      <c r="S7" s="1">
        <f t="shared" ref="S7:S37" si="4">(F7+N7+P7)/O7</f>
        <v>14</v>
      </c>
      <c r="T7" s="1">
        <f t="shared" ref="T7:T37" si="5">(F7+N7)/O7</f>
        <v>5.8851063829787238</v>
      </c>
      <c r="U7" s="1">
        <v>182.6</v>
      </c>
      <c r="V7" s="1">
        <v>231.8</v>
      </c>
      <c r="W7" s="1">
        <v>146.19999999999999</v>
      </c>
      <c r="X7" s="1">
        <v>228</v>
      </c>
      <c r="Y7" s="1"/>
      <c r="Z7" s="1">
        <f t="shared" si="2"/>
        <v>572.1</v>
      </c>
      <c r="AA7" s="6">
        <v>12</v>
      </c>
      <c r="AB7" s="10">
        <v>159</v>
      </c>
      <c r="AC7" s="1">
        <f t="shared" ref="AC7:AC40" si="6">AB7*AA7*G7</f>
        <v>572.4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13</v>
      </c>
      <c r="D8" s="1"/>
      <c r="E8" s="1"/>
      <c r="F8" s="1"/>
      <c r="G8" s="6">
        <v>0</v>
      </c>
      <c r="H8" s="1" t="e">
        <v>#N/A</v>
      </c>
      <c r="I8" s="1"/>
      <c r="J8" s="1"/>
      <c r="K8" s="1">
        <f t="shared" si="1"/>
        <v>0</v>
      </c>
      <c r="L8" s="1"/>
      <c r="M8" s="1"/>
      <c r="N8" s="1">
        <v>0</v>
      </c>
      <c r="O8" s="1">
        <f t="shared" si="3"/>
        <v>0</v>
      </c>
      <c r="P8" s="5"/>
      <c r="Q8" s="5"/>
      <c r="R8" s="1"/>
      <c r="S8" s="1" t="e">
        <f t="shared" si="4"/>
        <v>#DIV/0!</v>
      </c>
      <c r="T8" s="1" t="e">
        <f t="shared" si="5"/>
        <v>#DIV/0!</v>
      </c>
      <c r="U8" s="1">
        <v>15.2</v>
      </c>
      <c r="V8" s="1">
        <v>9</v>
      </c>
      <c r="W8" s="1">
        <v>14.6</v>
      </c>
      <c r="X8" s="1">
        <v>15.2</v>
      </c>
      <c r="Y8" s="1" t="s">
        <v>36</v>
      </c>
      <c r="Z8" s="1">
        <f t="shared" si="2"/>
        <v>0</v>
      </c>
      <c r="AA8" s="6">
        <v>0</v>
      </c>
      <c r="AB8" s="10">
        <v>0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38</v>
      </c>
      <c r="C9" s="1">
        <v>39</v>
      </c>
      <c r="D9" s="1">
        <v>726</v>
      </c>
      <c r="E9" s="1">
        <v>242</v>
      </c>
      <c r="F9" s="1">
        <v>484</v>
      </c>
      <c r="G9" s="6">
        <v>1</v>
      </c>
      <c r="H9" s="1">
        <v>180</v>
      </c>
      <c r="I9" s="1"/>
      <c r="J9" s="1">
        <v>240</v>
      </c>
      <c r="K9" s="1">
        <f t="shared" si="1"/>
        <v>2</v>
      </c>
      <c r="L9" s="1"/>
      <c r="M9" s="1"/>
      <c r="N9" s="1">
        <v>297</v>
      </c>
      <c r="O9" s="1">
        <f t="shared" si="3"/>
        <v>48.4</v>
      </c>
      <c r="P9" s="5"/>
      <c r="Q9" s="5"/>
      <c r="R9" s="1"/>
      <c r="S9" s="1">
        <f t="shared" si="4"/>
        <v>16.136363636363637</v>
      </c>
      <c r="T9" s="1">
        <f t="shared" si="5"/>
        <v>16.136363636363637</v>
      </c>
      <c r="U9" s="1">
        <v>68.11</v>
      </c>
      <c r="V9" s="1">
        <v>75.900000000000006</v>
      </c>
      <c r="W9" s="1">
        <v>15.4</v>
      </c>
      <c r="X9" s="1">
        <v>66</v>
      </c>
      <c r="Y9" s="1"/>
      <c r="Z9" s="1">
        <f t="shared" si="2"/>
        <v>0</v>
      </c>
      <c r="AA9" s="6">
        <v>5.5</v>
      </c>
      <c r="AB9" s="10">
        <f t="shared" ref="AB9:AB33" si="7">P9/AA9</f>
        <v>0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38</v>
      </c>
      <c r="C10" s="1">
        <v>77.7</v>
      </c>
      <c r="D10" s="1"/>
      <c r="E10" s="1"/>
      <c r="F10" s="1">
        <v>77.7</v>
      </c>
      <c r="G10" s="6">
        <v>1</v>
      </c>
      <c r="H10" s="1">
        <v>180</v>
      </c>
      <c r="I10" s="1"/>
      <c r="J10" s="1"/>
      <c r="K10" s="1">
        <f t="shared" si="1"/>
        <v>0</v>
      </c>
      <c r="L10" s="1"/>
      <c r="M10" s="1"/>
      <c r="N10" s="1">
        <v>0</v>
      </c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1.48</v>
      </c>
      <c r="V10" s="1">
        <v>0.74</v>
      </c>
      <c r="W10" s="1">
        <v>2.96</v>
      </c>
      <c r="X10" s="1">
        <v>7.4</v>
      </c>
      <c r="Y10" s="14" t="s">
        <v>40</v>
      </c>
      <c r="Z10" s="1">
        <f t="shared" si="2"/>
        <v>0</v>
      </c>
      <c r="AA10" s="6">
        <v>3.7</v>
      </c>
      <c r="AB10" s="10">
        <f t="shared" si="7"/>
        <v>0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38</v>
      </c>
      <c r="C11" s="1">
        <v>355.2</v>
      </c>
      <c r="D11" s="1">
        <v>99.9</v>
      </c>
      <c r="E11" s="1">
        <v>388.5</v>
      </c>
      <c r="F11" s="1">
        <v>-0.4</v>
      </c>
      <c r="G11" s="6">
        <v>1</v>
      </c>
      <c r="H11" s="1">
        <v>180</v>
      </c>
      <c r="I11" s="1"/>
      <c r="J11" s="1">
        <v>437.4</v>
      </c>
      <c r="K11" s="1">
        <f t="shared" si="1"/>
        <v>-48.899999999999977</v>
      </c>
      <c r="L11" s="1"/>
      <c r="M11" s="1"/>
      <c r="N11" s="1">
        <v>895.40000000000009</v>
      </c>
      <c r="O11" s="1">
        <f t="shared" si="3"/>
        <v>77.7</v>
      </c>
      <c r="P11" s="5">
        <f t="shared" ref="P11:P26" si="8">14*O11-N11-F11</f>
        <v>192.79999999999987</v>
      </c>
      <c r="Q11" s="5"/>
      <c r="R11" s="1"/>
      <c r="S11" s="1">
        <f t="shared" si="4"/>
        <v>13.999999999999998</v>
      </c>
      <c r="T11" s="1">
        <f t="shared" si="5"/>
        <v>11.518661518661519</v>
      </c>
      <c r="U11" s="1">
        <v>85.84</v>
      </c>
      <c r="V11" s="1">
        <v>54.760000000000012</v>
      </c>
      <c r="W11" s="1">
        <v>62.760000000000012</v>
      </c>
      <c r="X11" s="1">
        <v>93.38</v>
      </c>
      <c r="Y11" s="1"/>
      <c r="Z11" s="1">
        <f t="shared" si="2"/>
        <v>192.79999999999987</v>
      </c>
      <c r="AA11" s="6">
        <v>3.7</v>
      </c>
      <c r="AB11" s="10">
        <v>52</v>
      </c>
      <c r="AC11" s="1">
        <f t="shared" si="6"/>
        <v>192.4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38</v>
      </c>
      <c r="C12" s="1">
        <v>75.599999999999994</v>
      </c>
      <c r="D12" s="1">
        <v>171</v>
      </c>
      <c r="E12" s="1">
        <v>57.6</v>
      </c>
      <c r="F12" s="1">
        <v>183.6</v>
      </c>
      <c r="G12" s="6">
        <v>1</v>
      </c>
      <c r="H12" s="1">
        <v>180</v>
      </c>
      <c r="I12" s="1"/>
      <c r="J12" s="1">
        <v>57.4</v>
      </c>
      <c r="K12" s="1">
        <f t="shared" si="1"/>
        <v>0.20000000000000284</v>
      </c>
      <c r="L12" s="1"/>
      <c r="M12" s="1"/>
      <c r="N12" s="1">
        <v>0</v>
      </c>
      <c r="O12" s="1">
        <f t="shared" si="3"/>
        <v>11.52</v>
      </c>
      <c r="P12" s="5"/>
      <c r="Q12" s="5"/>
      <c r="R12" s="1"/>
      <c r="S12" s="1">
        <f t="shared" si="4"/>
        <v>15.9375</v>
      </c>
      <c r="T12" s="1">
        <f t="shared" si="5"/>
        <v>15.9375</v>
      </c>
      <c r="U12" s="1">
        <v>6.12</v>
      </c>
      <c r="V12" s="1">
        <v>18</v>
      </c>
      <c r="W12" s="1">
        <v>8.2799999999999994</v>
      </c>
      <c r="X12" s="1">
        <v>3.6</v>
      </c>
      <c r="Y12" s="1"/>
      <c r="Z12" s="1">
        <f t="shared" si="2"/>
        <v>0</v>
      </c>
      <c r="AA12" s="6">
        <v>1.8</v>
      </c>
      <c r="AB12" s="10">
        <f t="shared" si="7"/>
        <v>0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33</v>
      </c>
      <c r="C13" s="1">
        <v>606</v>
      </c>
      <c r="D13" s="1">
        <v>1790</v>
      </c>
      <c r="E13" s="1">
        <v>1017</v>
      </c>
      <c r="F13" s="1">
        <v>1185</v>
      </c>
      <c r="G13" s="6">
        <v>0.25</v>
      </c>
      <c r="H13" s="1">
        <v>180</v>
      </c>
      <c r="I13" s="1"/>
      <c r="J13" s="1">
        <v>996</v>
      </c>
      <c r="K13" s="1">
        <f t="shared" si="1"/>
        <v>21</v>
      </c>
      <c r="L13" s="1"/>
      <c r="M13" s="1"/>
      <c r="N13" s="1">
        <v>0</v>
      </c>
      <c r="O13" s="1">
        <f t="shared" si="3"/>
        <v>203.4</v>
      </c>
      <c r="P13" s="5">
        <f t="shared" si="8"/>
        <v>1662.6</v>
      </c>
      <c r="Q13" s="5"/>
      <c r="R13" s="1"/>
      <c r="S13" s="1">
        <f t="shared" si="4"/>
        <v>14</v>
      </c>
      <c r="T13" s="1">
        <f t="shared" si="5"/>
        <v>5.8259587020648969</v>
      </c>
      <c r="U13" s="1">
        <v>141.19999999999999</v>
      </c>
      <c r="V13" s="1">
        <v>193.8</v>
      </c>
      <c r="W13" s="1">
        <v>139</v>
      </c>
      <c r="X13" s="1">
        <v>174</v>
      </c>
      <c r="Y13" s="1"/>
      <c r="Z13" s="1">
        <f t="shared" si="2"/>
        <v>415.65</v>
      </c>
      <c r="AA13" s="6">
        <v>6</v>
      </c>
      <c r="AB13" s="10">
        <v>277</v>
      </c>
      <c r="AC13" s="1">
        <f t="shared" si="6"/>
        <v>415.5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38</v>
      </c>
      <c r="C14" s="1">
        <v>480</v>
      </c>
      <c r="D14" s="1">
        <v>594</v>
      </c>
      <c r="E14" s="1">
        <v>504</v>
      </c>
      <c r="F14" s="1">
        <v>492</v>
      </c>
      <c r="G14" s="6">
        <v>1</v>
      </c>
      <c r="H14" s="1">
        <v>180</v>
      </c>
      <c r="I14" s="1"/>
      <c r="J14" s="1">
        <v>490.5</v>
      </c>
      <c r="K14" s="1">
        <f t="shared" si="1"/>
        <v>13.5</v>
      </c>
      <c r="L14" s="1"/>
      <c r="M14" s="1"/>
      <c r="N14" s="1">
        <v>390</v>
      </c>
      <c r="O14" s="1">
        <f t="shared" si="3"/>
        <v>100.8</v>
      </c>
      <c r="P14" s="5">
        <f>15*O14-N14-F14</f>
        <v>630</v>
      </c>
      <c r="Q14" s="5"/>
      <c r="R14" s="1"/>
      <c r="S14" s="1">
        <f t="shared" si="4"/>
        <v>15</v>
      </c>
      <c r="T14" s="1">
        <f t="shared" si="5"/>
        <v>8.75</v>
      </c>
      <c r="U14" s="1">
        <v>92.4</v>
      </c>
      <c r="V14" s="1">
        <v>97.2</v>
      </c>
      <c r="W14" s="1">
        <v>74.400000000000006</v>
      </c>
      <c r="X14" s="1">
        <v>123.6</v>
      </c>
      <c r="Y14" s="1"/>
      <c r="Z14" s="1">
        <f t="shared" si="2"/>
        <v>630</v>
      </c>
      <c r="AA14" s="6">
        <v>6</v>
      </c>
      <c r="AB14" s="10">
        <v>105</v>
      </c>
      <c r="AC14" s="1">
        <f t="shared" si="6"/>
        <v>630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33</v>
      </c>
      <c r="C15" s="1">
        <v>1023</v>
      </c>
      <c r="D15" s="1">
        <v>1032</v>
      </c>
      <c r="E15" s="1">
        <v>1008</v>
      </c>
      <c r="F15" s="1">
        <v>824</v>
      </c>
      <c r="G15" s="6">
        <v>0.25</v>
      </c>
      <c r="H15" s="1">
        <v>180</v>
      </c>
      <c r="I15" s="1"/>
      <c r="J15" s="1">
        <v>985</v>
      </c>
      <c r="K15" s="1">
        <f t="shared" si="1"/>
        <v>23</v>
      </c>
      <c r="L15" s="1"/>
      <c r="M15" s="1"/>
      <c r="N15" s="1">
        <v>468</v>
      </c>
      <c r="O15" s="1">
        <f t="shared" si="3"/>
        <v>201.6</v>
      </c>
      <c r="P15" s="5">
        <f t="shared" si="8"/>
        <v>1530.4</v>
      </c>
      <c r="Q15" s="5"/>
      <c r="R15" s="1"/>
      <c r="S15" s="1">
        <f t="shared" si="4"/>
        <v>14</v>
      </c>
      <c r="T15" s="1">
        <f t="shared" si="5"/>
        <v>6.4087301587301591</v>
      </c>
      <c r="U15" s="1">
        <v>164.6</v>
      </c>
      <c r="V15" s="1">
        <v>176.6</v>
      </c>
      <c r="W15" s="1">
        <v>167.2</v>
      </c>
      <c r="X15" s="1">
        <v>158</v>
      </c>
      <c r="Y15" s="1"/>
      <c r="Z15" s="1">
        <f t="shared" si="2"/>
        <v>382.6</v>
      </c>
      <c r="AA15" s="6">
        <v>12</v>
      </c>
      <c r="AB15" s="10">
        <v>128</v>
      </c>
      <c r="AC15" s="1">
        <f t="shared" si="6"/>
        <v>384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33</v>
      </c>
      <c r="C16" s="1">
        <v>153</v>
      </c>
      <c r="D16" s="1"/>
      <c r="E16" s="1">
        <v>39</v>
      </c>
      <c r="F16" s="1">
        <v>1</v>
      </c>
      <c r="G16" s="6">
        <v>0.25</v>
      </c>
      <c r="H16" s="1">
        <v>180</v>
      </c>
      <c r="I16" s="1"/>
      <c r="J16" s="1">
        <v>135</v>
      </c>
      <c r="K16" s="1">
        <f t="shared" si="1"/>
        <v>-96</v>
      </c>
      <c r="L16" s="1"/>
      <c r="M16" s="1"/>
      <c r="N16" s="1">
        <v>420</v>
      </c>
      <c r="O16" s="1">
        <f t="shared" si="3"/>
        <v>7.8</v>
      </c>
      <c r="P16" s="5"/>
      <c r="Q16" s="5"/>
      <c r="R16" s="1"/>
      <c r="S16" s="1">
        <f t="shared" si="4"/>
        <v>53.974358974358978</v>
      </c>
      <c r="T16" s="1">
        <f t="shared" si="5"/>
        <v>53.974358974358978</v>
      </c>
      <c r="U16" s="1">
        <v>32.799999999999997</v>
      </c>
      <c r="V16" s="1">
        <v>7.2</v>
      </c>
      <c r="W16" s="1">
        <v>15.6</v>
      </c>
      <c r="X16" s="1">
        <v>0</v>
      </c>
      <c r="Y16" s="1"/>
      <c r="Z16" s="1">
        <f t="shared" si="2"/>
        <v>0</v>
      </c>
      <c r="AA16" s="6">
        <v>12</v>
      </c>
      <c r="AB16" s="10">
        <f t="shared" si="7"/>
        <v>0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33</v>
      </c>
      <c r="C17" s="1">
        <v>334</v>
      </c>
      <c r="D17" s="1">
        <v>880</v>
      </c>
      <c r="E17" s="1">
        <v>550</v>
      </c>
      <c r="F17" s="1">
        <v>571</v>
      </c>
      <c r="G17" s="6">
        <v>0.75</v>
      </c>
      <c r="H17" s="1">
        <v>180</v>
      </c>
      <c r="I17" s="1"/>
      <c r="J17" s="1">
        <v>526</v>
      </c>
      <c r="K17" s="1">
        <f t="shared" si="1"/>
        <v>24</v>
      </c>
      <c r="L17" s="1"/>
      <c r="M17" s="1"/>
      <c r="N17" s="1">
        <v>0</v>
      </c>
      <c r="O17" s="1">
        <f t="shared" si="3"/>
        <v>110</v>
      </c>
      <c r="P17" s="5">
        <f t="shared" ref="P17:P19" si="9">15*O17-N17-F17</f>
        <v>1079</v>
      </c>
      <c r="Q17" s="5"/>
      <c r="R17" s="1"/>
      <c r="S17" s="1">
        <f t="shared" si="4"/>
        <v>15</v>
      </c>
      <c r="T17" s="1">
        <f t="shared" si="5"/>
        <v>5.1909090909090905</v>
      </c>
      <c r="U17" s="1">
        <v>73.599999999999994</v>
      </c>
      <c r="V17" s="1">
        <v>98.8</v>
      </c>
      <c r="W17" s="1">
        <v>73.599999999999994</v>
      </c>
      <c r="X17" s="1">
        <v>90.8</v>
      </c>
      <c r="Y17" s="1"/>
      <c r="Z17" s="1">
        <f t="shared" si="2"/>
        <v>809.25</v>
      </c>
      <c r="AA17" s="6">
        <v>8</v>
      </c>
      <c r="AB17" s="10">
        <v>135</v>
      </c>
      <c r="AC17" s="1">
        <f t="shared" si="6"/>
        <v>810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33</v>
      </c>
      <c r="C18" s="1">
        <v>847</v>
      </c>
      <c r="D18" s="1">
        <v>344</v>
      </c>
      <c r="E18" s="1">
        <v>540</v>
      </c>
      <c r="F18" s="1">
        <v>536</v>
      </c>
      <c r="G18" s="6">
        <v>0.9</v>
      </c>
      <c r="H18" s="1">
        <v>180</v>
      </c>
      <c r="I18" s="1"/>
      <c r="J18" s="1">
        <v>523</v>
      </c>
      <c r="K18" s="1">
        <f t="shared" si="1"/>
        <v>17</v>
      </c>
      <c r="L18" s="1"/>
      <c r="M18" s="1"/>
      <c r="N18" s="1">
        <v>0</v>
      </c>
      <c r="O18" s="1">
        <f t="shared" si="3"/>
        <v>108</v>
      </c>
      <c r="P18" s="5">
        <f t="shared" si="9"/>
        <v>1084</v>
      </c>
      <c r="Q18" s="5"/>
      <c r="R18" s="1"/>
      <c r="S18" s="1">
        <f t="shared" si="4"/>
        <v>15</v>
      </c>
      <c r="T18" s="1">
        <f t="shared" si="5"/>
        <v>4.9629629629629628</v>
      </c>
      <c r="U18" s="1">
        <v>73.400000000000006</v>
      </c>
      <c r="V18" s="1">
        <v>96</v>
      </c>
      <c r="W18" s="1">
        <v>102.4</v>
      </c>
      <c r="X18" s="1">
        <v>96.4</v>
      </c>
      <c r="Y18" s="1"/>
      <c r="Z18" s="1">
        <f t="shared" si="2"/>
        <v>975.6</v>
      </c>
      <c r="AA18" s="6">
        <v>8</v>
      </c>
      <c r="AB18" s="10">
        <v>136</v>
      </c>
      <c r="AC18" s="1">
        <f t="shared" si="6"/>
        <v>979.2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1252</v>
      </c>
      <c r="D19" s="1">
        <v>1384</v>
      </c>
      <c r="E19" s="1">
        <v>1139</v>
      </c>
      <c r="F19" s="1">
        <v>1360</v>
      </c>
      <c r="G19" s="6">
        <v>0.9</v>
      </c>
      <c r="H19" s="1">
        <v>180</v>
      </c>
      <c r="I19" s="1"/>
      <c r="J19" s="1">
        <v>1127</v>
      </c>
      <c r="K19" s="1">
        <f t="shared" si="1"/>
        <v>12</v>
      </c>
      <c r="L19" s="1"/>
      <c r="M19" s="1"/>
      <c r="N19" s="1">
        <v>0</v>
      </c>
      <c r="O19" s="1">
        <f t="shared" si="3"/>
        <v>227.8</v>
      </c>
      <c r="P19" s="5">
        <f t="shared" si="9"/>
        <v>2057</v>
      </c>
      <c r="Q19" s="5"/>
      <c r="R19" s="1"/>
      <c r="S19" s="1">
        <f t="shared" si="4"/>
        <v>15</v>
      </c>
      <c r="T19" s="1">
        <f t="shared" si="5"/>
        <v>5.9701492537313428</v>
      </c>
      <c r="U19" s="1">
        <v>161.4</v>
      </c>
      <c r="V19" s="1">
        <v>220.6</v>
      </c>
      <c r="W19" s="1">
        <v>202.2</v>
      </c>
      <c r="X19" s="1">
        <v>244.4</v>
      </c>
      <c r="Y19" s="1"/>
      <c r="Z19" s="1">
        <f t="shared" si="2"/>
        <v>1851.3</v>
      </c>
      <c r="AA19" s="6">
        <v>8</v>
      </c>
      <c r="AB19" s="10">
        <v>257</v>
      </c>
      <c r="AC19" s="1">
        <f t="shared" si="6"/>
        <v>1850.4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87</v>
      </c>
      <c r="D20" s="1">
        <v>7</v>
      </c>
      <c r="E20" s="1">
        <v>41</v>
      </c>
      <c r="F20" s="1"/>
      <c r="G20" s="6">
        <v>0.43</v>
      </c>
      <c r="H20" s="1">
        <v>180</v>
      </c>
      <c r="I20" s="1"/>
      <c r="J20" s="1">
        <v>58</v>
      </c>
      <c r="K20" s="1">
        <f t="shared" si="1"/>
        <v>-17</v>
      </c>
      <c r="L20" s="1"/>
      <c r="M20" s="1"/>
      <c r="N20" s="1">
        <v>400</v>
      </c>
      <c r="O20" s="1">
        <f t="shared" si="3"/>
        <v>8.1999999999999993</v>
      </c>
      <c r="P20" s="5"/>
      <c r="Q20" s="5"/>
      <c r="R20" s="1"/>
      <c r="S20" s="1">
        <f t="shared" si="4"/>
        <v>48.780487804878049</v>
      </c>
      <c r="T20" s="1">
        <f t="shared" si="5"/>
        <v>48.780487804878049</v>
      </c>
      <c r="U20" s="1">
        <v>43.2</v>
      </c>
      <c r="V20" s="1">
        <v>19</v>
      </c>
      <c r="W20" s="1">
        <v>23</v>
      </c>
      <c r="X20" s="1">
        <v>30.8</v>
      </c>
      <c r="Y20" s="1"/>
      <c r="Z20" s="1">
        <f t="shared" si="2"/>
        <v>0</v>
      </c>
      <c r="AA20" s="6">
        <v>16</v>
      </c>
      <c r="AB20" s="10">
        <f t="shared" si="7"/>
        <v>0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38</v>
      </c>
      <c r="C21" s="1">
        <v>1275</v>
      </c>
      <c r="D21" s="1">
        <v>1720</v>
      </c>
      <c r="E21" s="1">
        <v>1330</v>
      </c>
      <c r="F21" s="1">
        <v>1485</v>
      </c>
      <c r="G21" s="6">
        <v>1</v>
      </c>
      <c r="H21" s="1">
        <v>180</v>
      </c>
      <c r="I21" s="1"/>
      <c r="J21" s="1">
        <v>1327</v>
      </c>
      <c r="K21" s="1">
        <f t="shared" si="1"/>
        <v>3</v>
      </c>
      <c r="L21" s="1"/>
      <c r="M21" s="1"/>
      <c r="N21" s="1">
        <v>2345</v>
      </c>
      <c r="O21" s="1">
        <f t="shared" si="3"/>
        <v>266</v>
      </c>
      <c r="P21" s="5"/>
      <c r="Q21" s="5"/>
      <c r="R21" s="1"/>
      <c r="S21" s="1">
        <f t="shared" si="4"/>
        <v>14.398496240601503</v>
      </c>
      <c r="T21" s="1">
        <f t="shared" si="5"/>
        <v>14.398496240601503</v>
      </c>
      <c r="U21" s="1">
        <v>345</v>
      </c>
      <c r="V21" s="1">
        <v>303</v>
      </c>
      <c r="W21" s="1">
        <v>289</v>
      </c>
      <c r="X21" s="1">
        <v>401</v>
      </c>
      <c r="Y21" s="1"/>
      <c r="Z21" s="1">
        <f t="shared" si="2"/>
        <v>0</v>
      </c>
      <c r="AA21" s="6">
        <v>5</v>
      </c>
      <c r="AB21" s="10">
        <f t="shared" si="7"/>
        <v>0</v>
      </c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1635</v>
      </c>
      <c r="D22" s="1">
        <v>1682</v>
      </c>
      <c r="E22" s="1">
        <v>1373</v>
      </c>
      <c r="F22" s="1">
        <v>1747</v>
      </c>
      <c r="G22" s="6">
        <v>0.9</v>
      </c>
      <c r="H22" s="1">
        <v>180</v>
      </c>
      <c r="I22" s="1"/>
      <c r="J22" s="1">
        <v>1354</v>
      </c>
      <c r="K22" s="1">
        <f t="shared" si="1"/>
        <v>19</v>
      </c>
      <c r="L22" s="1"/>
      <c r="M22" s="1"/>
      <c r="N22" s="1">
        <v>360</v>
      </c>
      <c r="O22" s="1">
        <f t="shared" si="3"/>
        <v>274.60000000000002</v>
      </c>
      <c r="P22" s="5">
        <f t="shared" ref="P22" si="10">15*O22-N22-F22</f>
        <v>2012</v>
      </c>
      <c r="Q22" s="5"/>
      <c r="R22" s="1"/>
      <c r="S22" s="1">
        <f t="shared" si="4"/>
        <v>14.999999999999998</v>
      </c>
      <c r="T22" s="1">
        <f t="shared" si="5"/>
        <v>7.6729788783685358</v>
      </c>
      <c r="U22" s="1">
        <v>230.8</v>
      </c>
      <c r="V22" s="1">
        <v>284</v>
      </c>
      <c r="W22" s="1">
        <v>265.2</v>
      </c>
      <c r="X22" s="1">
        <v>249.8</v>
      </c>
      <c r="Y22" s="1"/>
      <c r="Z22" s="1">
        <f t="shared" si="2"/>
        <v>1810.8</v>
      </c>
      <c r="AA22" s="6">
        <v>8</v>
      </c>
      <c r="AB22" s="10">
        <v>252</v>
      </c>
      <c r="AC22" s="1">
        <f t="shared" si="6"/>
        <v>1814.4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33</v>
      </c>
      <c r="C23" s="1">
        <v>15</v>
      </c>
      <c r="D23" s="1">
        <v>296</v>
      </c>
      <c r="E23" s="1">
        <v>272</v>
      </c>
      <c r="F23" s="1">
        <v>16</v>
      </c>
      <c r="G23" s="6">
        <v>0.43</v>
      </c>
      <c r="H23" s="1">
        <v>180</v>
      </c>
      <c r="I23" s="1"/>
      <c r="J23" s="1">
        <v>337</v>
      </c>
      <c r="K23" s="1">
        <f t="shared" si="1"/>
        <v>-65</v>
      </c>
      <c r="L23" s="1"/>
      <c r="M23" s="1"/>
      <c r="N23" s="1">
        <v>272</v>
      </c>
      <c r="O23" s="1">
        <f t="shared" si="3"/>
        <v>54.4</v>
      </c>
      <c r="P23" s="5">
        <f t="shared" si="8"/>
        <v>473.6</v>
      </c>
      <c r="Q23" s="5"/>
      <c r="R23" s="1"/>
      <c r="S23" s="1">
        <f t="shared" si="4"/>
        <v>14</v>
      </c>
      <c r="T23" s="1">
        <f t="shared" si="5"/>
        <v>5.2941176470588234</v>
      </c>
      <c r="U23" s="1">
        <v>41</v>
      </c>
      <c r="V23" s="1">
        <v>34.4</v>
      </c>
      <c r="W23" s="1">
        <v>25</v>
      </c>
      <c r="X23" s="1">
        <v>28.8</v>
      </c>
      <c r="Y23" s="1"/>
      <c r="Z23" s="1">
        <f t="shared" si="2"/>
        <v>203.648</v>
      </c>
      <c r="AA23" s="6">
        <v>16</v>
      </c>
      <c r="AB23" s="10">
        <v>30</v>
      </c>
      <c r="AC23" s="1">
        <f t="shared" si="6"/>
        <v>206.4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33</v>
      </c>
      <c r="C24" s="1">
        <v>262</v>
      </c>
      <c r="D24" s="1">
        <v>160</v>
      </c>
      <c r="E24" s="1">
        <v>349</v>
      </c>
      <c r="F24" s="1">
        <v>20</v>
      </c>
      <c r="G24" s="6">
        <v>0.7</v>
      </c>
      <c r="H24" s="1">
        <v>180</v>
      </c>
      <c r="I24" s="1"/>
      <c r="J24" s="1">
        <v>335</v>
      </c>
      <c r="K24" s="1">
        <f t="shared" si="1"/>
        <v>14</v>
      </c>
      <c r="L24" s="1"/>
      <c r="M24" s="1"/>
      <c r="N24" s="1">
        <v>224</v>
      </c>
      <c r="O24" s="1">
        <f t="shared" si="3"/>
        <v>69.8</v>
      </c>
      <c r="P24" s="5">
        <f>13*O24-N24-F24</f>
        <v>663.4</v>
      </c>
      <c r="Q24" s="5"/>
      <c r="R24" s="1"/>
      <c r="S24" s="1">
        <f t="shared" si="4"/>
        <v>13</v>
      </c>
      <c r="T24" s="1">
        <f t="shared" si="5"/>
        <v>3.4957020057306591</v>
      </c>
      <c r="U24" s="1">
        <v>39.4</v>
      </c>
      <c r="V24" s="1">
        <v>40.4</v>
      </c>
      <c r="W24" s="1">
        <v>43.4</v>
      </c>
      <c r="X24" s="1">
        <v>41.4</v>
      </c>
      <c r="Y24" s="1"/>
      <c r="Z24" s="1">
        <f t="shared" si="2"/>
        <v>464.37999999999994</v>
      </c>
      <c r="AA24" s="6">
        <v>8</v>
      </c>
      <c r="AB24" s="10">
        <v>83</v>
      </c>
      <c r="AC24" s="1">
        <f t="shared" si="6"/>
        <v>464.79999999999995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33</v>
      </c>
      <c r="C25" s="1">
        <v>283</v>
      </c>
      <c r="D25" s="1">
        <v>296</v>
      </c>
      <c r="E25" s="1">
        <v>393</v>
      </c>
      <c r="F25" s="1">
        <v>138</v>
      </c>
      <c r="G25" s="6">
        <v>0.9</v>
      </c>
      <c r="H25" s="1">
        <v>180</v>
      </c>
      <c r="I25" s="1"/>
      <c r="J25" s="1">
        <v>373</v>
      </c>
      <c r="K25" s="1">
        <f t="shared" si="1"/>
        <v>20</v>
      </c>
      <c r="L25" s="1"/>
      <c r="M25" s="1"/>
      <c r="N25" s="1">
        <v>0</v>
      </c>
      <c r="O25" s="1">
        <f t="shared" si="3"/>
        <v>78.599999999999994</v>
      </c>
      <c r="P25" s="5">
        <f>12*O25-N25-F25</f>
        <v>805.19999999999993</v>
      </c>
      <c r="Q25" s="5"/>
      <c r="R25" s="1"/>
      <c r="S25" s="1">
        <f t="shared" si="4"/>
        <v>12</v>
      </c>
      <c r="T25" s="1">
        <f t="shared" si="5"/>
        <v>1.7557251908396947</v>
      </c>
      <c r="U25" s="1">
        <v>36</v>
      </c>
      <c r="V25" s="1">
        <v>49.8</v>
      </c>
      <c r="W25" s="1">
        <v>26.2</v>
      </c>
      <c r="X25" s="1">
        <v>57</v>
      </c>
      <c r="Y25" s="1"/>
      <c r="Z25" s="1">
        <f t="shared" si="2"/>
        <v>724.68</v>
      </c>
      <c r="AA25" s="6">
        <v>8</v>
      </c>
      <c r="AB25" s="10">
        <v>101</v>
      </c>
      <c r="AC25" s="1">
        <f t="shared" si="6"/>
        <v>727.2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33</v>
      </c>
      <c r="C26" s="1">
        <v>281</v>
      </c>
      <c r="D26" s="1"/>
      <c r="E26" s="1">
        <v>220</v>
      </c>
      <c r="F26" s="1">
        <v>5</v>
      </c>
      <c r="G26" s="6">
        <v>0.9</v>
      </c>
      <c r="H26" s="1">
        <v>180</v>
      </c>
      <c r="I26" s="1"/>
      <c r="J26" s="1">
        <v>250</v>
      </c>
      <c r="K26" s="1">
        <f t="shared" si="1"/>
        <v>-30</v>
      </c>
      <c r="L26" s="1"/>
      <c r="M26" s="1"/>
      <c r="N26" s="1">
        <v>160</v>
      </c>
      <c r="O26" s="1">
        <f t="shared" si="3"/>
        <v>44</v>
      </c>
      <c r="P26" s="5">
        <f t="shared" si="8"/>
        <v>451</v>
      </c>
      <c r="Q26" s="5"/>
      <c r="R26" s="1"/>
      <c r="S26" s="1">
        <f t="shared" si="4"/>
        <v>14</v>
      </c>
      <c r="T26" s="1">
        <f t="shared" si="5"/>
        <v>3.75</v>
      </c>
      <c r="U26" s="1">
        <v>26</v>
      </c>
      <c r="V26" s="1">
        <v>21.4</v>
      </c>
      <c r="W26" s="1">
        <v>31.4</v>
      </c>
      <c r="X26" s="1">
        <v>10.6</v>
      </c>
      <c r="Y26" s="1"/>
      <c r="Z26" s="1">
        <f t="shared" si="2"/>
        <v>405.90000000000003</v>
      </c>
      <c r="AA26" s="6">
        <v>8</v>
      </c>
      <c r="AB26" s="10">
        <v>56</v>
      </c>
      <c r="AC26" s="1">
        <f t="shared" si="6"/>
        <v>403.2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38</v>
      </c>
      <c r="C27" s="1">
        <v>1420</v>
      </c>
      <c r="D27" s="1">
        <v>515</v>
      </c>
      <c r="E27" s="1">
        <v>1025</v>
      </c>
      <c r="F27" s="1">
        <v>770</v>
      </c>
      <c r="G27" s="6">
        <v>1</v>
      </c>
      <c r="H27" s="1">
        <v>180</v>
      </c>
      <c r="I27" s="1"/>
      <c r="J27" s="1">
        <v>1025</v>
      </c>
      <c r="K27" s="1">
        <f t="shared" si="1"/>
        <v>0</v>
      </c>
      <c r="L27" s="1"/>
      <c r="M27" s="1"/>
      <c r="N27" s="1">
        <v>2165</v>
      </c>
      <c r="O27" s="1">
        <f t="shared" si="3"/>
        <v>205</v>
      </c>
      <c r="P27" s="5"/>
      <c r="Q27" s="5"/>
      <c r="R27" s="1"/>
      <c r="S27" s="1">
        <f t="shared" si="4"/>
        <v>14.317073170731707</v>
      </c>
      <c r="T27" s="1">
        <f t="shared" si="5"/>
        <v>14.317073170731707</v>
      </c>
      <c r="U27" s="1">
        <v>263</v>
      </c>
      <c r="V27" s="1">
        <v>207</v>
      </c>
      <c r="W27" s="1">
        <v>243</v>
      </c>
      <c r="X27" s="1">
        <v>250</v>
      </c>
      <c r="Y27" s="1"/>
      <c r="Z27" s="1">
        <f t="shared" si="2"/>
        <v>0</v>
      </c>
      <c r="AA27" s="6">
        <v>5</v>
      </c>
      <c r="AB27" s="10">
        <f t="shared" si="7"/>
        <v>0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33</v>
      </c>
      <c r="C28" s="1">
        <v>700</v>
      </c>
      <c r="D28" s="1">
        <v>1420</v>
      </c>
      <c r="E28" s="1">
        <v>955</v>
      </c>
      <c r="F28" s="1">
        <v>1040</v>
      </c>
      <c r="G28" s="6">
        <v>1</v>
      </c>
      <c r="H28" s="1">
        <v>180</v>
      </c>
      <c r="I28" s="1"/>
      <c r="J28" s="1">
        <v>937</v>
      </c>
      <c r="K28" s="1">
        <f t="shared" si="1"/>
        <v>18</v>
      </c>
      <c r="L28" s="1"/>
      <c r="M28" s="1"/>
      <c r="N28" s="1">
        <v>640</v>
      </c>
      <c r="O28" s="1">
        <f t="shared" si="3"/>
        <v>191</v>
      </c>
      <c r="P28" s="5">
        <f t="shared" ref="P28" si="11">15*O28-N28-F28</f>
        <v>1185</v>
      </c>
      <c r="Q28" s="5"/>
      <c r="R28" s="1"/>
      <c r="S28" s="1">
        <f t="shared" si="4"/>
        <v>15</v>
      </c>
      <c r="T28" s="1">
        <f t="shared" si="5"/>
        <v>8.7958115183246068</v>
      </c>
      <c r="U28" s="1">
        <v>176</v>
      </c>
      <c r="V28" s="1">
        <v>192</v>
      </c>
      <c r="W28" s="1">
        <v>161</v>
      </c>
      <c r="X28" s="1">
        <v>207.2</v>
      </c>
      <c r="Y28" s="1"/>
      <c r="Z28" s="1">
        <f t="shared" si="2"/>
        <v>1185</v>
      </c>
      <c r="AA28" s="6">
        <v>5</v>
      </c>
      <c r="AB28" s="10">
        <v>237</v>
      </c>
      <c r="AC28" s="1">
        <f t="shared" si="6"/>
        <v>1185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33</v>
      </c>
      <c r="C29" s="1">
        <v>1</v>
      </c>
      <c r="D29" s="1"/>
      <c r="E29" s="1"/>
      <c r="F29" s="1">
        <v>1</v>
      </c>
      <c r="G29" s="6">
        <v>0</v>
      </c>
      <c r="H29" s="1">
        <v>180</v>
      </c>
      <c r="I29" s="1"/>
      <c r="J29" s="1"/>
      <c r="K29" s="1">
        <f t="shared" si="1"/>
        <v>0</v>
      </c>
      <c r="L29" s="1"/>
      <c r="M29" s="1"/>
      <c r="N29" s="1">
        <v>0</v>
      </c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3.2</v>
      </c>
      <c r="W29" s="1">
        <v>3.2</v>
      </c>
      <c r="X29" s="1">
        <v>1.6</v>
      </c>
      <c r="Y29" s="1" t="s">
        <v>60</v>
      </c>
      <c r="Z29" s="1">
        <f t="shared" si="2"/>
        <v>0</v>
      </c>
      <c r="AA29" s="6">
        <v>0</v>
      </c>
      <c r="AB29" s="10">
        <v>0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33</v>
      </c>
      <c r="C30" s="1">
        <v>18</v>
      </c>
      <c r="D30" s="1"/>
      <c r="E30" s="1"/>
      <c r="F30" s="1"/>
      <c r="G30" s="6">
        <v>0.33</v>
      </c>
      <c r="H30" s="1">
        <v>365</v>
      </c>
      <c r="I30" s="1"/>
      <c r="J30" s="1"/>
      <c r="K30" s="1">
        <f t="shared" si="1"/>
        <v>0</v>
      </c>
      <c r="L30" s="1"/>
      <c r="M30" s="1"/>
      <c r="N30" s="1">
        <v>30</v>
      </c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3.6</v>
      </c>
      <c r="V30" s="1">
        <v>0</v>
      </c>
      <c r="W30" s="1">
        <v>1.2</v>
      </c>
      <c r="X30" s="1">
        <v>0.8</v>
      </c>
      <c r="Y30" s="1"/>
      <c r="Z30" s="1">
        <f t="shared" si="2"/>
        <v>0</v>
      </c>
      <c r="AA30" s="6">
        <v>6</v>
      </c>
      <c r="AB30" s="10">
        <f t="shared" si="7"/>
        <v>0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38</v>
      </c>
      <c r="C31" s="1">
        <v>9</v>
      </c>
      <c r="D31" s="1">
        <v>24</v>
      </c>
      <c r="E31" s="1">
        <v>27</v>
      </c>
      <c r="F31" s="1"/>
      <c r="G31" s="6">
        <v>1</v>
      </c>
      <c r="H31" s="1">
        <v>180</v>
      </c>
      <c r="I31" s="1"/>
      <c r="J31" s="1">
        <v>30</v>
      </c>
      <c r="K31" s="1">
        <f t="shared" si="1"/>
        <v>-3</v>
      </c>
      <c r="L31" s="1"/>
      <c r="M31" s="1"/>
      <c r="N31" s="1">
        <v>75</v>
      </c>
      <c r="O31" s="1">
        <f t="shared" si="3"/>
        <v>5.4</v>
      </c>
      <c r="P31" s="5">
        <v>12</v>
      </c>
      <c r="Q31" s="5"/>
      <c r="R31" s="1"/>
      <c r="S31" s="1">
        <f t="shared" si="4"/>
        <v>16.111111111111111</v>
      </c>
      <c r="T31" s="1">
        <f t="shared" si="5"/>
        <v>13.888888888888888</v>
      </c>
      <c r="U31" s="1">
        <v>7.8</v>
      </c>
      <c r="V31" s="1">
        <v>3.6</v>
      </c>
      <c r="W31" s="1">
        <v>3</v>
      </c>
      <c r="X31" s="1">
        <v>5.4</v>
      </c>
      <c r="Y31" s="1"/>
      <c r="Z31" s="1">
        <f t="shared" si="2"/>
        <v>12</v>
      </c>
      <c r="AA31" s="6">
        <v>3</v>
      </c>
      <c r="AB31" s="10">
        <v>4</v>
      </c>
      <c r="AC31" s="1">
        <f t="shared" si="6"/>
        <v>12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33</v>
      </c>
      <c r="C32" s="1">
        <v>625</v>
      </c>
      <c r="D32" s="1">
        <v>1956</v>
      </c>
      <c r="E32" s="1">
        <v>965</v>
      </c>
      <c r="F32" s="1">
        <v>1387</v>
      </c>
      <c r="G32" s="6">
        <v>0.25</v>
      </c>
      <c r="H32" s="1">
        <v>180</v>
      </c>
      <c r="I32" s="1"/>
      <c r="J32" s="1">
        <v>943</v>
      </c>
      <c r="K32" s="1">
        <f t="shared" si="1"/>
        <v>22</v>
      </c>
      <c r="L32" s="1"/>
      <c r="M32" s="1"/>
      <c r="N32" s="1">
        <v>240</v>
      </c>
      <c r="O32" s="1">
        <f t="shared" si="3"/>
        <v>193</v>
      </c>
      <c r="P32" s="5">
        <f t="shared" ref="P32:P37" si="12">14*O32-N32-F32</f>
        <v>1075</v>
      </c>
      <c r="Q32" s="5"/>
      <c r="R32" s="1"/>
      <c r="S32" s="1">
        <f t="shared" si="4"/>
        <v>14</v>
      </c>
      <c r="T32" s="1">
        <f t="shared" si="5"/>
        <v>8.4300518134715023</v>
      </c>
      <c r="U32" s="1">
        <v>185.2</v>
      </c>
      <c r="V32" s="1">
        <v>234.2</v>
      </c>
      <c r="W32" s="1">
        <v>141.19999999999999</v>
      </c>
      <c r="X32" s="1">
        <v>103.4</v>
      </c>
      <c r="Y32" s="1"/>
      <c r="Z32" s="1">
        <f t="shared" si="2"/>
        <v>268.75</v>
      </c>
      <c r="AA32" s="6">
        <v>12</v>
      </c>
      <c r="AB32" s="10">
        <v>90</v>
      </c>
      <c r="AC32" s="1">
        <f t="shared" si="6"/>
        <v>270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38</v>
      </c>
      <c r="C33" s="1"/>
      <c r="D33" s="1">
        <v>138.6</v>
      </c>
      <c r="E33" s="1">
        <v>138.6</v>
      </c>
      <c r="F33" s="1"/>
      <c r="G33" s="6">
        <v>1</v>
      </c>
      <c r="H33" s="1">
        <v>180</v>
      </c>
      <c r="I33" s="1"/>
      <c r="J33" s="1">
        <v>160.6</v>
      </c>
      <c r="K33" s="1">
        <f t="shared" si="1"/>
        <v>-22</v>
      </c>
      <c r="L33" s="1"/>
      <c r="M33" s="1"/>
      <c r="N33" s="1">
        <v>694.80000000000007</v>
      </c>
      <c r="O33" s="1">
        <f t="shared" si="3"/>
        <v>27.72</v>
      </c>
      <c r="P33" s="5"/>
      <c r="Q33" s="5"/>
      <c r="R33" s="1"/>
      <c r="S33" s="1">
        <f t="shared" si="4"/>
        <v>25.064935064935067</v>
      </c>
      <c r="T33" s="1">
        <f t="shared" si="5"/>
        <v>25.064935064935067</v>
      </c>
      <c r="U33" s="1">
        <v>64.08</v>
      </c>
      <c r="V33" s="1">
        <v>32.760000000000012</v>
      </c>
      <c r="W33" s="1">
        <v>9</v>
      </c>
      <c r="X33" s="1">
        <v>43.92</v>
      </c>
      <c r="Y33" s="1"/>
      <c r="Z33" s="1">
        <f t="shared" si="2"/>
        <v>0</v>
      </c>
      <c r="AA33" s="6">
        <v>1.8</v>
      </c>
      <c r="AB33" s="10">
        <f t="shared" si="7"/>
        <v>0</v>
      </c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33</v>
      </c>
      <c r="C34" s="1">
        <v>697</v>
      </c>
      <c r="D34" s="1">
        <v>1875</v>
      </c>
      <c r="E34" s="1">
        <v>1177</v>
      </c>
      <c r="F34" s="1">
        <v>1168</v>
      </c>
      <c r="G34" s="6">
        <v>0.25</v>
      </c>
      <c r="H34" s="1">
        <v>180</v>
      </c>
      <c r="I34" s="1"/>
      <c r="J34" s="1">
        <v>1160</v>
      </c>
      <c r="K34" s="1">
        <f t="shared" si="1"/>
        <v>17</v>
      </c>
      <c r="L34" s="1"/>
      <c r="M34" s="1"/>
      <c r="N34" s="1">
        <v>96</v>
      </c>
      <c r="O34" s="1">
        <f t="shared" si="3"/>
        <v>235.4</v>
      </c>
      <c r="P34" s="5">
        <f t="shared" si="12"/>
        <v>2031.6</v>
      </c>
      <c r="Q34" s="5"/>
      <c r="R34" s="1"/>
      <c r="S34" s="1">
        <f t="shared" si="4"/>
        <v>14</v>
      </c>
      <c r="T34" s="1">
        <f t="shared" si="5"/>
        <v>5.3695836873406968</v>
      </c>
      <c r="U34" s="1">
        <v>174.8</v>
      </c>
      <c r="V34" s="1">
        <v>214</v>
      </c>
      <c r="W34" s="1">
        <v>149.80000000000001</v>
      </c>
      <c r="X34" s="1">
        <v>226</v>
      </c>
      <c r="Y34" s="1"/>
      <c r="Z34" s="1">
        <f t="shared" si="2"/>
        <v>507.9</v>
      </c>
      <c r="AA34" s="6">
        <v>12</v>
      </c>
      <c r="AB34" s="10">
        <v>169</v>
      </c>
      <c r="AC34" s="1">
        <f t="shared" si="6"/>
        <v>507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33</v>
      </c>
      <c r="C35" s="1">
        <v>947</v>
      </c>
      <c r="D35" s="1">
        <v>1829</v>
      </c>
      <c r="E35" s="1">
        <v>1243</v>
      </c>
      <c r="F35" s="1">
        <v>1322</v>
      </c>
      <c r="G35" s="6">
        <v>0.25</v>
      </c>
      <c r="H35" s="1">
        <v>180</v>
      </c>
      <c r="I35" s="1"/>
      <c r="J35" s="1">
        <v>1221</v>
      </c>
      <c r="K35" s="1">
        <f t="shared" si="1"/>
        <v>22</v>
      </c>
      <c r="L35" s="1"/>
      <c r="M35" s="1"/>
      <c r="N35" s="1">
        <v>0</v>
      </c>
      <c r="O35" s="1">
        <f t="shared" si="3"/>
        <v>248.6</v>
      </c>
      <c r="P35" s="5">
        <f t="shared" si="12"/>
        <v>2158.4</v>
      </c>
      <c r="Q35" s="5"/>
      <c r="R35" s="1"/>
      <c r="S35" s="1">
        <f t="shared" si="4"/>
        <v>14</v>
      </c>
      <c r="T35" s="1">
        <f t="shared" si="5"/>
        <v>5.317779565567176</v>
      </c>
      <c r="U35" s="1">
        <v>177.6</v>
      </c>
      <c r="V35" s="1">
        <v>229.6</v>
      </c>
      <c r="W35" s="1">
        <v>135.6</v>
      </c>
      <c r="X35" s="1">
        <v>246.2</v>
      </c>
      <c r="Y35" s="1"/>
      <c r="Z35" s="1">
        <f t="shared" si="2"/>
        <v>539.6</v>
      </c>
      <c r="AA35" s="6">
        <v>12</v>
      </c>
      <c r="AB35" s="10">
        <v>180</v>
      </c>
      <c r="AC35" s="1">
        <f t="shared" si="6"/>
        <v>540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38</v>
      </c>
      <c r="C36" s="1">
        <v>78.3</v>
      </c>
      <c r="D36" s="1"/>
      <c r="E36" s="1">
        <v>59.4</v>
      </c>
      <c r="F36" s="1">
        <v>13.5</v>
      </c>
      <c r="G36" s="6">
        <v>1</v>
      </c>
      <c r="H36" s="1">
        <v>180</v>
      </c>
      <c r="I36" s="1"/>
      <c r="J36" s="1">
        <v>59.1</v>
      </c>
      <c r="K36" s="1">
        <f t="shared" si="1"/>
        <v>0.29999999999999716</v>
      </c>
      <c r="L36" s="1"/>
      <c r="M36" s="1"/>
      <c r="N36" s="1">
        <v>0</v>
      </c>
      <c r="O36" s="1">
        <f t="shared" si="3"/>
        <v>11.879999999999999</v>
      </c>
      <c r="P36" s="5">
        <f>11*O36-N36-F36</f>
        <v>117.17999999999998</v>
      </c>
      <c r="Q36" s="5"/>
      <c r="R36" s="1"/>
      <c r="S36" s="1">
        <f t="shared" si="4"/>
        <v>10.999999999999998</v>
      </c>
      <c r="T36" s="1">
        <f t="shared" si="5"/>
        <v>1.1363636363636365</v>
      </c>
      <c r="U36" s="1">
        <v>4.8600000000000003</v>
      </c>
      <c r="V36" s="1">
        <v>1.62</v>
      </c>
      <c r="W36" s="1">
        <v>1.62</v>
      </c>
      <c r="X36" s="1">
        <v>4.32</v>
      </c>
      <c r="Y36" s="1"/>
      <c r="Z36" s="1">
        <f t="shared" si="2"/>
        <v>117.17999999999998</v>
      </c>
      <c r="AA36" s="6">
        <v>2.7</v>
      </c>
      <c r="AB36" s="10">
        <v>43</v>
      </c>
      <c r="AC36" s="1">
        <f t="shared" si="6"/>
        <v>116.10000000000001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38</v>
      </c>
      <c r="C37" s="1">
        <v>1305</v>
      </c>
      <c r="D37" s="1">
        <v>400</v>
      </c>
      <c r="E37" s="1">
        <v>745</v>
      </c>
      <c r="F37" s="1">
        <v>815</v>
      </c>
      <c r="G37" s="6">
        <v>1</v>
      </c>
      <c r="H37" s="1">
        <v>180</v>
      </c>
      <c r="I37" s="1"/>
      <c r="J37" s="1">
        <v>745</v>
      </c>
      <c r="K37" s="1">
        <f t="shared" si="1"/>
        <v>0</v>
      </c>
      <c r="L37" s="1"/>
      <c r="M37" s="1"/>
      <c r="N37" s="1">
        <v>900</v>
      </c>
      <c r="O37" s="1">
        <f t="shared" si="3"/>
        <v>149</v>
      </c>
      <c r="P37" s="5">
        <f t="shared" si="12"/>
        <v>371</v>
      </c>
      <c r="Q37" s="5"/>
      <c r="R37" s="1"/>
      <c r="S37" s="1">
        <f t="shared" si="4"/>
        <v>14</v>
      </c>
      <c r="T37" s="1">
        <f t="shared" si="5"/>
        <v>11.51006711409396</v>
      </c>
      <c r="U37" s="1">
        <v>164</v>
      </c>
      <c r="V37" s="1">
        <v>170</v>
      </c>
      <c r="W37" s="1">
        <v>153</v>
      </c>
      <c r="X37" s="1">
        <v>256</v>
      </c>
      <c r="Y37" s="1"/>
      <c r="Z37" s="1">
        <f t="shared" si="2"/>
        <v>371</v>
      </c>
      <c r="AA37" s="6">
        <v>5</v>
      </c>
      <c r="AB37" s="10">
        <v>74</v>
      </c>
      <c r="AC37" s="1">
        <f t="shared" si="6"/>
        <v>370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5" t="s">
        <v>38</v>
      </c>
      <c r="C38" s="1"/>
      <c r="D38" s="1"/>
      <c r="E38" s="1"/>
      <c r="F38" s="1"/>
      <c r="G38" s="6">
        <v>1</v>
      </c>
      <c r="H38" s="1"/>
      <c r="I38" s="1"/>
      <c r="J38" s="1"/>
      <c r="K38" s="1"/>
      <c r="L38" s="1"/>
      <c r="M38" s="1"/>
      <c r="N38" s="1"/>
      <c r="O38" s="1"/>
      <c r="P38" s="1">
        <v>50</v>
      </c>
      <c r="Q38" s="1"/>
      <c r="R38" s="1"/>
      <c r="S38" s="1"/>
      <c r="T38" s="1"/>
      <c r="U38" s="1"/>
      <c r="V38" s="1"/>
      <c r="W38" s="1"/>
      <c r="X38" s="1"/>
      <c r="Y38" s="15" t="s">
        <v>72</v>
      </c>
      <c r="Z38" s="1">
        <f t="shared" ref="Z38:Z40" si="13">P38*G38</f>
        <v>50</v>
      </c>
      <c r="AA38" s="6">
        <v>4</v>
      </c>
      <c r="AB38" s="10">
        <v>13</v>
      </c>
      <c r="AC38" s="1">
        <f t="shared" si="6"/>
        <v>52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5" t="s">
        <v>38</v>
      </c>
      <c r="C39" s="1"/>
      <c r="D39" s="1"/>
      <c r="E39" s="1"/>
      <c r="F39" s="1"/>
      <c r="G39" s="6">
        <v>1</v>
      </c>
      <c r="H39" s="1"/>
      <c r="I39" s="1"/>
      <c r="J39" s="1"/>
      <c r="K39" s="1"/>
      <c r="L39" s="1"/>
      <c r="M39" s="1"/>
      <c r="N39" s="1"/>
      <c r="O39" s="1"/>
      <c r="P39" s="1">
        <v>80</v>
      </c>
      <c r="Q39" s="1"/>
      <c r="R39" s="1"/>
      <c r="S39" s="1"/>
      <c r="T39" s="1"/>
      <c r="U39" s="1"/>
      <c r="V39" s="1"/>
      <c r="W39" s="1"/>
      <c r="X39" s="1"/>
      <c r="Y39" s="15" t="s">
        <v>72</v>
      </c>
      <c r="Z39" s="1">
        <f t="shared" si="13"/>
        <v>80</v>
      </c>
      <c r="AA39" s="6">
        <v>4</v>
      </c>
      <c r="AB39" s="10">
        <v>20</v>
      </c>
      <c r="AC39" s="1">
        <f t="shared" si="6"/>
        <v>80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5" t="s">
        <v>33</v>
      </c>
      <c r="C40" s="1"/>
      <c r="D40" s="1"/>
      <c r="E40" s="1"/>
      <c r="F40" s="1"/>
      <c r="G40" s="6">
        <v>0.9</v>
      </c>
      <c r="H40" s="1"/>
      <c r="I40" s="1"/>
      <c r="J40" s="1"/>
      <c r="K40" s="1"/>
      <c r="L40" s="1"/>
      <c r="M40" s="1"/>
      <c r="N40" s="1"/>
      <c r="O40" s="1"/>
      <c r="P40" s="1">
        <v>20</v>
      </c>
      <c r="Q40" s="1"/>
      <c r="R40" s="1"/>
      <c r="S40" s="1"/>
      <c r="T40" s="1"/>
      <c r="U40" s="1"/>
      <c r="V40" s="1"/>
      <c r="W40" s="1"/>
      <c r="X40" s="1"/>
      <c r="Y40" s="15" t="s">
        <v>72</v>
      </c>
      <c r="Z40" s="1">
        <f t="shared" si="13"/>
        <v>18</v>
      </c>
      <c r="AA40" s="6">
        <v>4</v>
      </c>
      <c r="AB40" s="10">
        <v>5</v>
      </c>
      <c r="AC40" s="1">
        <f t="shared" si="6"/>
        <v>18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6"/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6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6"/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6"/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6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6"/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  <c r="AB51" s="10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  <c r="AB52" s="10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  <c r="AB53" s="10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  <c r="AB54" s="10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  <c r="AB55" s="10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  <c r="AB56" s="10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  <c r="AB57" s="1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10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10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10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10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10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1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1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10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10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40" xr:uid="{F2D64A0D-A1E3-4591-83FA-AF7A8C892E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2024-02-29T13:01:09Z</dcterms:created>
  <dcterms:modified xsi:type="dcterms:W3CDTF">2024-03-01T12:22:59Z</dcterms:modified>
</cp:coreProperties>
</file>