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3804491-C8F2-47B0-A662-B4126B4EB5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X665" i="1"/>
  <c r="BO664" i="1"/>
  <c r="BM664" i="1"/>
  <c r="Y664" i="1"/>
  <c r="Y666" i="1" s="1"/>
  <c r="X662" i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P607" i="1" s="1"/>
  <c r="BO606" i="1"/>
  <c r="BM606" i="1"/>
  <c r="Y606" i="1"/>
  <c r="BP606" i="1" s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Z465" i="1" s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BP434" i="1" s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BO395" i="1"/>
  <c r="BM395" i="1"/>
  <c r="Y395" i="1"/>
  <c r="Y400" i="1" s="1"/>
  <c r="X393" i="1"/>
  <c r="X392" i="1"/>
  <c r="BO391" i="1"/>
  <c r="BM391" i="1"/>
  <c r="Y391" i="1"/>
  <c r="P391" i="1"/>
  <c r="BO390" i="1"/>
  <c r="BM390" i="1"/>
  <c r="Y390" i="1"/>
  <c r="BP390" i="1" s="1"/>
  <c r="BO389" i="1"/>
  <c r="BM389" i="1"/>
  <c r="Y389" i="1"/>
  <c r="P389" i="1"/>
  <c r="BO388" i="1"/>
  <c r="BM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BP342" i="1" s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Y301" i="1" s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76" i="1" l="1"/>
  <c r="BN76" i="1"/>
  <c r="Z228" i="1"/>
  <c r="BN228" i="1"/>
  <c r="Z256" i="1"/>
  <c r="BN256" i="1"/>
  <c r="Z362" i="1"/>
  <c r="BN362" i="1"/>
  <c r="Z434" i="1"/>
  <c r="BN434" i="1"/>
  <c r="Z452" i="1"/>
  <c r="BN452" i="1"/>
  <c r="Z64" i="1"/>
  <c r="BN64" i="1"/>
  <c r="Z90" i="1"/>
  <c r="BN90" i="1"/>
  <c r="Z113" i="1"/>
  <c r="BN113" i="1"/>
  <c r="Z121" i="1"/>
  <c r="BN121" i="1"/>
  <c r="Y126" i="1"/>
  <c r="Z147" i="1"/>
  <c r="BN147" i="1"/>
  <c r="Z183" i="1"/>
  <c r="BN183" i="1"/>
  <c r="Z218" i="1"/>
  <c r="BN218" i="1"/>
  <c r="Z236" i="1"/>
  <c r="BN236" i="1"/>
  <c r="Z245" i="1"/>
  <c r="BN245" i="1"/>
  <c r="Z269" i="1"/>
  <c r="BN269" i="1"/>
  <c r="Z309" i="1"/>
  <c r="BN309" i="1"/>
  <c r="Z372" i="1"/>
  <c r="BN372" i="1"/>
  <c r="Y377" i="1"/>
  <c r="Z424" i="1"/>
  <c r="BN424" i="1"/>
  <c r="Z469" i="1"/>
  <c r="BN469" i="1"/>
  <c r="BP440" i="1"/>
  <c r="BN440" i="1"/>
  <c r="Z440" i="1"/>
  <c r="BP456" i="1"/>
  <c r="BN456" i="1"/>
  <c r="Z456" i="1"/>
  <c r="BP490" i="1"/>
  <c r="BN490" i="1"/>
  <c r="Z490" i="1"/>
  <c r="BP498" i="1"/>
  <c r="BN498" i="1"/>
  <c r="Z498" i="1"/>
  <c r="BP517" i="1"/>
  <c r="BN517" i="1"/>
  <c r="Z517" i="1"/>
  <c r="BP565" i="1"/>
  <c r="BN565" i="1"/>
  <c r="Z565" i="1"/>
  <c r="AE677" i="1"/>
  <c r="Y596" i="1"/>
  <c r="BP595" i="1"/>
  <c r="BN595" i="1"/>
  <c r="Z595" i="1"/>
  <c r="Z596" i="1" s="1"/>
  <c r="Y601" i="1"/>
  <c r="Y600" i="1"/>
  <c r="BP599" i="1"/>
  <c r="BN599" i="1"/>
  <c r="Z599" i="1"/>
  <c r="Z600" i="1" s="1"/>
  <c r="Y620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Z22" i="1"/>
  <c r="Z23" i="1" s="1"/>
  <c r="BN22" i="1"/>
  <c r="BP22" i="1"/>
  <c r="Z26" i="1"/>
  <c r="BN26" i="1"/>
  <c r="Y34" i="1"/>
  <c r="Z33" i="1"/>
  <c r="BN33" i="1"/>
  <c r="Z57" i="1"/>
  <c r="BN57" i="1"/>
  <c r="Z68" i="1"/>
  <c r="BN68" i="1"/>
  <c r="Z82" i="1"/>
  <c r="BN82" i="1"/>
  <c r="Z94" i="1"/>
  <c r="BN94" i="1"/>
  <c r="Z107" i="1"/>
  <c r="BN107" i="1"/>
  <c r="Z125" i="1"/>
  <c r="BN125" i="1"/>
  <c r="Z139" i="1"/>
  <c r="BN139" i="1"/>
  <c r="Z154" i="1"/>
  <c r="BN154" i="1"/>
  <c r="Z175" i="1"/>
  <c r="BN175" i="1"/>
  <c r="Z195" i="1"/>
  <c r="BN195" i="1"/>
  <c r="Z210" i="1"/>
  <c r="BN210" i="1"/>
  <c r="Z222" i="1"/>
  <c r="BN222" i="1"/>
  <c r="Z232" i="1"/>
  <c r="BN232" i="1"/>
  <c r="Z252" i="1"/>
  <c r="BN252" i="1"/>
  <c r="Z265" i="1"/>
  <c r="BN265" i="1"/>
  <c r="Z282" i="1"/>
  <c r="BN282" i="1"/>
  <c r="Z305" i="1"/>
  <c r="BN305" i="1"/>
  <c r="Z342" i="1"/>
  <c r="BN342" i="1"/>
  <c r="Z366" i="1"/>
  <c r="BN366" i="1"/>
  <c r="Z380" i="1"/>
  <c r="BN380" i="1"/>
  <c r="Z414" i="1"/>
  <c r="BN414" i="1"/>
  <c r="X677" i="1"/>
  <c r="Z428" i="1"/>
  <c r="BN428" i="1"/>
  <c r="Y442" i="1"/>
  <c r="Y441" i="1"/>
  <c r="BP439" i="1"/>
  <c r="BN439" i="1"/>
  <c r="Z439" i="1"/>
  <c r="Z441" i="1" s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66" i="1"/>
  <c r="BN566" i="1"/>
  <c r="Z566" i="1"/>
  <c r="BP616" i="1"/>
  <c r="BN616" i="1"/>
  <c r="Z616" i="1"/>
  <c r="BP618" i="1"/>
  <c r="BN618" i="1"/>
  <c r="Z618" i="1"/>
  <c r="Y641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437" i="1"/>
  <c r="Y613" i="1"/>
  <c r="Z569" i="1"/>
  <c r="BN569" i="1"/>
  <c r="Z544" i="1"/>
  <c r="BN544" i="1"/>
  <c r="BP92" i="1"/>
  <c r="BN92" i="1"/>
  <c r="Y102" i="1"/>
  <c r="BP98" i="1"/>
  <c r="BN98" i="1"/>
  <c r="Z98" i="1"/>
  <c r="Y118" i="1"/>
  <c r="BP111" i="1"/>
  <c r="BN111" i="1"/>
  <c r="Z111" i="1"/>
  <c r="BP116" i="1"/>
  <c r="BN116" i="1"/>
  <c r="Z116" i="1"/>
  <c r="Y133" i="1"/>
  <c r="BP129" i="1"/>
  <c r="BN129" i="1"/>
  <c r="Z129" i="1"/>
  <c r="BP141" i="1"/>
  <c r="BN141" i="1"/>
  <c r="Z141" i="1"/>
  <c r="Y160" i="1"/>
  <c r="BP158" i="1"/>
  <c r="BN158" i="1"/>
  <c r="Z158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7" i="1"/>
  <c r="BN307" i="1"/>
  <c r="Z307" i="1"/>
  <c r="Y348" i="1"/>
  <c r="BP346" i="1"/>
  <c r="BN346" i="1"/>
  <c r="Z346" i="1"/>
  <c r="BP368" i="1"/>
  <c r="BN368" i="1"/>
  <c r="Z368" i="1"/>
  <c r="BP382" i="1"/>
  <c r="BN382" i="1"/>
  <c r="Z382" i="1"/>
  <c r="BP391" i="1"/>
  <c r="BN391" i="1"/>
  <c r="Z391" i="1"/>
  <c r="BP422" i="1"/>
  <c r="BN422" i="1"/>
  <c r="Z422" i="1"/>
  <c r="BP430" i="1"/>
  <c r="BN430" i="1"/>
  <c r="Z430" i="1"/>
  <c r="BP454" i="1"/>
  <c r="BN454" i="1"/>
  <c r="Z454" i="1"/>
  <c r="Y50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28" i="1"/>
  <c r="BN528" i="1"/>
  <c r="Z528" i="1"/>
  <c r="BP546" i="1"/>
  <c r="BN546" i="1"/>
  <c r="Z546" i="1"/>
  <c r="BP573" i="1"/>
  <c r="BN573" i="1"/>
  <c r="Z573" i="1"/>
  <c r="BP583" i="1"/>
  <c r="BN583" i="1"/>
  <c r="Z583" i="1"/>
  <c r="BP652" i="1"/>
  <c r="BN652" i="1"/>
  <c r="Z652" i="1"/>
  <c r="Y662" i="1"/>
  <c r="Y661" i="1"/>
  <c r="BP660" i="1"/>
  <c r="BN660" i="1"/>
  <c r="Z660" i="1"/>
  <c r="Z661" i="1" s="1"/>
  <c r="X671" i="1"/>
  <c r="X667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4" i="1"/>
  <c r="BN74" i="1"/>
  <c r="Z80" i="1"/>
  <c r="BN80" i="1"/>
  <c r="BP80" i="1"/>
  <c r="Y87" i="1"/>
  <c r="Z84" i="1"/>
  <c r="BN84" i="1"/>
  <c r="Y95" i="1"/>
  <c r="Z92" i="1"/>
  <c r="BP105" i="1"/>
  <c r="BN105" i="1"/>
  <c r="Z105" i="1"/>
  <c r="BP115" i="1"/>
  <c r="BN115" i="1"/>
  <c r="Z115" i="1"/>
  <c r="BP123" i="1"/>
  <c r="BN123" i="1"/>
  <c r="Z123" i="1"/>
  <c r="Y144" i="1"/>
  <c r="BP137" i="1"/>
  <c r="BN137" i="1"/>
  <c r="Z137" i="1"/>
  <c r="BP152" i="1"/>
  <c r="BN152" i="1"/>
  <c r="Z152" i="1"/>
  <c r="BN163" i="1"/>
  <c r="Z163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98" i="1"/>
  <c r="BN298" i="1"/>
  <c r="Z298" i="1"/>
  <c r="R677" i="1"/>
  <c r="Y315" i="1"/>
  <c r="BP314" i="1"/>
  <c r="BN314" i="1"/>
  <c r="Z314" i="1"/>
  <c r="Z315" i="1" s="1"/>
  <c r="Y320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BP327" i="1"/>
  <c r="BN327" i="1"/>
  <c r="Z327" i="1"/>
  <c r="Z328" i="1" s="1"/>
  <c r="Y333" i="1"/>
  <c r="Y332" i="1"/>
  <c r="BP331" i="1"/>
  <c r="BN331" i="1"/>
  <c r="Z331" i="1"/>
  <c r="Z332" i="1" s="1"/>
  <c r="Y337" i="1"/>
  <c r="BP335" i="1"/>
  <c r="BN335" i="1"/>
  <c r="Z335" i="1"/>
  <c r="BP364" i="1"/>
  <c r="BN364" i="1"/>
  <c r="Z364" i="1"/>
  <c r="BP374" i="1"/>
  <c r="BN374" i="1"/>
  <c r="Z374" i="1"/>
  <c r="Y393" i="1"/>
  <c r="BP388" i="1"/>
  <c r="BN388" i="1"/>
  <c r="Z388" i="1"/>
  <c r="BP403" i="1"/>
  <c r="BN403" i="1"/>
  <c r="Z403" i="1"/>
  <c r="Y101" i="1"/>
  <c r="Y108" i="1"/>
  <c r="Y117" i="1"/>
  <c r="Y134" i="1"/>
  <c r="Y155" i="1"/>
  <c r="Y161" i="1"/>
  <c r="Y212" i="1"/>
  <c r="Y246" i="1"/>
  <c r="Y338" i="1"/>
  <c r="T677" i="1"/>
  <c r="Y349" i="1"/>
  <c r="V677" i="1"/>
  <c r="Y376" i="1"/>
  <c r="Y385" i="1"/>
  <c r="Y392" i="1"/>
  <c r="W677" i="1"/>
  <c r="Y417" i="1"/>
  <c r="BP426" i="1"/>
  <c r="BN426" i="1"/>
  <c r="Z426" i="1"/>
  <c r="Y677" i="1"/>
  <c r="BP450" i="1"/>
  <c r="BN450" i="1"/>
  <c r="Z450" i="1"/>
  <c r="Y462" i="1"/>
  <c r="BP460" i="1"/>
  <c r="BN460" i="1"/>
  <c r="Z460" i="1"/>
  <c r="BP467" i="1"/>
  <c r="BN467" i="1"/>
  <c r="Z467" i="1"/>
  <c r="BP484" i="1"/>
  <c r="BN484" i="1"/>
  <c r="Z484" i="1"/>
  <c r="BP492" i="1"/>
  <c r="BN492" i="1"/>
  <c r="Z492" i="1"/>
  <c r="BP500" i="1"/>
  <c r="BN500" i="1"/>
  <c r="Z500" i="1"/>
  <c r="BP527" i="1"/>
  <c r="BN527" i="1"/>
  <c r="Z527" i="1"/>
  <c r="BP542" i="1"/>
  <c r="BN542" i="1"/>
  <c r="Z542" i="1"/>
  <c r="BP559" i="1"/>
  <c r="BN559" i="1"/>
  <c r="Z559" i="1"/>
  <c r="BP574" i="1"/>
  <c r="BN574" i="1"/>
  <c r="Z574" i="1"/>
  <c r="Y653" i="1"/>
  <c r="BP651" i="1"/>
  <c r="BN651" i="1"/>
  <c r="Z651" i="1"/>
  <c r="Z653" i="1" s="1"/>
  <c r="Y436" i="1"/>
  <c r="Y463" i="1"/>
  <c r="Y509" i="1"/>
  <c r="Y522" i="1"/>
  <c r="Y563" i="1"/>
  <c r="Y579" i="1"/>
  <c r="Y591" i="1"/>
  <c r="H9" i="1"/>
  <c r="A10" i="1"/>
  <c r="B677" i="1"/>
  <c r="X668" i="1"/>
  <c r="X669" i="1"/>
  <c r="Y24" i="1"/>
  <c r="Z27" i="1"/>
  <c r="BN27" i="1"/>
  <c r="BP27" i="1"/>
  <c r="Z32" i="1"/>
  <c r="BN32" i="1"/>
  <c r="C677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7" i="1"/>
  <c r="Z63" i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BP81" i="1"/>
  <c r="Z83" i="1"/>
  <c r="BN83" i="1"/>
  <c r="Z85" i="1"/>
  <c r="BN85" i="1"/>
  <c r="Z89" i="1"/>
  <c r="BN89" i="1"/>
  <c r="BP89" i="1"/>
  <c r="Z91" i="1"/>
  <c r="BN91" i="1"/>
  <c r="Z93" i="1"/>
  <c r="BN93" i="1"/>
  <c r="Y96" i="1"/>
  <c r="Z99" i="1"/>
  <c r="Z101" i="1" s="1"/>
  <c r="BN99" i="1"/>
  <c r="BP99" i="1"/>
  <c r="E677" i="1"/>
  <c r="Z106" i="1"/>
  <c r="Z108" i="1" s="1"/>
  <c r="BN106" i="1"/>
  <c r="BP106" i="1"/>
  <c r="Y109" i="1"/>
  <c r="Z112" i="1"/>
  <c r="BN112" i="1"/>
  <c r="BP112" i="1"/>
  <c r="Z114" i="1"/>
  <c r="BN114" i="1"/>
  <c r="F677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BN146" i="1"/>
  <c r="BP146" i="1"/>
  <c r="Y149" i="1"/>
  <c r="G677" i="1"/>
  <c r="Z153" i="1"/>
  <c r="Z155" i="1" s="1"/>
  <c r="BN153" i="1"/>
  <c r="BP153" i="1"/>
  <c r="Y156" i="1"/>
  <c r="Z159" i="1"/>
  <c r="Z160" i="1" s="1"/>
  <c r="BN159" i="1"/>
  <c r="BP159" i="1"/>
  <c r="Y166" i="1"/>
  <c r="BP163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Q677" i="1"/>
  <c r="Y311" i="1"/>
  <c r="BP304" i="1"/>
  <c r="BN304" i="1"/>
  <c r="Z304" i="1"/>
  <c r="BP308" i="1"/>
  <c r="BN308" i="1"/>
  <c r="Z308" i="1"/>
  <c r="F9" i="1"/>
  <c r="J9" i="1"/>
  <c r="BP165" i="1"/>
  <c r="BN165" i="1"/>
  <c r="Z165" i="1"/>
  <c r="Z166" i="1" s="1"/>
  <c r="Y167" i="1"/>
  <c r="H677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BP196" i="1"/>
  <c r="BN196" i="1"/>
  <c r="Z196" i="1"/>
  <c r="BP200" i="1"/>
  <c r="BN200" i="1"/>
  <c r="Z200" i="1"/>
  <c r="Y202" i="1"/>
  <c r="J677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BP244" i="1"/>
  <c r="BN244" i="1"/>
  <c r="Z244" i="1"/>
  <c r="BP253" i="1"/>
  <c r="BN253" i="1"/>
  <c r="Z253" i="1"/>
  <c r="BP257" i="1"/>
  <c r="BN257" i="1"/>
  <c r="Z257" i="1"/>
  <c r="Y259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BP306" i="1"/>
  <c r="BN306" i="1"/>
  <c r="Z306" i="1"/>
  <c r="Y310" i="1"/>
  <c r="I677" i="1"/>
  <c r="Y191" i="1"/>
  <c r="K677" i="1"/>
  <c r="Y258" i="1"/>
  <c r="Y316" i="1"/>
  <c r="S677" i="1"/>
  <c r="Y329" i="1"/>
  <c r="Z336" i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BN373" i="1"/>
  <c r="BP373" i="1"/>
  <c r="Z375" i="1"/>
  <c r="Z376" i="1" s="1"/>
  <c r="BN375" i="1"/>
  <c r="Z379" i="1"/>
  <c r="Z385" i="1" s="1"/>
  <c r="BN379" i="1"/>
  <c r="BP379" i="1"/>
  <c r="Z381" i="1"/>
  <c r="BN381" i="1"/>
  <c r="Z383" i="1"/>
  <c r="BN383" i="1"/>
  <c r="Y386" i="1"/>
  <c r="Z389" i="1"/>
  <c r="Z392" i="1" s="1"/>
  <c r="BN389" i="1"/>
  <c r="BP389" i="1"/>
  <c r="Z390" i="1"/>
  <c r="BN390" i="1"/>
  <c r="Z395" i="1"/>
  <c r="BN395" i="1"/>
  <c r="BP395" i="1"/>
  <c r="Z396" i="1"/>
  <c r="BN396" i="1"/>
  <c r="Z398" i="1"/>
  <c r="BN398" i="1"/>
  <c r="Y399" i="1"/>
  <c r="Z402" i="1"/>
  <c r="BN402" i="1"/>
  <c r="BP402" i="1"/>
  <c r="Z404" i="1"/>
  <c r="BN404" i="1"/>
  <c r="Y405" i="1"/>
  <c r="Z409" i="1"/>
  <c r="Z410" i="1" s="1"/>
  <c r="BN409" i="1"/>
  <c r="BP409" i="1"/>
  <c r="Y410" i="1"/>
  <c r="Z413" i="1"/>
  <c r="BN413" i="1"/>
  <c r="BP413" i="1"/>
  <c r="Z415" i="1"/>
  <c r="BN415" i="1"/>
  <c r="Y416" i="1"/>
  <c r="Z421" i="1"/>
  <c r="BN421" i="1"/>
  <c r="BP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BP435" i="1"/>
  <c r="Z444" i="1"/>
  <c r="Z445" i="1" s="1"/>
  <c r="BN444" i="1"/>
  <c r="BP444" i="1"/>
  <c r="Y445" i="1"/>
  <c r="Z449" i="1"/>
  <c r="Z457" i="1" s="1"/>
  <c r="BN449" i="1"/>
  <c r="BP449" i="1"/>
  <c r="Z451" i="1"/>
  <c r="BN451" i="1"/>
  <c r="Z453" i="1"/>
  <c r="BN453" i="1"/>
  <c r="Z455" i="1"/>
  <c r="BN455" i="1"/>
  <c r="Y458" i="1"/>
  <c r="Z461" i="1"/>
  <c r="Z462" i="1" s="1"/>
  <c r="BN461" i="1"/>
  <c r="BP461" i="1"/>
  <c r="Y471" i="1"/>
  <c r="BP465" i="1"/>
  <c r="BN465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AB677" i="1"/>
  <c r="Y531" i="1"/>
  <c r="BP526" i="1"/>
  <c r="BN526" i="1"/>
  <c r="Z526" i="1"/>
  <c r="BP530" i="1"/>
  <c r="BN530" i="1"/>
  <c r="Z530" i="1"/>
  <c r="Y532" i="1"/>
  <c r="AC677" i="1"/>
  <c r="Y536" i="1"/>
  <c r="BP535" i="1"/>
  <c r="BN535" i="1"/>
  <c r="Z535" i="1"/>
  <c r="Z536" i="1" s="1"/>
  <c r="Y537" i="1"/>
  <c r="AD677" i="1"/>
  <c r="Y556" i="1"/>
  <c r="BP541" i="1"/>
  <c r="BN541" i="1"/>
  <c r="Z541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Y562" i="1"/>
  <c r="BP561" i="1"/>
  <c r="BN561" i="1"/>
  <c r="Z561" i="1"/>
  <c r="BP567" i="1"/>
  <c r="BN567" i="1"/>
  <c r="Z567" i="1"/>
  <c r="BP572" i="1"/>
  <c r="BN572" i="1"/>
  <c r="Z572" i="1"/>
  <c r="BP578" i="1"/>
  <c r="BN578" i="1"/>
  <c r="Z578" i="1"/>
  <c r="Y580" i="1"/>
  <c r="Y585" i="1"/>
  <c r="BP582" i="1"/>
  <c r="BN582" i="1"/>
  <c r="Z582" i="1"/>
  <c r="BP589" i="1"/>
  <c r="BN589" i="1"/>
  <c r="Z589" i="1"/>
  <c r="Y343" i="1"/>
  <c r="Y358" i="1"/>
  <c r="Y369" i="1"/>
  <c r="Y411" i="1"/>
  <c r="Y431" i="1"/>
  <c r="Y457" i="1"/>
  <c r="BP468" i="1"/>
  <c r="BN468" i="1"/>
  <c r="Z468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Y557" i="1"/>
  <c r="BP560" i="1"/>
  <c r="BN560" i="1"/>
  <c r="Z560" i="1"/>
  <c r="Z562" i="1" s="1"/>
  <c r="BP568" i="1"/>
  <c r="BN568" i="1"/>
  <c r="Z568" i="1"/>
  <c r="BP575" i="1"/>
  <c r="BN575" i="1"/>
  <c r="Z575" i="1"/>
  <c r="BP584" i="1"/>
  <c r="BN584" i="1"/>
  <c r="Z584" i="1"/>
  <c r="Y586" i="1"/>
  <c r="Y590" i="1"/>
  <c r="BP588" i="1"/>
  <c r="BN588" i="1"/>
  <c r="Z588" i="1"/>
  <c r="Y597" i="1"/>
  <c r="Z605" i="1"/>
  <c r="BN605" i="1"/>
  <c r="BP605" i="1"/>
  <c r="Z606" i="1"/>
  <c r="BN606" i="1"/>
  <c r="Z607" i="1"/>
  <c r="BN607" i="1"/>
  <c r="BP609" i="1"/>
  <c r="BN609" i="1"/>
  <c r="Z609" i="1"/>
  <c r="BP611" i="1"/>
  <c r="BN611" i="1"/>
  <c r="Z611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Y630" i="1"/>
  <c r="Y647" i="1"/>
  <c r="BP643" i="1"/>
  <c r="BN643" i="1"/>
  <c r="Z643" i="1"/>
  <c r="BP645" i="1"/>
  <c r="BN645" i="1"/>
  <c r="Z645" i="1"/>
  <c r="AG677" i="1"/>
  <c r="AF677" i="1"/>
  <c r="Y612" i="1"/>
  <c r="BP608" i="1"/>
  <c r="BN608" i="1"/>
  <c r="Z608" i="1"/>
  <c r="BP610" i="1"/>
  <c r="BN610" i="1"/>
  <c r="Z610" i="1"/>
  <c r="BP623" i="1"/>
  <c r="BN623" i="1"/>
  <c r="Z623" i="1"/>
  <c r="BP625" i="1"/>
  <c r="BN625" i="1"/>
  <c r="Z625" i="1"/>
  <c r="BP627" i="1"/>
  <c r="BN627" i="1"/>
  <c r="Z627" i="1"/>
  <c r="BP644" i="1"/>
  <c r="BN644" i="1"/>
  <c r="Z644" i="1"/>
  <c r="BP646" i="1"/>
  <c r="BN646" i="1"/>
  <c r="Z646" i="1"/>
  <c r="Y648" i="1"/>
  <c r="Y657" i="1"/>
  <c r="BP656" i="1"/>
  <c r="BN656" i="1"/>
  <c r="Z656" i="1"/>
  <c r="Z657" i="1" s="1"/>
  <c r="Y658" i="1"/>
  <c r="Y654" i="1"/>
  <c r="Z664" i="1"/>
  <c r="Z665" i="1" s="1"/>
  <c r="BN664" i="1"/>
  <c r="BP664" i="1"/>
  <c r="Y665" i="1"/>
  <c r="Z184" i="1" l="1"/>
  <c r="Z148" i="1"/>
  <c r="Z470" i="1"/>
  <c r="Z640" i="1"/>
  <c r="Z590" i="1"/>
  <c r="Z207" i="1"/>
  <c r="Z619" i="1"/>
  <c r="Y669" i="1"/>
  <c r="Z310" i="1"/>
  <c r="Z237" i="1"/>
  <c r="Z579" i="1"/>
  <c r="Z522" i="1"/>
  <c r="Z504" i="1"/>
  <c r="Z337" i="1"/>
  <c r="Z300" i="1"/>
  <c r="Z246" i="1"/>
  <c r="Z143" i="1"/>
  <c r="Z117" i="1"/>
  <c r="Z86" i="1"/>
  <c r="Z77" i="1"/>
  <c r="Z70" i="1"/>
  <c r="Y671" i="1"/>
  <c r="Z34" i="1"/>
  <c r="Y668" i="1"/>
  <c r="X670" i="1"/>
  <c r="Y670" i="1"/>
  <c r="Z585" i="1"/>
  <c r="Z556" i="1"/>
  <c r="Z288" i="1"/>
  <c r="Z223" i="1"/>
  <c r="Y667" i="1"/>
  <c r="Z647" i="1"/>
  <c r="Z629" i="1"/>
  <c r="Z612" i="1"/>
  <c r="Z531" i="1"/>
  <c r="Z431" i="1"/>
  <c r="Z416" i="1"/>
  <c r="Z405" i="1"/>
  <c r="Z399" i="1"/>
  <c r="Z369" i="1"/>
  <c r="Z271" i="1"/>
  <c r="Z179" i="1"/>
  <c r="Z258" i="1"/>
  <c r="Z201" i="1"/>
  <c r="Z95" i="1"/>
  <c r="Z672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<sst xmlns="http://schemas.openxmlformats.org/spreadsheetml/2006/main" count="3167" uniqueCount="1091">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</sst>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45686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Среда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0.41666666666666669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180</v>
      </c>
      <c r="Y48" s="780">
        <f t="shared" si="6"/>
        <v>183.60000000000002</v>
      </c>
      <c r="Z48" s="36">
        <f>IFERROR(IF(Y48=0,"",ROUNDUP(Y48/H48,0)*0.01898),"")</f>
        <v>0.32266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187.24999999999997</v>
      </c>
      <c r="BN48" s="64">
        <f t="shared" si="8"/>
        <v>190.995</v>
      </c>
      <c r="BO48" s="64">
        <f t="shared" si="9"/>
        <v>0.26041666666666663</v>
      </c>
      <c r="BP48" s="64">
        <f t="shared" si="10"/>
        <v>0.265625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16.666666666666664</v>
      </c>
      <c r="Y53" s="781">
        <f>IFERROR(Y47/H47,"0")+IFERROR(Y48/H48,"0")+IFERROR(Y49/H49,"0")+IFERROR(Y50/H50,"0")+IFERROR(Y51/H51,"0")+IFERROR(Y52/H52,"0")</f>
        <v>17</v>
      </c>
      <c r="Z53" s="781">
        <f>IFERROR(IF(Z47="",0,Z47),"0")+IFERROR(IF(Z48="",0,Z48),"0")+IFERROR(IF(Z49="",0,Z49),"0")+IFERROR(IF(Z50="",0,Z50),"0")+IFERROR(IF(Z51="",0,Z51),"0")+IFERROR(IF(Z52="",0,Z52),"0")</f>
        <v>0.32266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180</v>
      </c>
      <c r="Y54" s="781">
        <f>IFERROR(SUM(Y47:Y52),"0")</f>
        <v>183.60000000000002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400</v>
      </c>
      <c r="Y63" s="780">
        <f t="shared" si="11"/>
        <v>410.40000000000003</v>
      </c>
      <c r="Z63" s="36">
        <f>IFERROR(IF(Y63=0,"",ROUNDUP(Y63/H63,0)*0.01898),"")</f>
        <v>0.72123999999999999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416.11111111111109</v>
      </c>
      <c r="BN63" s="64">
        <f t="shared" si="13"/>
        <v>426.92999999999995</v>
      </c>
      <c r="BO63" s="64">
        <f t="shared" si="14"/>
        <v>0.57870370370370372</v>
      </c>
      <c r="BP63" s="64">
        <f t="shared" si="15"/>
        <v>0.59375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37.037037037037038</v>
      </c>
      <c r="Y70" s="781">
        <f>IFERROR(Y62/H62,"0")+IFERROR(Y63/H63,"0")+IFERROR(Y64/H64,"0")+IFERROR(Y65/H65,"0")+IFERROR(Y66/H66,"0")+IFERROR(Y67/H67,"0")+IFERROR(Y68/H68,"0")+IFERROR(Y69/H69,"0")</f>
        <v>38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0.72123999999999999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400</v>
      </c>
      <c r="Y71" s="781">
        <f>IFERROR(SUM(Y62:Y69),"0")</f>
        <v>410.40000000000003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100</v>
      </c>
      <c r="Y73" s="780">
        <f>IFERROR(IF(X73="",0,CEILING((X73/$H73),1)*$H73),"")</f>
        <v>108</v>
      </c>
      <c r="Z73" s="36">
        <f>IFERROR(IF(Y73=0,"",ROUNDUP(Y73/H73,0)*0.01898),"")</f>
        <v>0.1898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104.02777777777777</v>
      </c>
      <c r="BN73" s="64">
        <f>IFERROR(Y73*I73/H73,"0")</f>
        <v>112.34999999999998</v>
      </c>
      <c r="BO73" s="64">
        <f>IFERROR(1/J73*(X73/H73),"0")</f>
        <v>0.14467592592592593</v>
      </c>
      <c r="BP73" s="64">
        <f>IFERROR(1/J73*(Y73/H73),"0")</f>
        <v>0.15625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9.2592592592592595</v>
      </c>
      <c r="Y77" s="781">
        <f>IFERROR(Y73/H73,"0")+IFERROR(Y74/H74,"0")+IFERROR(Y75/H75,"0")+IFERROR(Y76/H76,"0")</f>
        <v>10</v>
      </c>
      <c r="Z77" s="781">
        <f>IFERROR(IF(Z73="",0,Z73),"0")+IFERROR(IF(Z74="",0,Z74),"0")+IFERROR(IF(Z75="",0,Z75),"0")+IFERROR(IF(Z76="",0,Z76),"0")</f>
        <v>0.1898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100</v>
      </c>
      <c r="Y78" s="781">
        <f>IFERROR(SUM(Y73:Y76),"0")</f>
        <v>108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700</v>
      </c>
      <c r="Y112" s="780">
        <f t="shared" si="26"/>
        <v>705.6</v>
      </c>
      <c r="Z112" s="36">
        <f>IFERROR(IF(Y112=0,"",ROUNDUP(Y112/H112,0)*0.01898),"")</f>
        <v>1.59432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743.25</v>
      </c>
      <c r="BN112" s="64">
        <f t="shared" si="28"/>
        <v>749.19600000000003</v>
      </c>
      <c r="BO112" s="64">
        <f t="shared" si="29"/>
        <v>1.3020833333333333</v>
      </c>
      <c r="BP112" s="64">
        <f t="shared" si="30"/>
        <v>1.3125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360</v>
      </c>
      <c r="Y113" s="780">
        <f t="shared" si="26"/>
        <v>361.8</v>
      </c>
      <c r="Z113" s="36">
        <f>IFERROR(IF(Y113=0,"",ROUNDUP(Y113/H113,0)*0.00651),"")</f>
        <v>0.87234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393.59999999999997</v>
      </c>
      <c r="BN113" s="64">
        <f t="shared" si="28"/>
        <v>395.56799999999998</v>
      </c>
      <c r="BO113" s="64">
        <f t="shared" si="29"/>
        <v>0.73260073260073255</v>
      </c>
      <c r="BP113" s="64">
        <f t="shared" si="30"/>
        <v>0.73626373626373631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216.66666666666663</v>
      </c>
      <c r="Y117" s="781">
        <f>IFERROR(Y111/H111,"0")+IFERROR(Y112/H112,"0")+IFERROR(Y113/H113,"0")+IFERROR(Y114/H114,"0")+IFERROR(Y115/H115,"0")+IFERROR(Y116/H116,"0")</f>
        <v>218</v>
      </c>
      <c r="Z117" s="781">
        <f>IFERROR(IF(Z111="",0,Z111),"0")+IFERROR(IF(Z112="",0,Z112),"0")+IFERROR(IF(Z113="",0,Z113),"0")+IFERROR(IF(Z114="",0,Z114),"0")+IFERROR(IF(Z115="",0,Z115),"0")+IFERROR(IF(Z116="",0,Z116),"0")</f>
        <v>2.4666600000000001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1060</v>
      </c>
      <c r="Y118" s="781">
        <f>IFERROR(SUM(Y111:Y116),"0")</f>
        <v>1067.4000000000001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500</v>
      </c>
      <c r="Y136" s="780">
        <f t="shared" ref="Y136:Y142" si="31">IFERROR(IF(X136="",0,CEILING((X136/$H136),1)*$H136),"")</f>
        <v>504</v>
      </c>
      <c r="Z136" s="36">
        <f>IFERROR(IF(Y136=0,"",ROUNDUP(Y136/H136,0)*0.01898),"")</f>
        <v>1.1388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530.53571428571422</v>
      </c>
      <c r="BN136" s="64">
        <f t="shared" ref="BN136:BN142" si="33">IFERROR(Y136*I136/H136,"0")</f>
        <v>534.78</v>
      </c>
      <c r="BO136" s="64">
        <f t="shared" ref="BO136:BO142" si="34">IFERROR(1/J136*(X136/H136),"0")</f>
        <v>0.93005952380952372</v>
      </c>
      <c r="BP136" s="64">
        <f t="shared" ref="BP136:BP142" si="35">IFERROR(1/J136*(Y136/H136),"0")</f>
        <v>0.9375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900</v>
      </c>
      <c r="Y140" s="780">
        <f t="shared" si="31"/>
        <v>901.80000000000007</v>
      </c>
      <c r="Z140" s="36">
        <f>IFERROR(IF(Y140=0,"",ROUNDUP(Y140/H140,0)*0.00651),"")</f>
        <v>2.1743399999999999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984</v>
      </c>
      <c r="BN140" s="64">
        <f t="shared" si="33"/>
        <v>985.96799999999996</v>
      </c>
      <c r="BO140" s="64">
        <f t="shared" si="34"/>
        <v>1.8315018315018314</v>
      </c>
      <c r="BP140" s="64">
        <f t="shared" si="35"/>
        <v>1.8351648351648353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392.85714285714283</v>
      </c>
      <c r="Y143" s="781">
        <f>IFERROR(Y136/H136,"0")+IFERROR(Y137/H137,"0")+IFERROR(Y138/H138,"0")+IFERROR(Y139/H139,"0")+IFERROR(Y140/H140,"0")+IFERROR(Y141/H141,"0")+IFERROR(Y142/H142,"0")</f>
        <v>394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3.3131399999999998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1400</v>
      </c>
      <c r="Y144" s="781">
        <f>IFERROR(SUM(Y136:Y142),"0")</f>
        <v>1405.8000000000002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300</v>
      </c>
      <c r="Y229" s="780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60</v>
      </c>
      <c r="Y232" s="780">
        <f t="shared" si="46"/>
        <v>60</v>
      </c>
      <c r="Z232" s="36">
        <f t="shared" si="51"/>
        <v>0.16275000000000001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66.300000000000011</v>
      </c>
      <c r="BN232" s="64">
        <f t="shared" si="48"/>
        <v>66.300000000000011</v>
      </c>
      <c r="BO232" s="64">
        <f t="shared" si="49"/>
        <v>0.13736263736263737</v>
      </c>
      <c r="BP232" s="64">
        <f t="shared" si="50"/>
        <v>0.13736263736263737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60</v>
      </c>
      <c r="Y233" s="780">
        <f t="shared" si="46"/>
        <v>60</v>
      </c>
      <c r="Z233" s="36">
        <f t="shared" si="51"/>
        <v>0.16275000000000001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66.300000000000011</v>
      </c>
      <c r="BN233" s="64">
        <f t="shared" si="48"/>
        <v>66.300000000000011</v>
      </c>
      <c r="BO233" s="64">
        <f t="shared" si="49"/>
        <v>0.13736263736263737</v>
      </c>
      <c r="BP233" s="64">
        <f t="shared" si="50"/>
        <v>0.13736263736263737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84.482758620689651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85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1.0867499999999999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420</v>
      </c>
      <c r="Y238" s="781">
        <f>IFERROR(SUM(Y226:Y236),"0")</f>
        <v>424.5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200</v>
      </c>
      <c r="Y389" s="780">
        <f>IFERROR(IF(X389="",0,CEILING((X389/$H389),1)*$H389),"")</f>
        <v>202.79999999999998</v>
      </c>
      <c r="Z389" s="36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25.641025641025642</v>
      </c>
      <c r="Y392" s="781">
        <f>IFERROR(Y388/H388,"0")+IFERROR(Y389/H389,"0")+IFERROR(Y390/H390,"0")+IFERROR(Y391/H391,"0")</f>
        <v>26</v>
      </c>
      <c r="Z392" s="781">
        <f>IFERROR(IF(Z388="",0,Z388),"0")+IFERROR(IF(Z389="",0,Z389),"0")+IFERROR(IF(Z390="",0,Z390),"0")+IFERROR(IF(Z391="",0,Z391),"0")</f>
        <v>0.5655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200</v>
      </c>
      <c r="Y393" s="781">
        <f>IFERROR(SUM(Y388:Y391),"0")</f>
        <v>202.79999999999998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42.5</v>
      </c>
      <c r="Y398" s="780">
        <f>IFERROR(IF(X398="",0,CEILING((X398/$H398),1)*$H398),"")</f>
        <v>43.349999999999994</v>
      </c>
      <c r="Z398" s="36">
        <f>IFERROR(IF(Y398=0,"",ROUNDUP(Y398/H398,0)*0.00651),"")</f>
        <v>0.11067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48</v>
      </c>
      <c r="BN398" s="64">
        <f>IFERROR(Y398*I398/H398,"0")</f>
        <v>48.96</v>
      </c>
      <c r="BO398" s="64">
        <f>IFERROR(1/J398*(X398/H398),"0")</f>
        <v>9.1575091575091583E-2</v>
      </c>
      <c r="BP398" s="64">
        <f>IFERROR(1/J398*(Y398/H398),"0")</f>
        <v>9.3406593406593408E-2</v>
      </c>
    </row>
    <row r="399" spans="1:68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16.666666666666668</v>
      </c>
      <c r="Y399" s="781">
        <f>IFERROR(Y395/H395,"0")+IFERROR(Y396/H396,"0")+IFERROR(Y397/H397,"0")+IFERROR(Y398/H398,"0")</f>
        <v>17</v>
      </c>
      <c r="Z399" s="781">
        <f>IFERROR(IF(Z395="",0,Z395),"0")+IFERROR(IF(Z396="",0,Z396),"0")+IFERROR(IF(Z397="",0,Z397),"0")+IFERROR(IF(Z398="",0,Z398),"0")</f>
        <v>0.11067</v>
      </c>
      <c r="AA399" s="782"/>
      <c r="AB399" s="782"/>
      <c r="AC399" s="782"/>
    </row>
    <row r="400" spans="1:68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42.5</v>
      </c>
      <c r="Y400" s="781">
        <f>IFERROR(SUM(Y395:Y398),"0")</f>
        <v>43.349999999999994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357</v>
      </c>
      <c r="Y414" s="780">
        <f>IFERROR(IF(X414="",0,CEILING((X414/$H414),1)*$H414),"")</f>
        <v>357</v>
      </c>
      <c r="Z414" s="36">
        <f>IFERROR(IF(Y414=0,"",ROUNDUP(Y414/H414,0)*0.00651),"")</f>
        <v>1.1067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399.84</v>
      </c>
      <c r="BN414" s="64">
        <f>IFERROR(Y414*I414/H414,"0")</f>
        <v>399.84</v>
      </c>
      <c r="BO414" s="64">
        <f>IFERROR(1/J414*(X414/H414),"0")</f>
        <v>0.93406593406593419</v>
      </c>
      <c r="BP414" s="64">
        <f>IFERROR(1/J414*(Y414/H414),"0")</f>
        <v>0.93406593406593419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168</v>
      </c>
      <c r="Y415" s="780">
        <f>IFERROR(IF(X415="",0,CEILING((X415/$H415),1)*$H415),"")</f>
        <v>168</v>
      </c>
      <c r="Z415" s="36">
        <f>IFERROR(IF(Y415=0,"",ROUNDUP(Y415/H415,0)*0.00651),"")</f>
        <v>0.52080000000000004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187.2</v>
      </c>
      <c r="BN415" s="64">
        <f>IFERROR(Y415*I415/H415,"0")</f>
        <v>187.2</v>
      </c>
      <c r="BO415" s="64">
        <f>IFERROR(1/J415*(X415/H415),"0")</f>
        <v>0.43956043956043961</v>
      </c>
      <c r="BP415" s="64">
        <f>IFERROR(1/J415*(Y415/H415),"0")</f>
        <v>0.43956043956043961</v>
      </c>
    </row>
    <row r="416" spans="1:68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250</v>
      </c>
      <c r="Y416" s="781">
        <f>IFERROR(Y413/H413,"0")+IFERROR(Y414/H414,"0")+IFERROR(Y415/H415,"0")</f>
        <v>250</v>
      </c>
      <c r="Z416" s="781">
        <f>IFERROR(IF(Z413="",0,Z413),"0")+IFERROR(IF(Z414="",0,Z414),"0")+IFERROR(IF(Z415="",0,Z415),"0")</f>
        <v>1.6274999999999999</v>
      </c>
      <c r="AA416" s="782"/>
      <c r="AB416" s="782"/>
      <c r="AC416" s="782"/>
    </row>
    <row r="417" spans="1:68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525</v>
      </c>
      <c r="Y417" s="781">
        <f>IFERROR(SUM(Y413:Y415),"0")</f>
        <v>525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500</v>
      </c>
      <c r="Y422" s="780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700</v>
      </c>
      <c r="Y424" s="780">
        <f t="shared" si="87"/>
        <v>705</v>
      </c>
      <c r="Z424" s="36">
        <f>IFERROR(IF(Y424=0,"",ROUNDUP(Y424/H424,0)*0.02175),"")</f>
        <v>1.0222499999999999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722.4</v>
      </c>
      <c r="BN424" s="64">
        <f t="shared" si="89"/>
        <v>727.56</v>
      </c>
      <c r="BO424" s="64">
        <f t="shared" si="90"/>
        <v>0.9722222222222221</v>
      </c>
      <c r="BP424" s="64">
        <f t="shared" si="91"/>
        <v>0.97916666666666663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4000</v>
      </c>
      <c r="Y426" s="780">
        <f t="shared" si="87"/>
        <v>4005</v>
      </c>
      <c r="Z426" s="36">
        <f>IFERROR(IF(Y426=0,"",ROUNDUP(Y426/H426,0)*0.02175),"")</f>
        <v>5.8072499999999998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4128</v>
      </c>
      <c r="BN426" s="64">
        <f t="shared" si="89"/>
        <v>4133.16</v>
      </c>
      <c r="BO426" s="64">
        <f t="shared" si="90"/>
        <v>5.5555555555555554</v>
      </c>
      <c r="BP426" s="64">
        <f t="shared" si="91"/>
        <v>5.5625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346.66666666666669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348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7.5689999999999991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5200</v>
      </c>
      <c r="Y432" s="781">
        <f>IFERROR(SUM(Y421:Y430),"0")</f>
        <v>5220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500</v>
      </c>
      <c r="Y434" s="780">
        <f>IFERROR(IF(X434="",0,CEILING((X434/$H434),1)*$H434),"")</f>
        <v>510</v>
      </c>
      <c r="Z434" s="36">
        <f>IFERROR(IF(Y434=0,"",ROUNDUP(Y434/H434,0)*0.02175),"")</f>
        <v>0.73949999999999994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516</v>
      </c>
      <c r="BN434" s="64">
        <f>IFERROR(Y434*I434/H434,"0")</f>
        <v>526.32000000000005</v>
      </c>
      <c r="BO434" s="64">
        <f>IFERROR(1/J434*(X434/H434),"0")</f>
        <v>0.69444444444444442</v>
      </c>
      <c r="BP434" s="64">
        <f>IFERROR(1/J434*(Y434/H434),"0")</f>
        <v>0.70833333333333326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33.333333333333336</v>
      </c>
      <c r="Y436" s="781">
        <f>IFERROR(Y434/H434,"0")+IFERROR(Y435/H435,"0")</f>
        <v>34</v>
      </c>
      <c r="Z436" s="781">
        <f>IFERROR(IF(Z434="",0,Z434),"0")+IFERROR(IF(Z435="",0,Z435),"0")</f>
        <v>0.73949999999999994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500</v>
      </c>
      <c r="Y437" s="781">
        <f>IFERROR(SUM(Y434:Y435),"0")</f>
        <v>510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3800</v>
      </c>
      <c r="Y465" s="780">
        <f>IFERROR(IF(X465="",0,CEILING((X465/$H465),1)*$H465),"")</f>
        <v>3807</v>
      </c>
      <c r="Z465" s="36">
        <f>IFERROR(IF(Y465=0,"",ROUNDUP(Y465/H465,0)*0.01898),"")</f>
        <v>8.0285399999999996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4019.1333333333332</v>
      </c>
      <c r="BN465" s="64">
        <f>IFERROR(Y465*I465/H465,"0")</f>
        <v>4026.5369999999998</v>
      </c>
      <c r="BO465" s="64">
        <f>IFERROR(1/J465*(X465/H465),"0")</f>
        <v>6.5972222222222223</v>
      </c>
      <c r="BP465" s="64">
        <f>IFERROR(1/J465*(Y465/H465),"0")</f>
        <v>6.609375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120</v>
      </c>
      <c r="Y468" s="780">
        <f>IFERROR(IF(X468="",0,CEILING((X468/$H468),1)*$H468),"")</f>
        <v>120</v>
      </c>
      <c r="Z468" s="36">
        <f>IFERROR(IF(Y468=0,"",ROUNDUP(Y468/H468,0)*0.00651),"")</f>
        <v>0.32550000000000001</v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133.20000000000002</v>
      </c>
      <c r="BN468" s="64">
        <f>IFERROR(Y468*I468/H468,"0")</f>
        <v>133.20000000000002</v>
      </c>
      <c r="BO468" s="64">
        <f>IFERROR(1/J468*(X468/H468),"0")</f>
        <v>0.27472527472527475</v>
      </c>
      <c r="BP468" s="64">
        <f>IFERROR(1/J468*(Y468/H468),"0")</f>
        <v>0.27472527472527475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472.22222222222223</v>
      </c>
      <c r="Y470" s="781">
        <f>IFERROR(Y465/H465,"0")+IFERROR(Y466/H466,"0")+IFERROR(Y467/H467,"0")+IFERROR(Y468/H468,"0")+IFERROR(Y469/H469,"0")</f>
        <v>473</v>
      </c>
      <c r="Z470" s="781">
        <f>IFERROR(IF(Z465="",0,Z465),"0")+IFERROR(IF(Z466="",0,Z466),"0")+IFERROR(IF(Z467="",0,Z467),"0")+IFERROR(IF(Z468="",0,Z468),"0")+IFERROR(IF(Z469="",0,Z469),"0")</f>
        <v>8.3540399999999995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3920</v>
      </c>
      <c r="Y471" s="781">
        <f>IFERROR(SUM(Y465:Y469),"0")</f>
        <v>3927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400</v>
      </c>
      <c r="Y542" s="780">
        <f t="shared" si="103"/>
        <v>401.28000000000003</v>
      </c>
      <c r="Z542" s="36">
        <f t="shared" si="104"/>
        <v>0.90895999999999999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427.27272727272725</v>
      </c>
      <c r="BN542" s="64">
        <f t="shared" si="106"/>
        <v>428.64</v>
      </c>
      <c r="BO542" s="64">
        <f t="shared" si="107"/>
        <v>0.72843822843822836</v>
      </c>
      <c r="BP542" s="64">
        <f t="shared" si="108"/>
        <v>0.73076923076923084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950</v>
      </c>
      <c r="Y544" s="780">
        <f t="shared" si="103"/>
        <v>950.40000000000009</v>
      </c>
      <c r="Z544" s="36">
        <f t="shared" si="104"/>
        <v>2.1528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1014.7727272727273</v>
      </c>
      <c r="BN544" s="64">
        <f t="shared" si="106"/>
        <v>1015.2</v>
      </c>
      <c r="BO544" s="64">
        <f t="shared" si="107"/>
        <v>1.7300407925407926</v>
      </c>
      <c r="BP544" s="64">
        <f t="shared" si="108"/>
        <v>1.7307692307692308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490</v>
      </c>
      <c r="Y546" s="780">
        <f t="shared" si="103"/>
        <v>491.04</v>
      </c>
      <c r="Z546" s="36">
        <f t="shared" si="104"/>
        <v>1.1122799999999999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523.40909090909088</v>
      </c>
      <c r="BN546" s="64">
        <f t="shared" si="106"/>
        <v>524.52</v>
      </c>
      <c r="BO546" s="64">
        <f t="shared" si="107"/>
        <v>0.89233682983682983</v>
      </c>
      <c r="BP546" s="64">
        <f t="shared" si="108"/>
        <v>0.89423076923076927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348.48484848484844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349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4.1740399999999998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1840</v>
      </c>
      <c r="Y557" s="781">
        <f>IFERROR(SUM(Y541:Y555),"0")</f>
        <v>1842.72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500</v>
      </c>
      <c r="Y560" s="780">
        <f>IFERROR(IF(X560="",0,CEILING((X560/$H560),1)*$H560),"")</f>
        <v>501.6</v>
      </c>
      <c r="Z560" s="36">
        <f>IFERROR(IF(Y560=0,"",ROUNDUP(Y560/H560,0)*0.01196),"")</f>
        <v>1.1362000000000001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534.09090909090912</v>
      </c>
      <c r="BN560" s="64">
        <f>IFERROR(Y560*I560/H560,"0")</f>
        <v>535.79999999999995</v>
      </c>
      <c r="BO560" s="64">
        <f>IFERROR(1/J560*(X560/H560),"0")</f>
        <v>0.91054778554778548</v>
      </c>
      <c r="BP560" s="64">
        <f>IFERROR(1/J560*(Y560/H560),"0")</f>
        <v>0.91346153846153855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94.696969696969688</v>
      </c>
      <c r="Y562" s="781">
        <f>IFERROR(Y559/H559,"0")+IFERROR(Y560/H560,"0")+IFERROR(Y561/H561,"0")</f>
        <v>95</v>
      </c>
      <c r="Z562" s="781">
        <f>IFERROR(IF(Z559="",0,Z559),"0")+IFERROR(IF(Z560="",0,Z560),"0")+IFERROR(IF(Z561="",0,Z561),"0")</f>
        <v>1.1362000000000001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500</v>
      </c>
      <c r="Y563" s="781">
        <f>IFERROR(SUM(Y559:Y561),"0")</f>
        <v>501.6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300</v>
      </c>
      <c r="Y565" s="780">
        <f t="shared" ref="Y565:Y578" si="109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320.45454545454544</v>
      </c>
      <c r="BN565" s="64">
        <f t="shared" ref="BN565:BN578" si="111">IFERROR(Y565*I565/H565,"0")</f>
        <v>321.48</v>
      </c>
      <c r="BO565" s="64">
        <f t="shared" ref="BO565:BO578" si="112">IFERROR(1/J565*(X565/H565),"0")</f>
        <v>0.54632867132867136</v>
      </c>
      <c r="BP565" s="64">
        <f t="shared" ref="BP565:BP578" si="113">IFERROR(1/J565*(Y565/H565),"0")</f>
        <v>0.54807692307692313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700</v>
      </c>
      <c r="Y567" s="780">
        <f t="shared" si="109"/>
        <v>702.24</v>
      </c>
      <c r="Z567" s="36">
        <f>IFERROR(IF(Y567=0,"",ROUNDUP(Y567/H567,0)*0.01196),"")</f>
        <v>1.5906800000000001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747.72727272727275</v>
      </c>
      <c r="BN567" s="64">
        <f t="shared" si="111"/>
        <v>750.11999999999989</v>
      </c>
      <c r="BO567" s="64">
        <f t="shared" si="112"/>
        <v>1.2747668997668997</v>
      </c>
      <c r="BP567" s="64">
        <f t="shared" si="113"/>
        <v>1.278846153846154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490</v>
      </c>
      <c r="Y569" s="780">
        <f t="shared" si="109"/>
        <v>491.04</v>
      </c>
      <c r="Z569" s="36">
        <f>IFERROR(IF(Y569=0,"",ROUNDUP(Y569/H569,0)*0.01196),"")</f>
        <v>1.1122799999999999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523.40909090909088</v>
      </c>
      <c r="BN569" s="64">
        <f t="shared" si="111"/>
        <v>524.52</v>
      </c>
      <c r="BO569" s="64">
        <f t="shared" si="112"/>
        <v>0.89233682983682983</v>
      </c>
      <c r="BP569" s="64">
        <f t="shared" si="113"/>
        <v>0.89423076923076927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282.19696969696969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283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3.3846800000000004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1490</v>
      </c>
      <c r="Y580" s="781">
        <f>IFERROR(SUM(Y565:Y578),"0")</f>
        <v>1494.24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150</v>
      </c>
      <c r="Y607" s="780">
        <f t="shared" si="114"/>
        <v>156</v>
      </c>
      <c r="Z607" s="36">
        <f>IFERROR(IF(Y607=0,"",ROUNDUP(Y607/H607,0)*0.01898),"")</f>
        <v>0.24674000000000001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155.4375</v>
      </c>
      <c r="BN607" s="64">
        <f t="shared" si="116"/>
        <v>161.655</v>
      </c>
      <c r="BO607" s="64">
        <f t="shared" si="117"/>
        <v>0.1953125</v>
      </c>
      <c r="BP607" s="64">
        <f t="shared" si="118"/>
        <v>0.203125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12.5</v>
      </c>
      <c r="Y612" s="781">
        <f>IFERROR(Y605/H605,"0")+IFERROR(Y606/H606,"0")+IFERROR(Y607/H607,"0")+IFERROR(Y608/H608,"0")+IFERROR(Y609/H609,"0")+IFERROR(Y610/H610,"0")+IFERROR(Y611/H611,"0")</f>
        <v>13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0.24674000000000001</v>
      </c>
      <c r="AA612" s="782"/>
      <c r="AB612" s="782"/>
      <c r="AC612" s="782"/>
    </row>
    <row r="613" spans="1:68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150</v>
      </c>
      <c r="Y613" s="781">
        <f>IFERROR(SUM(Y605:Y611),"0")</f>
        <v>156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17927.5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18022.41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18941.631614467908</v>
      </c>
      <c r="Y668" s="781">
        <f>IFERROR(SUM(BN22:BN664),"0")</f>
        <v>19041.122999999996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31</v>
      </c>
      <c r="Y669" s="38">
        <f>ROUNDUP(SUM(BP22:BP664),0)</f>
        <v>31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19716.631614467908</v>
      </c>
      <c r="Y670" s="781">
        <f>GrossWeightTotalR+PalletQtyTotalR*25</f>
        <v>19816.122999999996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2639.3782335161641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2650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36.008120000000005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183.60000000000002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518.40000000000009</v>
      </c>
      <c r="E677" s="46">
        <f>IFERROR(Y105*1,"0")+IFERROR(Y106*1,"0")+IFERROR(Y107*1,"0")+IFERROR(Y111*1,"0")+IFERROR(Y112*1,"0")+IFERROR(Y113*1,"0")+IFERROR(Y114*1,"0")+IFERROR(Y115*1,"0")+IFERROR(Y116*1,"0")</f>
        <v>1067.4000000000001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1405.8000000000002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424.5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246.14999999999998</v>
      </c>
      <c r="W677" s="46">
        <f>IFERROR(Y409*1,"0")+IFERROR(Y413*1,"0")+IFERROR(Y414*1,"0")+IFERROR(Y415*1,"0")</f>
        <v>525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5730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3927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3838.5600000000004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156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0,00"/>
        <filter val="1 400,00"/>
        <filter val="1 490,00"/>
        <filter val="1 840,00"/>
        <filter val="100,00"/>
        <filter val="12,50"/>
        <filter val="120,00"/>
        <filter val="150,00"/>
        <filter val="16,67"/>
        <filter val="168,00"/>
        <filter val="17 927,50"/>
        <filter val="18 941,63"/>
        <filter val="180,00"/>
        <filter val="19 716,63"/>
        <filter val="2 639,38"/>
        <filter val="200,00"/>
        <filter val="216,67"/>
        <filter val="25,64"/>
        <filter val="250,00"/>
        <filter val="282,20"/>
        <filter val="3 800,00"/>
        <filter val="3 920,00"/>
        <filter val="300,00"/>
        <filter val="31"/>
        <filter val="33,33"/>
        <filter val="346,67"/>
        <filter val="348,48"/>
        <filter val="357,00"/>
        <filter val="360,00"/>
        <filter val="37,04"/>
        <filter val="392,86"/>
        <filter val="4 000,00"/>
        <filter val="400,00"/>
        <filter val="42,50"/>
        <filter val="420,00"/>
        <filter val="472,22"/>
        <filter val="490,00"/>
        <filter val="5 200,00"/>
        <filter val="500,00"/>
        <filter val="525,00"/>
        <filter val="60,00"/>
        <filter val="700,00"/>
        <filter val="84,48"/>
        <filter val="9,26"/>
        <filter val="900,00"/>
        <filter val="94,70"/>
        <filter val="950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2025-01-27T11:09:07Z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