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22DDB6-3C02-446E-B5B8-52CA0B8F11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X665" i="1"/>
  <c r="BO664" i="1"/>
  <c r="BM664" i="1"/>
  <c r="Y664" i="1"/>
  <c r="Y666" i="1" s="1"/>
  <c r="X662" i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Y600" i="1" s="1"/>
  <c r="P599" i="1"/>
  <c r="X597" i="1"/>
  <c r="X596" i="1"/>
  <c r="BO595" i="1"/>
  <c r="BM595" i="1"/>
  <c r="Y595" i="1"/>
  <c r="X591" i="1"/>
  <c r="X590" i="1"/>
  <c r="BO589" i="1"/>
  <c r="BM589" i="1"/>
  <c r="Y589" i="1"/>
  <c r="BP589" i="1" s="1"/>
  <c r="BO588" i="1"/>
  <c r="BM588" i="1"/>
  <c r="Y588" i="1"/>
  <c r="P588" i="1"/>
  <c r="X586" i="1"/>
  <c r="X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BP578" i="1" s="1"/>
  <c r="P578" i="1"/>
  <c r="BO577" i="1"/>
  <c r="BM577" i="1"/>
  <c r="Y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O565" i="1"/>
  <c r="BM565" i="1"/>
  <c r="Y565" i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P559" i="1"/>
  <c r="X557" i="1"/>
  <c r="X556" i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7" i="1"/>
  <c r="X536" i="1"/>
  <c r="BO535" i="1"/>
  <c r="BM535" i="1"/>
  <c r="Y535" i="1"/>
  <c r="AC677" i="1" s="1"/>
  <c r="P535" i="1"/>
  <c r="X532" i="1"/>
  <c r="X531" i="1"/>
  <c r="BO530" i="1"/>
  <c r="BM530" i="1"/>
  <c r="Y530" i="1"/>
  <c r="BP530" i="1" s="1"/>
  <c r="BO529" i="1"/>
  <c r="BM529" i="1"/>
  <c r="Y529" i="1"/>
  <c r="BP529" i="1" s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Z507" i="1"/>
  <c r="Y507" i="1"/>
  <c r="P507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BP461" i="1" s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P440" i="1" s="1"/>
  <c r="BO439" i="1"/>
  <c r="BM439" i="1"/>
  <c r="Y439" i="1"/>
  <c r="X437" i="1"/>
  <c r="X436" i="1"/>
  <c r="BO435" i="1"/>
  <c r="BM435" i="1"/>
  <c r="Y435" i="1"/>
  <c r="BP435" i="1" s="1"/>
  <c r="P435" i="1"/>
  <c r="BO434" i="1"/>
  <c r="BM434" i="1"/>
  <c r="Y434" i="1"/>
  <c r="Y436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BP391" i="1" s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Y386" i="1" s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Y311" i="1" s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P183" i="1"/>
  <c r="BO182" i="1"/>
  <c r="BN182" i="1"/>
  <c r="BM182" i="1"/>
  <c r="Z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BP152" i="1" s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N139" i="1"/>
  <c r="BM139" i="1"/>
  <c r="Z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Z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5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N67" i="1"/>
  <c r="BM67" i="1"/>
  <c r="Z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N63" i="1"/>
  <c r="BM63" i="1"/>
  <c r="Z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69" i="1" s="1"/>
  <c r="BM22" i="1"/>
  <c r="Y22" i="1"/>
  <c r="B677" i="1" s="1"/>
  <c r="P22" i="1"/>
  <c r="H10" i="1"/>
  <c r="A9" i="1"/>
  <c r="A10" i="1" s="1"/>
  <c r="D7" i="1"/>
  <c r="Q6" i="1"/>
  <c r="P2" i="1"/>
  <c r="BP520" i="1" l="1"/>
  <c r="BN520" i="1"/>
  <c r="Z520" i="1"/>
  <c r="BP565" i="1"/>
  <c r="BN565" i="1"/>
  <c r="Z565" i="1"/>
  <c r="BP569" i="1"/>
  <c r="BN569" i="1"/>
  <c r="Z569" i="1"/>
  <c r="BP573" i="1"/>
  <c r="BN573" i="1"/>
  <c r="Z573" i="1"/>
  <c r="BP583" i="1"/>
  <c r="BN583" i="1"/>
  <c r="Z583" i="1"/>
  <c r="BP606" i="1"/>
  <c r="BN606" i="1"/>
  <c r="Z606" i="1"/>
  <c r="Y620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X668" i="1"/>
  <c r="X670" i="1" s="1"/>
  <c r="X671" i="1"/>
  <c r="Z27" i="1"/>
  <c r="BN27" i="1"/>
  <c r="Z32" i="1"/>
  <c r="BN32" i="1"/>
  <c r="C677" i="1"/>
  <c r="Z56" i="1"/>
  <c r="BN56" i="1"/>
  <c r="Y59" i="1"/>
  <c r="E677" i="1"/>
  <c r="Y118" i="1"/>
  <c r="Z122" i="1"/>
  <c r="BN122" i="1"/>
  <c r="Y133" i="1"/>
  <c r="Z176" i="1"/>
  <c r="BN176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Y300" i="1"/>
  <c r="Z308" i="1"/>
  <c r="BN308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73" i="1"/>
  <c r="BN373" i="1"/>
  <c r="Z383" i="1"/>
  <c r="BN383" i="1"/>
  <c r="Z402" i="1"/>
  <c r="BN402" i="1"/>
  <c r="Y405" i="1"/>
  <c r="Z423" i="1"/>
  <c r="BN423" i="1"/>
  <c r="Z435" i="1"/>
  <c r="BN435" i="1"/>
  <c r="Z444" i="1"/>
  <c r="Z445" i="1" s="1"/>
  <c r="BN444" i="1"/>
  <c r="BP444" i="1"/>
  <c r="Y445" i="1"/>
  <c r="Z449" i="1"/>
  <c r="BN449" i="1"/>
  <c r="Y470" i="1"/>
  <c r="Z467" i="1"/>
  <c r="BN467" i="1"/>
  <c r="BP507" i="1"/>
  <c r="BN507" i="1"/>
  <c r="BP517" i="1"/>
  <c r="BN517" i="1"/>
  <c r="Z517" i="1"/>
  <c r="BP546" i="1"/>
  <c r="BN546" i="1"/>
  <c r="Z546" i="1"/>
  <c r="BP568" i="1"/>
  <c r="BN568" i="1"/>
  <c r="Z568" i="1"/>
  <c r="BP570" i="1"/>
  <c r="BN570" i="1"/>
  <c r="Z570" i="1"/>
  <c r="BP574" i="1"/>
  <c r="BN574" i="1"/>
  <c r="Z574" i="1"/>
  <c r="BP605" i="1"/>
  <c r="BN605" i="1"/>
  <c r="Z605" i="1"/>
  <c r="BP607" i="1"/>
  <c r="BN607" i="1"/>
  <c r="Z607" i="1"/>
  <c r="BP616" i="1"/>
  <c r="BN616" i="1"/>
  <c r="Z616" i="1"/>
  <c r="BP618" i="1"/>
  <c r="BN618" i="1"/>
  <c r="Z618" i="1"/>
  <c r="Y641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510" i="1"/>
  <c r="AA677" i="1"/>
  <c r="Y523" i="1"/>
  <c r="AB677" i="1"/>
  <c r="Y563" i="1"/>
  <c r="Y591" i="1"/>
  <c r="Z48" i="1"/>
  <c r="BN48" i="1"/>
  <c r="Z52" i="1"/>
  <c r="BN52" i="1"/>
  <c r="Y58" i="1"/>
  <c r="Z73" i="1"/>
  <c r="BN73" i="1"/>
  <c r="BP73" i="1"/>
  <c r="Y78" i="1"/>
  <c r="Z81" i="1"/>
  <c r="BN81" i="1"/>
  <c r="Z85" i="1"/>
  <c r="BN85" i="1"/>
  <c r="Z91" i="1"/>
  <c r="BN91" i="1"/>
  <c r="Z99" i="1"/>
  <c r="BN99" i="1"/>
  <c r="Z112" i="1"/>
  <c r="BN112" i="1"/>
  <c r="Z124" i="1"/>
  <c r="BN124" i="1"/>
  <c r="Z132" i="1"/>
  <c r="BN132" i="1"/>
  <c r="Z137" i="1"/>
  <c r="BN137" i="1"/>
  <c r="Z141" i="1"/>
  <c r="BN141" i="1"/>
  <c r="Z154" i="1"/>
  <c r="BN154" i="1"/>
  <c r="Z165" i="1"/>
  <c r="BN165" i="1"/>
  <c r="BP182" i="1"/>
  <c r="Y185" i="1"/>
  <c r="Z196" i="1"/>
  <c r="BN196" i="1"/>
  <c r="Z200" i="1"/>
  <c r="BN200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Y370" i="1"/>
  <c r="BP363" i="1"/>
  <c r="BN363" i="1"/>
  <c r="Z363" i="1"/>
  <c r="BP375" i="1"/>
  <c r="BN375" i="1"/>
  <c r="Z375" i="1"/>
  <c r="Y393" i="1"/>
  <c r="BP389" i="1"/>
  <c r="BN389" i="1"/>
  <c r="Z389" i="1"/>
  <c r="BP404" i="1"/>
  <c r="BN404" i="1"/>
  <c r="Z404" i="1"/>
  <c r="Z65" i="1"/>
  <c r="BN65" i="1"/>
  <c r="Z69" i="1"/>
  <c r="BN69" i="1"/>
  <c r="Z75" i="1"/>
  <c r="BN75" i="1"/>
  <c r="Z83" i="1"/>
  <c r="BN83" i="1"/>
  <c r="Z89" i="1"/>
  <c r="BN89" i="1"/>
  <c r="BP89" i="1"/>
  <c r="Y96" i="1"/>
  <c r="Z93" i="1"/>
  <c r="BN93" i="1"/>
  <c r="Z106" i="1"/>
  <c r="BN106" i="1"/>
  <c r="Z114" i="1"/>
  <c r="BN114" i="1"/>
  <c r="Z147" i="1"/>
  <c r="BN147" i="1"/>
  <c r="Z152" i="1"/>
  <c r="BN152" i="1"/>
  <c r="Y155" i="1"/>
  <c r="Z158" i="1"/>
  <c r="BN158" i="1"/>
  <c r="BP158" i="1"/>
  <c r="Z163" i="1"/>
  <c r="BN163" i="1"/>
  <c r="BP163" i="1"/>
  <c r="Y166" i="1"/>
  <c r="Z170" i="1"/>
  <c r="Z171" i="1" s="1"/>
  <c r="BN170" i="1"/>
  <c r="BP170" i="1"/>
  <c r="Z174" i="1"/>
  <c r="BN174" i="1"/>
  <c r="BP174" i="1"/>
  <c r="Y179" i="1"/>
  <c r="Z178" i="1"/>
  <c r="BN178" i="1"/>
  <c r="Z194" i="1"/>
  <c r="BN194" i="1"/>
  <c r="Z198" i="1"/>
  <c r="BN198" i="1"/>
  <c r="Z205" i="1"/>
  <c r="BN205" i="1"/>
  <c r="Y208" i="1"/>
  <c r="Z215" i="1"/>
  <c r="BN215" i="1"/>
  <c r="BP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BP347" i="1"/>
  <c r="BN347" i="1"/>
  <c r="Z347" i="1"/>
  <c r="BP367" i="1"/>
  <c r="BN367" i="1"/>
  <c r="Z367" i="1"/>
  <c r="BP381" i="1"/>
  <c r="BN381" i="1"/>
  <c r="Z381" i="1"/>
  <c r="BP398" i="1"/>
  <c r="BN398" i="1"/>
  <c r="Z398" i="1"/>
  <c r="BP421" i="1"/>
  <c r="BN421" i="1"/>
  <c r="Z421" i="1"/>
  <c r="Y224" i="1"/>
  <c r="Y247" i="1"/>
  <c r="K677" i="1"/>
  <c r="Y288" i="1"/>
  <c r="Y376" i="1"/>
  <c r="Y385" i="1"/>
  <c r="Y400" i="1"/>
  <c r="Y406" i="1"/>
  <c r="Y410" i="1"/>
  <c r="BP409" i="1"/>
  <c r="BN409" i="1"/>
  <c r="Z409" i="1"/>
  <c r="Z410" i="1" s="1"/>
  <c r="Y417" i="1"/>
  <c r="BP413" i="1"/>
  <c r="BN413" i="1"/>
  <c r="Z413" i="1"/>
  <c r="BP425" i="1"/>
  <c r="BN425" i="1"/>
  <c r="Z425" i="1"/>
  <c r="BP451" i="1"/>
  <c r="BN451" i="1"/>
  <c r="Z451" i="1"/>
  <c r="BP469" i="1"/>
  <c r="BN469" i="1"/>
  <c r="Z469" i="1"/>
  <c r="BP490" i="1"/>
  <c r="BN490" i="1"/>
  <c r="Z490" i="1"/>
  <c r="BP498" i="1"/>
  <c r="BN498" i="1"/>
  <c r="Z498" i="1"/>
  <c r="BP503" i="1"/>
  <c r="BN503" i="1"/>
  <c r="Z503" i="1"/>
  <c r="BP544" i="1"/>
  <c r="BN544" i="1"/>
  <c r="Z544" i="1"/>
  <c r="BP551" i="1"/>
  <c r="BN551" i="1"/>
  <c r="Z551" i="1"/>
  <c r="BP577" i="1"/>
  <c r="BN577" i="1"/>
  <c r="Z577" i="1"/>
  <c r="BP652" i="1"/>
  <c r="BN652" i="1"/>
  <c r="Z652" i="1"/>
  <c r="Y662" i="1"/>
  <c r="Y661" i="1"/>
  <c r="BP660" i="1"/>
  <c r="BN660" i="1"/>
  <c r="Z660" i="1"/>
  <c r="Z661" i="1" s="1"/>
  <c r="BP429" i="1"/>
  <c r="BN429" i="1"/>
  <c r="Z429" i="1"/>
  <c r="BP455" i="1"/>
  <c r="BN455" i="1"/>
  <c r="Z455" i="1"/>
  <c r="BP487" i="1"/>
  <c r="BN487" i="1"/>
  <c r="Z487" i="1"/>
  <c r="BP495" i="1"/>
  <c r="BN495" i="1"/>
  <c r="Z495" i="1"/>
  <c r="BP502" i="1"/>
  <c r="BN502" i="1"/>
  <c r="Z502" i="1"/>
  <c r="BP527" i="1"/>
  <c r="BN527" i="1"/>
  <c r="Z527" i="1"/>
  <c r="BP548" i="1"/>
  <c r="BN548" i="1"/>
  <c r="Z548" i="1"/>
  <c r="BP576" i="1"/>
  <c r="BN576" i="1"/>
  <c r="Z576" i="1"/>
  <c r="AE677" i="1"/>
  <c r="Y596" i="1"/>
  <c r="BP595" i="1"/>
  <c r="BN595" i="1"/>
  <c r="Z595" i="1"/>
  <c r="Z596" i="1" s="1"/>
  <c r="Y653" i="1"/>
  <c r="BP651" i="1"/>
  <c r="BN651" i="1"/>
  <c r="Z651" i="1"/>
  <c r="Z653" i="1" s="1"/>
  <c r="Y416" i="1"/>
  <c r="Y442" i="1"/>
  <c r="Y504" i="1"/>
  <c r="Y509" i="1"/>
  <c r="Y522" i="1"/>
  <c r="AD677" i="1"/>
  <c r="Y580" i="1"/>
  <c r="Y586" i="1"/>
  <c r="Y613" i="1"/>
  <c r="F9" i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Y143" i="1"/>
  <c r="BP136" i="1"/>
  <c r="BN136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9" i="1"/>
  <c r="BN159" i="1"/>
  <c r="Z159" i="1"/>
  <c r="Y161" i="1"/>
  <c r="H9" i="1"/>
  <c r="Y24" i="1"/>
  <c r="Y53" i="1"/>
  <c r="Y70" i="1"/>
  <c r="Y109" i="1"/>
  <c r="Y127" i="1"/>
  <c r="BP140" i="1"/>
  <c r="BN140" i="1"/>
  <c r="Z140" i="1"/>
  <c r="BP153" i="1"/>
  <c r="BN153" i="1"/>
  <c r="Z153" i="1"/>
  <c r="Z155" i="1" s="1"/>
  <c r="G677" i="1"/>
  <c r="Y156" i="1"/>
  <c r="Z164" i="1"/>
  <c r="Z166" i="1" s="1"/>
  <c r="BN164" i="1"/>
  <c r="BP164" i="1"/>
  <c r="H677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Z206" i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7" i="1"/>
  <c r="Z263" i="1"/>
  <c r="BN263" i="1"/>
  <c r="BP263" i="1"/>
  <c r="Z265" i="1"/>
  <c r="BN265" i="1"/>
  <c r="Z267" i="1"/>
  <c r="BN267" i="1"/>
  <c r="Z269" i="1"/>
  <c r="BN269" i="1"/>
  <c r="Y272" i="1"/>
  <c r="M677" i="1"/>
  <c r="Z280" i="1"/>
  <c r="BN280" i="1"/>
  <c r="BP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BP298" i="1"/>
  <c r="Y301" i="1"/>
  <c r="Q677" i="1"/>
  <c r="Z305" i="1"/>
  <c r="BN305" i="1"/>
  <c r="BP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BN335" i="1"/>
  <c r="BP335" i="1"/>
  <c r="Y338" i="1"/>
  <c r="T677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BN362" i="1"/>
  <c r="BP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Y377" i="1"/>
  <c r="Z380" i="1"/>
  <c r="BN380" i="1"/>
  <c r="BP380" i="1"/>
  <c r="Z382" i="1"/>
  <c r="BN382" i="1"/>
  <c r="Z384" i="1"/>
  <c r="BN384" i="1"/>
  <c r="Z388" i="1"/>
  <c r="BN388" i="1"/>
  <c r="BP388" i="1"/>
  <c r="Z390" i="1"/>
  <c r="BN390" i="1"/>
  <c r="Z391" i="1"/>
  <c r="BN391" i="1"/>
  <c r="Y392" i="1"/>
  <c r="Z397" i="1"/>
  <c r="Z399" i="1" s="1"/>
  <c r="BN397" i="1"/>
  <c r="BP397" i="1"/>
  <c r="Z403" i="1"/>
  <c r="Z405" i="1" s="1"/>
  <c r="BN403" i="1"/>
  <c r="BP403" i="1"/>
  <c r="W677" i="1"/>
  <c r="Y411" i="1"/>
  <c r="Z414" i="1"/>
  <c r="BN414" i="1"/>
  <c r="BP414" i="1"/>
  <c r="X677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Y437" i="1"/>
  <c r="Z439" i="1"/>
  <c r="BN439" i="1"/>
  <c r="BP439" i="1"/>
  <c r="Z440" i="1"/>
  <c r="BN440" i="1"/>
  <c r="Y441" i="1"/>
  <c r="Y677" i="1"/>
  <c r="Z450" i="1"/>
  <c r="BN450" i="1"/>
  <c r="Z452" i="1"/>
  <c r="BN452" i="1"/>
  <c r="Z454" i="1"/>
  <c r="BN454" i="1"/>
  <c r="Z456" i="1"/>
  <c r="BN456" i="1"/>
  <c r="Y457" i="1"/>
  <c r="Z460" i="1"/>
  <c r="BN460" i="1"/>
  <c r="BP460" i="1"/>
  <c r="BP466" i="1"/>
  <c r="BN466" i="1"/>
  <c r="Z466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Y191" i="1"/>
  <c r="Y258" i="1"/>
  <c r="Y316" i="1"/>
  <c r="Y329" i="1"/>
  <c r="Y432" i="1"/>
  <c r="Y458" i="1"/>
  <c r="Z461" i="1"/>
  <c r="BN461" i="1"/>
  <c r="Y462" i="1"/>
  <c r="Y471" i="1"/>
  <c r="BP465" i="1"/>
  <c r="BN465" i="1"/>
  <c r="Z465" i="1"/>
  <c r="BP468" i="1"/>
  <c r="BN468" i="1"/>
  <c r="Z468" i="1"/>
  <c r="BP488" i="1"/>
  <c r="BN488" i="1"/>
  <c r="Z488" i="1"/>
  <c r="BP491" i="1"/>
  <c r="BN491" i="1"/>
  <c r="Z491" i="1"/>
  <c r="Z496" i="1"/>
  <c r="BN496" i="1"/>
  <c r="Z497" i="1"/>
  <c r="BN497" i="1"/>
  <c r="Z499" i="1"/>
  <c r="BN499" i="1"/>
  <c r="Z501" i="1"/>
  <c r="BN501" i="1"/>
  <c r="Y505" i="1"/>
  <c r="Z508" i="1"/>
  <c r="Z509" i="1" s="1"/>
  <c r="BN508" i="1"/>
  <c r="BP508" i="1"/>
  <c r="Z513" i="1"/>
  <c r="Z514" i="1" s="1"/>
  <c r="BN513" i="1"/>
  <c r="BP513" i="1"/>
  <c r="Y514" i="1"/>
  <c r="Z518" i="1"/>
  <c r="BN518" i="1"/>
  <c r="BP518" i="1"/>
  <c r="Z519" i="1"/>
  <c r="BN519" i="1"/>
  <c r="Z521" i="1"/>
  <c r="BN521" i="1"/>
  <c r="Z526" i="1"/>
  <c r="BN526" i="1"/>
  <c r="BP526" i="1"/>
  <c r="Z528" i="1"/>
  <c r="BN528" i="1"/>
  <c r="Z529" i="1"/>
  <c r="BN529" i="1"/>
  <c r="Z530" i="1"/>
  <c r="BN530" i="1"/>
  <c r="Y531" i="1"/>
  <c r="Z535" i="1"/>
  <c r="Z536" i="1" s="1"/>
  <c r="BN535" i="1"/>
  <c r="BP535" i="1"/>
  <c r="Y536" i="1"/>
  <c r="Z541" i="1"/>
  <c r="BN541" i="1"/>
  <c r="BP541" i="1"/>
  <c r="Z543" i="1"/>
  <c r="BN543" i="1"/>
  <c r="Z545" i="1"/>
  <c r="BN545" i="1"/>
  <c r="Z547" i="1"/>
  <c r="BN547" i="1"/>
  <c r="Z549" i="1"/>
  <c r="BN549" i="1"/>
  <c r="Z550" i="1"/>
  <c r="BN550" i="1"/>
  <c r="Z552" i="1"/>
  <c r="BN552" i="1"/>
  <c r="Z553" i="1"/>
  <c r="BN553" i="1"/>
  <c r="Z554" i="1"/>
  <c r="BN554" i="1"/>
  <c r="Z555" i="1"/>
  <c r="BN555" i="1"/>
  <c r="Y556" i="1"/>
  <c r="Z559" i="1"/>
  <c r="BN559" i="1"/>
  <c r="BP559" i="1"/>
  <c r="Z560" i="1"/>
  <c r="BN560" i="1"/>
  <c r="Z561" i="1"/>
  <c r="BN561" i="1"/>
  <c r="Y562" i="1"/>
  <c r="Z566" i="1"/>
  <c r="BN566" i="1"/>
  <c r="Z567" i="1"/>
  <c r="BN567" i="1"/>
  <c r="Z571" i="1"/>
  <c r="BN571" i="1"/>
  <c r="Z572" i="1"/>
  <c r="BN572" i="1"/>
  <c r="Z575" i="1"/>
  <c r="BN575" i="1"/>
  <c r="Z578" i="1"/>
  <c r="BN578" i="1"/>
  <c r="Y579" i="1"/>
  <c r="Z582" i="1"/>
  <c r="BN582" i="1"/>
  <c r="BP582" i="1"/>
  <c r="Z584" i="1"/>
  <c r="BN584" i="1"/>
  <c r="Y585" i="1"/>
  <c r="Z588" i="1"/>
  <c r="BN588" i="1"/>
  <c r="BP588" i="1"/>
  <c r="Z589" i="1"/>
  <c r="BN589" i="1"/>
  <c r="Y590" i="1"/>
  <c r="Y597" i="1"/>
  <c r="Y601" i="1"/>
  <c r="BP609" i="1"/>
  <c r="BN609" i="1"/>
  <c r="Z609" i="1"/>
  <c r="BP611" i="1"/>
  <c r="BN611" i="1"/>
  <c r="Z611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Y630" i="1"/>
  <c r="Y647" i="1"/>
  <c r="BP643" i="1"/>
  <c r="BN643" i="1"/>
  <c r="Z643" i="1"/>
  <c r="BP645" i="1"/>
  <c r="BN645" i="1"/>
  <c r="Z645" i="1"/>
  <c r="AG677" i="1"/>
  <c r="Y515" i="1"/>
  <c r="Y532" i="1"/>
  <c r="Y537" i="1"/>
  <c r="Y557" i="1"/>
  <c r="Z599" i="1"/>
  <c r="Z600" i="1" s="1"/>
  <c r="BN599" i="1"/>
  <c r="BP599" i="1"/>
  <c r="AF677" i="1"/>
  <c r="Y612" i="1"/>
  <c r="BP608" i="1"/>
  <c r="BN608" i="1"/>
  <c r="Z608" i="1"/>
  <c r="BP610" i="1"/>
  <c r="BN610" i="1"/>
  <c r="Z610" i="1"/>
  <c r="BP623" i="1"/>
  <c r="BN623" i="1"/>
  <c r="Z623" i="1"/>
  <c r="BP625" i="1"/>
  <c r="BN625" i="1"/>
  <c r="Z625" i="1"/>
  <c r="BP627" i="1"/>
  <c r="BN627" i="1"/>
  <c r="Z627" i="1"/>
  <c r="BP644" i="1"/>
  <c r="BN644" i="1"/>
  <c r="Z644" i="1"/>
  <c r="BP646" i="1"/>
  <c r="BN646" i="1"/>
  <c r="Z646" i="1"/>
  <c r="Y648" i="1"/>
  <c r="Y657" i="1"/>
  <c r="BP656" i="1"/>
  <c r="BN656" i="1"/>
  <c r="Z656" i="1"/>
  <c r="Z657" i="1" s="1"/>
  <c r="Y658" i="1"/>
  <c r="Y654" i="1"/>
  <c r="Z664" i="1"/>
  <c r="Z665" i="1" s="1"/>
  <c r="BN664" i="1"/>
  <c r="BP664" i="1"/>
  <c r="Y665" i="1"/>
  <c r="Z640" i="1" l="1"/>
  <c r="Z612" i="1"/>
  <c r="Z579" i="1"/>
  <c r="Z416" i="1"/>
  <c r="Z392" i="1"/>
  <c r="Z337" i="1"/>
  <c r="Z310" i="1"/>
  <c r="Z271" i="1"/>
  <c r="Z223" i="1"/>
  <c r="Z207" i="1"/>
  <c r="Z160" i="1"/>
  <c r="Z133" i="1"/>
  <c r="Z126" i="1"/>
  <c r="Z117" i="1"/>
  <c r="Z108" i="1"/>
  <c r="Z101" i="1"/>
  <c r="Z77" i="1"/>
  <c r="Z70" i="1"/>
  <c r="Z619" i="1"/>
  <c r="Z457" i="1"/>
  <c r="Z431" i="1"/>
  <c r="Z590" i="1"/>
  <c r="Z585" i="1"/>
  <c r="Z522" i="1"/>
  <c r="Z504" i="1"/>
  <c r="Z470" i="1"/>
  <c r="Z385" i="1"/>
  <c r="Z369" i="1"/>
  <c r="Z288" i="1"/>
  <c r="Z179" i="1"/>
  <c r="Z143" i="1"/>
  <c r="Z95" i="1"/>
  <c r="Z647" i="1"/>
  <c r="Z629" i="1"/>
  <c r="Z562" i="1"/>
  <c r="Z556" i="1"/>
  <c r="Z531" i="1"/>
  <c r="Z462" i="1"/>
  <c r="Z441" i="1"/>
  <c r="Z376" i="1"/>
  <c r="Z258" i="1"/>
  <c r="Z246" i="1"/>
  <c r="Z237" i="1"/>
  <c r="Z201" i="1"/>
  <c r="Y667" i="1"/>
  <c r="Z86" i="1"/>
  <c r="Z53" i="1"/>
  <c r="Z34" i="1"/>
  <c r="Y671" i="1"/>
  <c r="Y668" i="1"/>
  <c r="Y669" i="1"/>
  <c r="Z672" i="1"/>
  <c r="Y670" i="1" l="1"/>
</calcChain>
</file>

<file path=xl/sharedStrings.xml><?xml version="1.0" encoding="utf-8"?>
<sst xmlns="http://schemas.openxmlformats.org/spreadsheetml/2006/main" count="3163" uniqueCount="1091">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</sst>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45688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0.375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8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1">
        <v>4607091385670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116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5"/>
      <c r="R50" s="795"/>
      <c r="S50" s="795"/>
      <c r="T50" s="796"/>
      <c r="U50" s="34"/>
      <c r="V50" s="34"/>
      <c r="W50" s="35" t="s">
        <v>69</v>
      </c>
      <c r="X50" s="779">
        <v>544</v>
      </c>
      <c r="Y50" s="780">
        <f t="shared" si="6"/>
        <v>544</v>
      </c>
      <c r="Z50" s="36">
        <f>IFERROR(IF(Y50=0,"",ROUNDUP(Y50/H50,0)*0.00902),"")</f>
        <v>1.22672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572.55999999999995</v>
      </c>
      <c r="BN50" s="64">
        <f t="shared" si="8"/>
        <v>572.55999999999995</v>
      </c>
      <c r="BO50" s="64">
        <f t="shared" si="9"/>
        <v>1.0303030303030303</v>
      </c>
      <c r="BP50" s="64">
        <f t="shared" si="10"/>
        <v>1.0303030303030303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1">
        <v>4680115882539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136</v>
      </c>
      <c r="Y53" s="781">
        <f>IFERROR(Y47/H47,"0")+IFERROR(Y48/H48,"0")+IFERROR(Y49/H49,"0")+IFERROR(Y50/H50,"0")+IFERROR(Y51/H51,"0")+IFERROR(Y52/H52,"0")</f>
        <v>136</v>
      </c>
      <c r="Z53" s="781">
        <f>IFERROR(IF(Z47="",0,Z47),"0")+IFERROR(IF(Z48="",0,Z48),"0")+IFERROR(IF(Z49="",0,Z49),"0")+IFERROR(IF(Z50="",0,Z50),"0")+IFERROR(IF(Z51="",0,Z51),"0")+IFERROR(IF(Z52="",0,Z52),"0")</f>
        <v>1.22672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544</v>
      </c>
      <c r="Y54" s="781">
        <f>IFERROR(SUM(Y47:Y52),"0")</f>
        <v>544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715.5</v>
      </c>
      <c r="Y69" s="780">
        <f t="shared" si="11"/>
        <v>715.5</v>
      </c>
      <c r="Z69" s="36">
        <f>IFERROR(IF(Y69=0,"",ROUNDUP(Y69/H69,0)*0.00902),"")</f>
        <v>1.43418</v>
      </c>
      <c r="AA69" s="56"/>
      <c r="AB69" s="57"/>
      <c r="AC69" s="121" t="s">
        <v>146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748.89</v>
      </c>
      <c r="BN69" s="64">
        <f t="shared" si="13"/>
        <v>748.89</v>
      </c>
      <c r="BO69" s="64">
        <f t="shared" si="14"/>
        <v>1.2045454545454546</v>
      </c>
      <c r="BP69" s="64">
        <f t="shared" si="15"/>
        <v>1.2045454545454546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159</v>
      </c>
      <c r="Y70" s="781">
        <f>IFERROR(Y62/H62,"0")+IFERROR(Y63/H63,"0")+IFERROR(Y64/H64,"0")+IFERROR(Y65/H65,"0")+IFERROR(Y66/H66,"0")+IFERROR(Y67/H67,"0")+IFERROR(Y68/H68,"0")+IFERROR(Y69/H69,"0")</f>
        <v>159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1.43418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715.5</v>
      </c>
      <c r="Y71" s="781">
        <f>IFERROR(SUM(Y62:Y69),"0")</f>
        <v>715.5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117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580.5</v>
      </c>
      <c r="Y107" s="780">
        <f>IFERROR(IF(X107="",0,CEILING((X107/$H107),1)*$H107),"")</f>
        <v>580.5</v>
      </c>
      <c r="Z107" s="36">
        <f>IFERROR(IF(Y107=0,"",ROUNDUP(Y107/H107,0)*0.00902),"")</f>
        <v>1.1635800000000001</v>
      </c>
      <c r="AA107" s="56"/>
      <c r="AB107" s="57"/>
      <c r="AC107" s="165" t="s">
        <v>223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607.59</v>
      </c>
      <c r="BN107" s="64">
        <f>IFERROR(Y107*I107/H107,"0")</f>
        <v>607.59</v>
      </c>
      <c r="BO107" s="64">
        <f>IFERROR(1/J107*(X107/H107),"0")</f>
        <v>0.97727272727272729</v>
      </c>
      <c r="BP107" s="64">
        <f>IFERROR(1/J107*(Y107/H107),"0")</f>
        <v>0.97727272727272729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129</v>
      </c>
      <c r="Y108" s="781">
        <f>IFERROR(Y105/H105,"0")+IFERROR(Y106/H106,"0")+IFERROR(Y107/H107,"0")</f>
        <v>129</v>
      </c>
      <c r="Z108" s="781">
        <f>IFERROR(IF(Z105="",0,Z105),"0")+IFERROR(IF(Z106="",0,Z106),"0")+IFERROR(IF(Z107="",0,Z107),"0")</f>
        <v>1.1635800000000001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580.5</v>
      </c>
      <c r="Y109" s="781">
        <f>IFERROR(SUM(Y105:Y107),"0")</f>
        <v>580.5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456.3</v>
      </c>
      <c r="Y113" s="780">
        <f t="shared" si="26"/>
        <v>456.3</v>
      </c>
      <c r="Z113" s="36">
        <f>IFERROR(IF(Y113=0,"",ROUNDUP(Y113/H113,0)*0.00651),"")</f>
        <v>1.10019</v>
      </c>
      <c r="AA113" s="56"/>
      <c r="AB113" s="57"/>
      <c r="AC113" s="171" t="s">
        <v>226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498.88799999999992</v>
      </c>
      <c r="BN113" s="64">
        <f t="shared" si="28"/>
        <v>498.88799999999992</v>
      </c>
      <c r="BO113" s="64">
        <f t="shared" si="29"/>
        <v>0.9285714285714286</v>
      </c>
      <c r="BP113" s="64">
        <f t="shared" si="30"/>
        <v>0.9285714285714286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169</v>
      </c>
      <c r="Y117" s="781">
        <f>IFERROR(Y111/H111,"0")+IFERROR(Y112/H112,"0")+IFERROR(Y113/H113,"0")+IFERROR(Y114/H114,"0")+IFERROR(Y115/H115,"0")+IFERROR(Y116/H116,"0")</f>
        <v>169</v>
      </c>
      <c r="Z117" s="781">
        <f>IFERROR(IF(Z111="",0,Z111),"0")+IFERROR(IF(Z112="",0,Z112),"0")+IFERROR(IF(Z113="",0,Z113),"0")+IFERROR(IF(Z114="",0,Z114),"0")+IFERROR(IF(Z115="",0,Z115),"0")+IFERROR(IF(Z116="",0,Z116),"0")</f>
        <v>1.10019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456.3</v>
      </c>
      <c r="Y118" s="781">
        <f>IFERROR(SUM(Y111:Y116),"0")</f>
        <v>456.3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720</v>
      </c>
      <c r="Y124" s="780">
        <f>IFERROR(IF(X124="",0,CEILING((X124/$H124),1)*$H124),"")</f>
        <v>720</v>
      </c>
      <c r="Z124" s="36">
        <f>IFERROR(IF(Y124=0,"",ROUNDUP(Y124/H124,0)*0.00902),"")</f>
        <v>1.4432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753.59999999999991</v>
      </c>
      <c r="BN124" s="64">
        <f>IFERROR(Y124*I124/H124,"0")</f>
        <v>753.59999999999991</v>
      </c>
      <c r="BO124" s="64">
        <f>IFERROR(1/J124*(X124/H124),"0")</f>
        <v>1.2121212121212122</v>
      </c>
      <c r="BP124" s="64">
        <f>IFERROR(1/J124*(Y124/H124),"0")</f>
        <v>1.2121212121212122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160</v>
      </c>
      <c r="Y126" s="781">
        <f>IFERROR(Y121/H121,"0")+IFERROR(Y122/H122,"0")+IFERROR(Y123/H123,"0")+IFERROR(Y124/H124,"0")+IFERROR(Y125/H125,"0")</f>
        <v>160</v>
      </c>
      <c r="Z126" s="781">
        <f>IFERROR(IF(Z121="",0,Z121),"0")+IFERROR(IF(Z122="",0,Z122),"0")+IFERROR(IF(Z123="",0,Z123),"0")+IFERROR(IF(Z124="",0,Z124),"0")+IFERROR(IF(Z125="",0,Z125),"0")</f>
        <v>1.4432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720</v>
      </c>
      <c r="Y127" s="781">
        <f>IFERROR(SUM(Y121:Y125),"0")</f>
        <v>720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791">
        <v>4607091385168</v>
      </c>
      <c r="E136" s="792"/>
      <c r="F136" s="778">
        <v>1.35</v>
      </c>
      <c r="G136" s="32">
        <v>6</v>
      </c>
      <c r="H136" s="778">
        <v>8.1</v>
      </c>
      <c r="I136" s="778">
        <v>8.6129999999999995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hidden="1" customHeight="1" x14ac:dyDescent="0.25">
      <c r="A137" s="54" t="s">
        <v>258</v>
      </c>
      <c r="B137" s="54" t="s">
        <v>261</v>
      </c>
      <c r="C137" s="31">
        <v>4301051625</v>
      </c>
      <c r="D137" s="791">
        <v>4607091385168</v>
      </c>
      <c r="E137" s="792"/>
      <c r="F137" s="778">
        <v>1.4</v>
      </c>
      <c r="G137" s="32">
        <v>6</v>
      </c>
      <c r="H137" s="778">
        <v>8.4</v>
      </c>
      <c r="I137" s="778">
        <v>8.9130000000000003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1139.4000000000001</v>
      </c>
      <c r="Y140" s="780">
        <f t="shared" si="31"/>
        <v>1139.4000000000001</v>
      </c>
      <c r="Z140" s="36">
        <f>IFERROR(IF(Y140=0,"",ROUNDUP(Y140/H140,0)*0.00651),"")</f>
        <v>2.74722</v>
      </c>
      <c r="AA140" s="56"/>
      <c r="AB140" s="57"/>
      <c r="AC140" s="205" t="s">
        <v>260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1245.7439999999999</v>
      </c>
      <c r="BN140" s="64">
        <f t="shared" si="33"/>
        <v>1245.7439999999999</v>
      </c>
      <c r="BO140" s="64">
        <f t="shared" si="34"/>
        <v>2.3186813186813189</v>
      </c>
      <c r="BP140" s="64">
        <f t="shared" si="35"/>
        <v>2.3186813186813189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422</v>
      </c>
      <c r="Y143" s="781">
        <f>IFERROR(Y136/H136,"0")+IFERROR(Y137/H137,"0")+IFERROR(Y138/H138,"0")+IFERROR(Y139/H139,"0")+IFERROR(Y140/H140,"0")+IFERROR(Y141/H141,"0")+IFERROR(Y142/H142,"0")</f>
        <v>422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2.74722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1139.4000000000001</v>
      </c>
      <c r="Y144" s="781">
        <f>IFERROR(SUM(Y136:Y142),"0")</f>
        <v>1139.4000000000001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16.8</v>
      </c>
      <c r="Y230" s="780">
        <f t="shared" si="46"/>
        <v>16.8</v>
      </c>
      <c r="Z230" s="36">
        <f t="shared" ref="Z230:Z236" si="51">IFERROR(IF(Y230=0,"",ROUNDUP(Y230/H230,0)*0.00651),"")</f>
        <v>4.5569999999999999E-2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18.690000000000001</v>
      </c>
      <c r="BN230" s="64">
        <f t="shared" si="48"/>
        <v>18.690000000000001</v>
      </c>
      <c r="BO230" s="64">
        <f t="shared" si="49"/>
        <v>3.8461538461538471E-2</v>
      </c>
      <c r="BP230" s="64">
        <f t="shared" si="50"/>
        <v>3.8461538461538471E-2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254.4</v>
      </c>
      <c r="Y232" s="780">
        <f t="shared" si="46"/>
        <v>254.39999999999998</v>
      </c>
      <c r="Z232" s="36">
        <f t="shared" si="51"/>
        <v>0.69006000000000001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281.11200000000002</v>
      </c>
      <c r="BN232" s="64">
        <f t="shared" si="48"/>
        <v>281.11199999999997</v>
      </c>
      <c r="BO232" s="64">
        <f t="shared" si="49"/>
        <v>0.58241758241758246</v>
      </c>
      <c r="BP232" s="64">
        <f t="shared" si="50"/>
        <v>0.58241758241758246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113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0.73563000000000001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271.2</v>
      </c>
      <c r="Y238" s="781">
        <f>IFERROR(SUM(Y226:Y236),"0")</f>
        <v>271.2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4301011717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117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4301011945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4301011733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77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436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437</v>
      </c>
      <c r="C254" s="31">
        <v>4301011944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149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4301011826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117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447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448</v>
      </c>
      <c r="C263" s="31">
        <v>4301011942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4301011721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IFERROR(IF(Y265=0,"",ROUNDUP(Y265/H265,0)*0.01898),"")</f>
        <v/>
      </c>
      <c r="AA265" s="56"/>
      <c r="AB265" s="57"/>
      <c r="AC265" s="345" t="s">
        <v>454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455</v>
      </c>
      <c r="C266" s="31">
        <v>4301011941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117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4301011850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4301011910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4301011313</v>
      </c>
      <c r="D282" s="791">
        <v>4607091385984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4301011853</v>
      </c>
      <c r="D283" s="791">
        <v>4680115885851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4301011319</v>
      </c>
      <c r="D284" s="791">
        <v>4607091387469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126</v>
      </c>
      <c r="L284" s="32"/>
      <c r="M284" s="33" t="s">
        <v>117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4301011852</v>
      </c>
      <c r="D285" s="791">
        <v>4680115885844</v>
      </c>
      <c r="E285" s="792"/>
      <c r="F285" s="778">
        <v>0.4</v>
      </c>
      <c r="G285" s="32">
        <v>10</v>
      </c>
      <c r="H285" s="778">
        <v>4</v>
      </c>
      <c r="I285" s="778">
        <v>4.21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4301011316</v>
      </c>
      <c r="D286" s="791">
        <v>4607091387438</v>
      </c>
      <c r="E286" s="792"/>
      <c r="F286" s="778">
        <v>0.5</v>
      </c>
      <c r="G286" s="32">
        <v>10</v>
      </c>
      <c r="H286" s="778">
        <v>5</v>
      </c>
      <c r="I286" s="77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4301011851</v>
      </c>
      <c r="D287" s="791">
        <v>4680115885820</v>
      </c>
      <c r="E287" s="792"/>
      <c r="F287" s="778">
        <v>0.4</v>
      </c>
      <c r="G287" s="32">
        <v>10</v>
      </c>
      <c r="H287" s="778">
        <v>4</v>
      </c>
      <c r="I287" s="77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117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436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118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117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117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436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117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4301012016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/>
      <c r="M362" s="33" t="s">
        <v>77</v>
      </c>
      <c r="N362" s="33"/>
      <c r="O362" s="32">
        <v>55</v>
      </c>
      <c r="P362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4301011911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149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4301011323</v>
      </c>
      <c r="D367" s="791">
        <v>4607091386011</v>
      </c>
      <c r="E367" s="792"/>
      <c r="F367" s="778">
        <v>0.5</v>
      </c>
      <c r="G367" s="32">
        <v>10</v>
      </c>
      <c r="H367" s="778">
        <v>5</v>
      </c>
      <c r="I367" s="778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4301011859</v>
      </c>
      <c r="D368" s="791">
        <v>4680115885608</v>
      </c>
      <c r="E368" s="792"/>
      <c r="F368" s="778">
        <v>0.4</v>
      </c>
      <c r="G368" s="32">
        <v>10</v>
      </c>
      <c r="H368" s="778">
        <v>4</v>
      </c>
      <c r="I368" s="778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569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4301060325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63" t="s">
        <v>623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624</v>
      </c>
      <c r="C391" s="31">
        <v>4301060484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8.9190000000000005</v>
      </c>
      <c r="J391" s="32">
        <v>64</v>
      </c>
      <c r="K391" s="32" t="s">
        <v>116</v>
      </c>
      <c r="L391" s="32"/>
      <c r="M391" s="33" t="s">
        <v>161</v>
      </c>
      <c r="N391" s="33"/>
      <c r="O391" s="32">
        <v>30</v>
      </c>
      <c r="P391" s="806" t="s">
        <v>625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1119.3</v>
      </c>
      <c r="Y414" s="780">
        <f>IFERROR(IF(X414="",0,CEILING((X414/$H414),1)*$H414),"")</f>
        <v>1119.3</v>
      </c>
      <c r="Z414" s="36">
        <f>IFERROR(IF(Y414=0,"",ROUNDUP(Y414/H414,0)*0.00651),"")</f>
        <v>3.46983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1253.6159999999998</v>
      </c>
      <c r="BN414" s="64">
        <f>IFERROR(Y414*I414/H414,"0")</f>
        <v>1253.6159999999998</v>
      </c>
      <c r="BO414" s="64">
        <f>IFERROR(1/J414*(X414/H414),"0")</f>
        <v>2.9285714285714288</v>
      </c>
      <c r="BP414" s="64">
        <f>IFERROR(1/J414*(Y414/H414),"0")</f>
        <v>2.9285714285714288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661.5</v>
      </c>
      <c r="Y415" s="780">
        <f>IFERROR(IF(X415="",0,CEILING((X415/$H415),1)*$H415),"")</f>
        <v>661.5</v>
      </c>
      <c r="Z415" s="36">
        <f>IFERROR(IF(Y415=0,"",ROUNDUP(Y415/H415,0)*0.00651),"")</f>
        <v>2.0506500000000001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737.09999999999991</v>
      </c>
      <c r="BN415" s="64">
        <f>IFERROR(Y415*I415/H415,"0")</f>
        <v>737.09999999999991</v>
      </c>
      <c r="BO415" s="64">
        <f>IFERROR(1/J415*(X415/H415),"0")</f>
        <v>1.7307692307692308</v>
      </c>
      <c r="BP415" s="64">
        <f>IFERROR(1/J415*(Y415/H415),"0")</f>
        <v>1.7307692307692308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848</v>
      </c>
      <c r="Y416" s="781">
        <f>IFERROR(Y413/H413,"0")+IFERROR(Y414/H414,"0")+IFERROR(Y415/H415,"0")</f>
        <v>848</v>
      </c>
      <c r="Z416" s="781">
        <f>IFERROR(IF(Z413="",0,Z413),"0")+IFERROR(IF(Z414="",0,Z414),"0")+IFERROR(IF(Z415="",0,Z415),"0")</f>
        <v>5.5204800000000001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1780.8</v>
      </c>
      <c r="Y417" s="781">
        <f>IFERROR(SUM(Y413:Y415),"0")</f>
        <v>1780.8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37.5" hidden="1" customHeight="1" x14ac:dyDescent="0.25">
      <c r="A421" s="54" t="s">
        <v>663</v>
      </c>
      <c r="B421" s="54" t="s">
        <v>664</v>
      </c>
      <c r="C421" s="31">
        <v>4301011869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127</v>
      </c>
      <c r="M421" s="33" t="s">
        <v>68</v>
      </c>
      <c r="N421" s="33"/>
      <c r="O421" s="32">
        <v>60</v>
      </c>
      <c r="P421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128</v>
      </c>
      <c r="AK421" s="68">
        <v>720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4301011946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149</v>
      </c>
      <c r="N422" s="33"/>
      <c r="O422" s="32">
        <v>60</v>
      </c>
      <c r="P422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4301011870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670</v>
      </c>
      <c r="AG423" s="64"/>
      <c r="AJ423" s="68" t="s">
        <v>128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671</v>
      </c>
      <c r="C424" s="31">
        <v>4301011947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149</v>
      </c>
      <c r="N424" s="33"/>
      <c r="O424" s="32">
        <v>60</v>
      </c>
      <c r="P424" s="9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674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675</v>
      </c>
      <c r="B426" s="54" t="s">
        <v>676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127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677</v>
      </c>
      <c r="AG426" s="64"/>
      <c r="AJ426" s="68" t="s">
        <v>128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675</v>
      </c>
      <c r="B427" s="54" t="s">
        <v>678</v>
      </c>
      <c r="C427" s="31">
        <v>4301011943</v>
      </c>
      <c r="D427" s="791">
        <v>4680115884830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149</v>
      </c>
      <c r="N427" s="33"/>
      <c r="O427" s="32">
        <v>60</v>
      </c>
      <c r="P427" s="9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IFERROR(IF(Y427=0,"",ROUNDUP(Y427/H427,0)*0.02039),"")</f>
        <v/>
      </c>
      <c r="AA427" s="56"/>
      <c r="AB427" s="57"/>
      <c r="AC427" s="501" t="s">
        <v>667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idden="1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2"/>
      <c r="AB431" s="782"/>
      <c r="AC431" s="782"/>
    </row>
    <row r="432" spans="1:68" hidden="1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0</v>
      </c>
      <c r="Y432" s="781">
        <f>IFERROR(SUM(Y421:Y430),"0")</f>
        <v>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127</v>
      </c>
      <c r="M434" s="33" t="s">
        <v>117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128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117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4301011312</v>
      </c>
      <c r="D453" s="791">
        <v>4607091384192</v>
      </c>
      <c r="E453" s="792"/>
      <c r="F453" s="778">
        <v>1.8</v>
      </c>
      <c r="G453" s="32">
        <v>6</v>
      </c>
      <c r="H453" s="778">
        <v>10.8</v>
      </c>
      <c r="I453" s="778">
        <v>11.234999999999999</v>
      </c>
      <c r="J453" s="32">
        <v>64</v>
      </c>
      <c r="K453" s="32" t="s">
        <v>116</v>
      </c>
      <c r="L453" s="32"/>
      <c r="M453" s="33" t="s">
        <v>117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4301011874</v>
      </c>
      <c r="D454" s="791">
        <v>4680115884892</v>
      </c>
      <c r="E454" s="792"/>
      <c r="F454" s="778">
        <v>1.8</v>
      </c>
      <c r="G454" s="32">
        <v>6</v>
      </c>
      <c r="H454" s="778">
        <v>10.8</v>
      </c>
      <c r="I454" s="778">
        <v>11.28</v>
      </c>
      <c r="J454" s="32">
        <v>56</v>
      </c>
      <c r="K454" s="32" t="s">
        <v>116</v>
      </c>
      <c r="L454" s="32"/>
      <c r="M454" s="33" t="s">
        <v>68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717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717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4301051297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37.5" hidden="1" customHeight="1" x14ac:dyDescent="0.25">
      <c r="A468" s="54" t="s">
        <v>735</v>
      </c>
      <c r="B468" s="54" t="s">
        <v>738</v>
      </c>
      <c r="C468" s="31">
        <v>4301051634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117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18.899999999999999</v>
      </c>
      <c r="Y494" s="780">
        <f t="shared" si="97"/>
        <v>18.900000000000002</v>
      </c>
      <c r="Z494" s="36">
        <f t="shared" si="102"/>
        <v>4.5179999999999998E-2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20.069999999999997</v>
      </c>
      <c r="BN494" s="64">
        <f t="shared" si="99"/>
        <v>20.07</v>
      </c>
      <c r="BO494" s="64">
        <f t="shared" si="100"/>
        <v>3.8461538461538457E-2</v>
      </c>
      <c r="BP494" s="64">
        <f t="shared" si="101"/>
        <v>3.8461538461538464E-2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4301031255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794</v>
      </c>
      <c r="C502" s="31">
        <v>4301031338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4301031368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7" t="s">
        <v>796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8.9999999999999982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9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4.5179999999999998E-2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18.899999999999999</v>
      </c>
      <c r="Y505" s="781">
        <f>IFERROR(SUM(Y483:Y503),"0")</f>
        <v>18.900000000000002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117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207.9</v>
      </c>
      <c r="Y521" s="780">
        <f>IFERROR(IF(X521="",0,CEILING((X521/$H521),1)*$H521),"")</f>
        <v>207.9</v>
      </c>
      <c r="Z521" s="36">
        <f>IFERROR(IF(Y521=0,"",ROUNDUP(Y521/H521,0)*0.00502),"")</f>
        <v>0.49698000000000003</v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220.77</v>
      </c>
      <c r="BN521" s="64">
        <f>IFERROR(Y521*I521/H521,"0")</f>
        <v>220.77</v>
      </c>
      <c r="BO521" s="64">
        <f>IFERROR(1/J521*(X521/H521),"0")</f>
        <v>0.42307692307692313</v>
      </c>
      <c r="BP521" s="64">
        <f>IFERROR(1/J521*(Y521/H521),"0")</f>
        <v>0.42307692307692313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99</v>
      </c>
      <c r="Y522" s="781">
        <f>IFERROR(Y517/H517,"0")+IFERROR(Y518/H518,"0")+IFERROR(Y519/H519,"0")+IFERROR(Y520/H520,"0")+IFERROR(Y521/H521,"0")</f>
        <v>99</v>
      </c>
      <c r="Z522" s="781">
        <f>IFERROR(IF(Z517="",0,Z517),"0")+IFERROR(IF(Z518="",0,Z518),"0")+IFERROR(IF(Z519="",0,Z519),"0")+IFERROR(IF(Z520="",0,Z520),"0")+IFERROR(IF(Z521="",0,Z521),"0")</f>
        <v>0.49698000000000003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207.9</v>
      </c>
      <c r="Y523" s="781">
        <f>IFERROR(SUM(Y517:Y521),"0")</f>
        <v>207.9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4301031291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1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830</v>
      </c>
      <c r="C529" s="31">
        <v>4301031347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63" t="s">
        <v>831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117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120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117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117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120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117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120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117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117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117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117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4301020222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881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882</v>
      </c>
      <c r="C560" s="31">
        <v>4301020334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77</v>
      </c>
      <c r="N560" s="33"/>
      <c r="O560" s="32">
        <v>70</v>
      </c>
      <c r="P560" s="1107" t="s">
        <v>883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884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895</v>
      </c>
      <c r="C567" s="31">
        <v>4301031350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77" t="s">
        <v>896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4301031250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901</v>
      </c>
      <c r="C569" s="31">
        <v>4301031353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084" t="s">
        <v>902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4301031419</v>
      </c>
      <c r="D570" s="791">
        <v>4680115882072</v>
      </c>
      <c r="E570" s="792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4301031383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117</v>
      </c>
      <c r="N571" s="33"/>
      <c r="O571" s="32">
        <v>60</v>
      </c>
      <c r="P571" s="115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4301031351</v>
      </c>
      <c r="D572" s="791">
        <v>4680115882072</v>
      </c>
      <c r="E572" s="792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117</v>
      </c>
      <c r="N572" s="33"/>
      <c r="O572" s="32">
        <v>70</v>
      </c>
      <c r="P572" s="887" t="s">
        <v>910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894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897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900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903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117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117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117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117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117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117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4301060354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4301060408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4301060355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4301060407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117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117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117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6434.5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6434.5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6958.6299999999992</v>
      </c>
      <c r="Y668" s="781">
        <f>IFERROR(SUM(BN22:BN664),"0")</f>
        <v>6958.6299999999992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14</v>
      </c>
      <c r="Y669" s="38">
        <f>ROUNDUP(SUM(BP22:BP664),0)</f>
        <v>14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7308.6299999999992</v>
      </c>
      <c r="Y670" s="781">
        <f>GrossWeightTotalR+PalletQtyTotalR*25</f>
        <v>7308.6299999999992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2244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2244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15.913360000000003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544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715.5</v>
      </c>
      <c r="E677" s="46">
        <f>IFERROR(Y105*1,"0")+IFERROR(Y106*1,"0")+IFERROR(Y107*1,"0")+IFERROR(Y111*1,"0")+IFERROR(Y112*1,"0")+IFERROR(Y113*1,"0")+IFERROR(Y114*1,"0")+IFERROR(Y115*1,"0")+IFERROR(Y116*1,"0")</f>
        <v>1036.8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1859.4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271.2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1780.8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18.900000000000002</v>
      </c>
      <c r="AA677" s="46">
        <f>IFERROR(Y513*1,"0")+IFERROR(Y517*1,"0")+IFERROR(Y518*1,"0")+IFERROR(Y519*1,"0")+IFERROR(Y520*1,"0")+IFERROR(Y521*1,"0")</f>
        <v>207.9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+bWCOpDci0dvzPQvHQ0mmCVZCPMpCyw1cGW0s5/UHWTHSYd5xQh+MvCU6nJm751IfqOeoeD4IfcAUSt7o68J2g==" saltValue="Z28rn5q7ct+ETksiyfBZww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9,30"/>
        <filter val="1 139,40"/>
        <filter val="1 780,80"/>
        <filter val="113,00"/>
        <filter val="129,00"/>
        <filter val="136,00"/>
        <filter val="14"/>
        <filter val="159,00"/>
        <filter val="16,80"/>
        <filter val="160,00"/>
        <filter val="169,00"/>
        <filter val="18,90"/>
        <filter val="2 244,00"/>
        <filter val="207,90"/>
        <filter val="254,40"/>
        <filter val="271,20"/>
        <filter val="422,00"/>
        <filter val="456,30"/>
        <filter val="544,00"/>
        <filter val="580,50"/>
        <filter val="6 434,50"/>
        <filter val="6 958,63"/>
        <filter val="661,50"/>
        <filter val="7 308,63"/>
        <filter val="715,50"/>
        <filter val="720,00"/>
        <filter val="848,00"/>
        <filter val="9,00"/>
        <filter val="99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9 X107 X113 X140 X421 X423 X426 X434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6 X308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78RQ3/g/IGjJTvrLulSAmFUhYQ16YhgpVUzcpWa36FaXlJg/phtMUYedbRMnN5BBezrlZNVhyE/PNkQQT8NzBQ==" saltValue="tP8TUwCOP2Yndk+OJL4N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2025-01-29T10:26:48Z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