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806DF5-7264-4BB7-8694-23868F394D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X679" i="1"/>
  <c r="BO678" i="1"/>
  <c r="BM678" i="1"/>
  <c r="Y678" i="1"/>
  <c r="X676" i="1"/>
  <c r="X675" i="1"/>
  <c r="BO674" i="1"/>
  <c r="BM674" i="1"/>
  <c r="Y674" i="1"/>
  <c r="X672" i="1"/>
  <c r="X671" i="1"/>
  <c r="BO670" i="1"/>
  <c r="BM670" i="1"/>
  <c r="Y670" i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P598" i="1"/>
  <c r="BO598" i="1"/>
  <c r="BN598" i="1"/>
  <c r="BM598" i="1"/>
  <c r="Z598" i="1"/>
  <c r="Y598" i="1"/>
  <c r="P598" i="1"/>
  <c r="BO597" i="1"/>
  <c r="BM597" i="1"/>
  <c r="Y597" i="1"/>
  <c r="P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BO590" i="1"/>
  <c r="BM590" i="1"/>
  <c r="Y590" i="1"/>
  <c r="P590" i="1"/>
  <c r="BO589" i="1"/>
  <c r="BM589" i="1"/>
  <c r="Y589" i="1"/>
  <c r="P589" i="1"/>
  <c r="BO588" i="1"/>
  <c r="BM588" i="1"/>
  <c r="Y588" i="1"/>
  <c r="BO587" i="1"/>
  <c r="BM587" i="1"/>
  <c r="Y587" i="1"/>
  <c r="P587" i="1"/>
  <c r="BO586" i="1"/>
  <c r="BM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O537" i="1"/>
  <c r="BM537" i="1"/>
  <c r="Y537" i="1"/>
  <c r="P537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N488" i="1"/>
  <c r="BM488" i="1"/>
  <c r="Z488" i="1"/>
  <c r="Y488" i="1"/>
  <c r="BP488" i="1" s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Y479" i="1" s="1"/>
  <c r="P478" i="1"/>
  <c r="X474" i="1"/>
  <c r="X473" i="1"/>
  <c r="BO472" i="1"/>
  <c r="BM472" i="1"/>
  <c r="Y472" i="1"/>
  <c r="Y474" i="1" s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O389" i="1"/>
  <c r="BM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O346" i="1"/>
  <c r="BM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7" i="1"/>
  <c r="X336" i="1"/>
  <c r="BO335" i="1"/>
  <c r="BM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X159" i="1"/>
  <c r="X158" i="1"/>
  <c r="BO157" i="1"/>
  <c r="BM157" i="1"/>
  <c r="Y157" i="1"/>
  <c r="P157" i="1"/>
  <c r="BO156" i="1"/>
  <c r="BM156" i="1"/>
  <c r="Y156" i="1"/>
  <c r="P156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X126" i="1"/>
  <c r="X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BP88" i="1"/>
  <c r="BO88" i="1"/>
  <c r="BN88" i="1"/>
  <c r="BM88" i="1"/>
  <c r="Z88" i="1"/>
  <c r="Y88" i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93" i="1" l="1"/>
  <c r="BN493" i="1"/>
  <c r="Z493" i="1"/>
  <c r="BP505" i="1"/>
  <c r="BN505" i="1"/>
  <c r="Z505" i="1"/>
  <c r="BP539" i="1"/>
  <c r="BN539" i="1"/>
  <c r="Z539" i="1"/>
  <c r="BP561" i="1"/>
  <c r="BN561" i="1"/>
  <c r="Z561" i="1"/>
  <c r="BP567" i="1"/>
  <c r="BN567" i="1"/>
  <c r="Z567" i="1"/>
  <c r="BP569" i="1"/>
  <c r="BN569" i="1"/>
  <c r="Z569" i="1"/>
  <c r="BP589" i="1"/>
  <c r="BN589" i="1"/>
  <c r="Z589" i="1"/>
  <c r="Y605" i="1"/>
  <c r="Y604" i="1"/>
  <c r="BP602" i="1"/>
  <c r="BN602" i="1"/>
  <c r="Z602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Z22" i="1"/>
  <c r="Z23" i="1" s="1"/>
  <c r="BN22" i="1"/>
  <c r="BP22" i="1"/>
  <c r="Z26" i="1"/>
  <c r="BN26" i="1"/>
  <c r="Y34" i="1"/>
  <c r="Z31" i="1"/>
  <c r="BN31" i="1"/>
  <c r="C691" i="1"/>
  <c r="Z55" i="1"/>
  <c r="BN55" i="1"/>
  <c r="Y58" i="1"/>
  <c r="D691" i="1"/>
  <c r="Z68" i="1"/>
  <c r="BN68" i="1"/>
  <c r="Y76" i="1"/>
  <c r="Z82" i="1"/>
  <c r="BN82" i="1"/>
  <c r="Z92" i="1"/>
  <c r="BN92" i="1"/>
  <c r="Z113" i="1"/>
  <c r="BN113" i="1"/>
  <c r="Z121" i="1"/>
  <c r="BN121" i="1"/>
  <c r="Z137" i="1"/>
  <c r="BN137" i="1"/>
  <c r="Z152" i="1"/>
  <c r="BN152" i="1"/>
  <c r="Z163" i="1"/>
  <c r="BN163" i="1"/>
  <c r="Z180" i="1"/>
  <c r="BN180" i="1"/>
  <c r="Y183" i="1"/>
  <c r="Z198" i="1"/>
  <c r="BN198" i="1"/>
  <c r="Z215" i="1"/>
  <c r="BN215" i="1"/>
  <c r="Z227" i="1"/>
  <c r="BN227" i="1"/>
  <c r="Z239" i="1"/>
  <c r="BN239" i="1"/>
  <c r="Z240" i="1"/>
  <c r="BN240" i="1"/>
  <c r="Z252" i="1"/>
  <c r="BN252" i="1"/>
  <c r="Z265" i="1"/>
  <c r="BN265" i="1"/>
  <c r="Z282" i="1"/>
  <c r="BN282" i="1"/>
  <c r="Z305" i="1"/>
  <c r="BN305" i="1"/>
  <c r="Z340" i="1"/>
  <c r="BN340" i="1"/>
  <c r="Y343" i="1"/>
  <c r="Z364" i="1"/>
  <c r="BN364" i="1"/>
  <c r="Z378" i="1"/>
  <c r="BN378" i="1"/>
  <c r="Z413" i="1"/>
  <c r="BN413" i="1"/>
  <c r="Z427" i="1"/>
  <c r="BN427" i="1"/>
  <c r="Z451" i="1"/>
  <c r="BN451" i="1"/>
  <c r="Z467" i="1"/>
  <c r="BN467" i="1"/>
  <c r="Z472" i="1"/>
  <c r="Z473" i="1" s="1"/>
  <c r="BN472" i="1"/>
  <c r="BP472" i="1"/>
  <c r="Y473" i="1"/>
  <c r="Z478" i="1"/>
  <c r="Z479" i="1" s="1"/>
  <c r="BN478" i="1"/>
  <c r="BP478" i="1"/>
  <c r="BP496" i="1"/>
  <c r="BN496" i="1"/>
  <c r="Z496" i="1"/>
  <c r="BP538" i="1"/>
  <c r="BN538" i="1"/>
  <c r="Z538" i="1"/>
  <c r="BP540" i="1"/>
  <c r="BN540" i="1"/>
  <c r="Z540" i="1"/>
  <c r="BP566" i="1"/>
  <c r="BN566" i="1"/>
  <c r="Z566" i="1"/>
  <c r="BP568" i="1"/>
  <c r="BN568" i="1"/>
  <c r="Z568" i="1"/>
  <c r="BP586" i="1"/>
  <c r="BN586" i="1"/>
  <c r="Z586" i="1"/>
  <c r="BP592" i="1"/>
  <c r="BN592" i="1"/>
  <c r="Z592" i="1"/>
  <c r="BP603" i="1"/>
  <c r="BN603" i="1"/>
  <c r="Z603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BP659" i="1"/>
  <c r="BN659" i="1"/>
  <c r="Z659" i="1"/>
  <c r="BP135" i="1"/>
  <c r="BN135" i="1"/>
  <c r="Z135" i="1"/>
  <c r="BP150" i="1"/>
  <c r="BN150" i="1"/>
  <c r="Z150" i="1"/>
  <c r="Y165" i="1"/>
  <c r="BP161" i="1"/>
  <c r="BN161" i="1"/>
  <c r="Z161" i="1"/>
  <c r="BP176" i="1"/>
  <c r="BN176" i="1"/>
  <c r="Z176" i="1"/>
  <c r="BP196" i="1"/>
  <c r="BN196" i="1"/>
  <c r="Z196" i="1"/>
  <c r="Y221" i="1"/>
  <c r="BP213" i="1"/>
  <c r="BN213" i="1"/>
  <c r="Z213" i="1"/>
  <c r="BP225" i="1"/>
  <c r="BN225" i="1"/>
  <c r="Z225" i="1"/>
  <c r="BP233" i="1"/>
  <c r="BN233" i="1"/>
  <c r="Z233" i="1"/>
  <c r="BP250" i="1"/>
  <c r="BN250" i="1"/>
  <c r="Z250" i="1"/>
  <c r="BP263" i="1"/>
  <c r="BN263" i="1"/>
  <c r="Z263" i="1"/>
  <c r="BP280" i="1"/>
  <c r="BN280" i="1"/>
  <c r="Z280" i="1"/>
  <c r="BP303" i="1"/>
  <c r="BN303" i="1"/>
  <c r="Z303" i="1"/>
  <c r="BP335" i="1"/>
  <c r="BN335" i="1"/>
  <c r="Z335" i="1"/>
  <c r="BP362" i="1"/>
  <c r="BN362" i="1"/>
  <c r="Z362" i="1"/>
  <c r="BP374" i="1"/>
  <c r="BN374" i="1"/>
  <c r="Z374" i="1"/>
  <c r="BP389" i="1"/>
  <c r="BN389" i="1"/>
  <c r="Z389" i="1"/>
  <c r="BP402" i="1"/>
  <c r="BN402" i="1"/>
  <c r="Z402" i="1"/>
  <c r="BP425" i="1"/>
  <c r="BN425" i="1"/>
  <c r="Z425" i="1"/>
  <c r="BP449" i="1"/>
  <c r="BN449" i="1"/>
  <c r="Z449" i="1"/>
  <c r="Y461" i="1"/>
  <c r="BP459" i="1"/>
  <c r="BN459" i="1"/>
  <c r="Z459" i="1"/>
  <c r="BP465" i="1"/>
  <c r="BN465" i="1"/>
  <c r="Z465" i="1"/>
  <c r="BP490" i="1"/>
  <c r="BN490" i="1"/>
  <c r="Z490" i="1"/>
  <c r="BP498" i="1"/>
  <c r="BN498" i="1"/>
  <c r="Z498" i="1"/>
  <c r="BP511" i="1"/>
  <c r="BN511" i="1"/>
  <c r="Z511" i="1"/>
  <c r="Y517" i="1"/>
  <c r="BP516" i="1"/>
  <c r="BN516" i="1"/>
  <c r="Z516" i="1"/>
  <c r="Z517" i="1" s="1"/>
  <c r="BP522" i="1"/>
  <c r="BN522" i="1"/>
  <c r="Z522" i="1"/>
  <c r="AC691" i="1"/>
  <c r="Y546" i="1"/>
  <c r="BP545" i="1"/>
  <c r="BN545" i="1"/>
  <c r="Z545" i="1"/>
  <c r="Z546" i="1" s="1"/>
  <c r="Y551" i="1"/>
  <c r="Y550" i="1"/>
  <c r="BP549" i="1"/>
  <c r="BN549" i="1"/>
  <c r="Z549" i="1"/>
  <c r="Z550" i="1" s="1"/>
  <c r="AD691" i="1"/>
  <c r="BP555" i="1"/>
  <c r="BN555" i="1"/>
  <c r="Z555" i="1"/>
  <c r="BP563" i="1"/>
  <c r="BN563" i="1"/>
  <c r="Z563" i="1"/>
  <c r="Y577" i="1"/>
  <c r="Y576" i="1"/>
  <c r="BP573" i="1"/>
  <c r="BN573" i="1"/>
  <c r="Z573" i="1"/>
  <c r="BP575" i="1"/>
  <c r="BN575" i="1"/>
  <c r="Z575" i="1"/>
  <c r="BP581" i="1"/>
  <c r="BN581" i="1"/>
  <c r="Z581" i="1"/>
  <c r="Y600" i="1"/>
  <c r="BP596" i="1"/>
  <c r="BN596" i="1"/>
  <c r="Z596" i="1"/>
  <c r="Y599" i="1"/>
  <c r="X681" i="1"/>
  <c r="Y33" i="1"/>
  <c r="Z47" i="1"/>
  <c r="BN47" i="1"/>
  <c r="Z51" i="1"/>
  <c r="BN51" i="1"/>
  <c r="Y57" i="1"/>
  <c r="Z62" i="1"/>
  <c r="BN62" i="1"/>
  <c r="Z66" i="1"/>
  <c r="BN66" i="1"/>
  <c r="Z72" i="1"/>
  <c r="BN72" i="1"/>
  <c r="BP72" i="1"/>
  <c r="Y77" i="1"/>
  <c r="Z80" i="1"/>
  <c r="BN80" i="1"/>
  <c r="Z84" i="1"/>
  <c r="BN84" i="1"/>
  <c r="Y94" i="1"/>
  <c r="Z90" i="1"/>
  <c r="BN90" i="1"/>
  <c r="Z98" i="1"/>
  <c r="BN98" i="1"/>
  <c r="E691" i="1"/>
  <c r="Z111" i="1"/>
  <c r="BN111" i="1"/>
  <c r="F691" i="1"/>
  <c r="Z123" i="1"/>
  <c r="BN123" i="1"/>
  <c r="Y132" i="1"/>
  <c r="BP139" i="1"/>
  <c r="BN139" i="1"/>
  <c r="Z139" i="1"/>
  <c r="Y158" i="1"/>
  <c r="BP156" i="1"/>
  <c r="BN156" i="1"/>
  <c r="Z156" i="1"/>
  <c r="Y169" i="1"/>
  <c r="BP168" i="1"/>
  <c r="BN168" i="1"/>
  <c r="Z168" i="1"/>
  <c r="Z169" i="1" s="1"/>
  <c r="Y178" i="1"/>
  <c r="BP172" i="1"/>
  <c r="BN172" i="1"/>
  <c r="Z172" i="1"/>
  <c r="I691" i="1"/>
  <c r="Y199" i="1"/>
  <c r="BP192" i="1"/>
  <c r="BN192" i="1"/>
  <c r="Z192" i="1"/>
  <c r="BP203" i="1"/>
  <c r="BN203" i="1"/>
  <c r="Z203" i="1"/>
  <c r="BP217" i="1"/>
  <c r="BN217" i="1"/>
  <c r="Z217" i="1"/>
  <c r="BP229" i="1"/>
  <c r="BN229" i="1"/>
  <c r="Z229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7" i="1"/>
  <c r="BN307" i="1"/>
  <c r="Z307" i="1"/>
  <c r="BP346" i="1"/>
  <c r="BN346" i="1"/>
  <c r="Z346" i="1"/>
  <c r="BP366" i="1"/>
  <c r="BN366" i="1"/>
  <c r="Z366" i="1"/>
  <c r="BP380" i="1"/>
  <c r="BN380" i="1"/>
  <c r="Z380" i="1"/>
  <c r="BP390" i="1"/>
  <c r="BN390" i="1"/>
  <c r="Z390" i="1"/>
  <c r="Y430" i="1"/>
  <c r="BP421" i="1"/>
  <c r="BN421" i="1"/>
  <c r="Z421" i="1"/>
  <c r="BP429" i="1"/>
  <c r="BN429" i="1"/>
  <c r="Z429" i="1"/>
  <c r="BP453" i="1"/>
  <c r="BN453" i="1"/>
  <c r="Z453" i="1"/>
  <c r="Y469" i="1"/>
  <c r="BP464" i="1"/>
  <c r="BN464" i="1"/>
  <c r="Z464" i="1"/>
  <c r="Y502" i="1"/>
  <c r="BP485" i="1"/>
  <c r="BN485" i="1"/>
  <c r="Z485" i="1"/>
  <c r="BP491" i="1"/>
  <c r="BN491" i="1"/>
  <c r="Z491" i="1"/>
  <c r="BP501" i="1"/>
  <c r="BN501" i="1"/>
  <c r="Z501" i="1"/>
  <c r="BP637" i="1"/>
  <c r="BN637" i="1"/>
  <c r="Z637" i="1"/>
  <c r="BP639" i="1"/>
  <c r="BN639" i="1"/>
  <c r="Z639" i="1"/>
  <c r="BP641" i="1"/>
  <c r="BN641" i="1"/>
  <c r="Z641" i="1"/>
  <c r="Y153" i="1"/>
  <c r="Y159" i="1"/>
  <c r="Y164" i="1"/>
  <c r="Y177" i="1"/>
  <c r="Y182" i="1"/>
  <c r="Y206" i="1"/>
  <c r="Y222" i="1"/>
  <c r="Y245" i="1"/>
  <c r="M691" i="1"/>
  <c r="P691" i="1"/>
  <c r="Y322" i="1"/>
  <c r="Y375" i="1"/>
  <c r="Y385" i="1"/>
  <c r="Y435" i="1"/>
  <c r="Y507" i="1"/>
  <c r="BP521" i="1"/>
  <c r="BN521" i="1"/>
  <c r="Z521" i="1"/>
  <c r="Y530" i="1"/>
  <c r="Y529" i="1"/>
  <c r="BP528" i="1"/>
  <c r="BN528" i="1"/>
  <c r="Z528" i="1"/>
  <c r="Z529" i="1" s="1"/>
  <c r="Y534" i="1"/>
  <c r="Y533" i="1"/>
  <c r="BP532" i="1"/>
  <c r="BN532" i="1"/>
  <c r="Z532" i="1"/>
  <c r="Z533" i="1" s="1"/>
  <c r="AB691" i="1"/>
  <c r="Z537" i="1"/>
  <c r="BP559" i="1"/>
  <c r="BN559" i="1"/>
  <c r="Z559" i="1"/>
  <c r="BP564" i="1"/>
  <c r="BN564" i="1"/>
  <c r="Z564" i="1"/>
  <c r="BP574" i="1"/>
  <c r="BN574" i="1"/>
  <c r="Z574" i="1"/>
  <c r="BP582" i="1"/>
  <c r="BN582" i="1"/>
  <c r="Z582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Y672" i="1"/>
  <c r="Y671" i="1"/>
  <c r="BP670" i="1"/>
  <c r="BN670" i="1"/>
  <c r="Z670" i="1"/>
  <c r="Z671" i="1" s="1"/>
  <c r="Y680" i="1"/>
  <c r="Y679" i="1"/>
  <c r="BP678" i="1"/>
  <c r="BN678" i="1"/>
  <c r="Z678" i="1"/>
  <c r="Z679" i="1" s="1"/>
  <c r="H9" i="1"/>
  <c r="A10" i="1"/>
  <c r="B691" i="1"/>
  <c r="X682" i="1"/>
  <c r="X683" i="1"/>
  <c r="X685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70" i="1"/>
  <c r="Z73" i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BN89" i="1"/>
  <c r="BP89" i="1"/>
  <c r="Z91" i="1"/>
  <c r="BN91" i="1"/>
  <c r="Z93" i="1"/>
  <c r="BN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5" i="1"/>
  <c r="BN115" i="1"/>
  <c r="Y116" i="1"/>
  <c r="Z120" i="1"/>
  <c r="BN120" i="1"/>
  <c r="BP120" i="1"/>
  <c r="Z122" i="1"/>
  <c r="BN122" i="1"/>
  <c r="Z124" i="1"/>
  <c r="BN124" i="1"/>
  <c r="Y125" i="1"/>
  <c r="Z128" i="1"/>
  <c r="BN128" i="1"/>
  <c r="BP128" i="1"/>
  <c r="Z130" i="1"/>
  <c r="BN130" i="1"/>
  <c r="Y131" i="1"/>
  <c r="Z134" i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Z153" i="1" s="1"/>
  <c r="BN151" i="1"/>
  <c r="BP151" i="1"/>
  <c r="Y154" i="1"/>
  <c r="Z157" i="1"/>
  <c r="BN157" i="1"/>
  <c r="BP157" i="1"/>
  <c r="Z162" i="1"/>
  <c r="BN162" i="1"/>
  <c r="BP162" i="1"/>
  <c r="H691" i="1"/>
  <c r="Y170" i="1"/>
  <c r="Z173" i="1"/>
  <c r="BN173" i="1"/>
  <c r="BP173" i="1"/>
  <c r="Z175" i="1"/>
  <c r="BN175" i="1"/>
  <c r="Z181" i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1" i="1"/>
  <c r="BN241" i="1"/>
  <c r="BP242" i="1"/>
  <c r="BN242" i="1"/>
  <c r="Z242" i="1"/>
  <c r="BP251" i="1"/>
  <c r="BN251" i="1"/>
  <c r="Z251" i="1"/>
  <c r="BP255" i="1"/>
  <c r="BN255" i="1"/>
  <c r="Z255" i="1"/>
  <c r="L691" i="1"/>
  <c r="Y270" i="1"/>
  <c r="Y269" i="1"/>
  <c r="BP260" i="1"/>
  <c r="BN260" i="1"/>
  <c r="Z260" i="1"/>
  <c r="F9" i="1"/>
  <c r="J9" i="1"/>
  <c r="Y52" i="1"/>
  <c r="Y69" i="1"/>
  <c r="Y108" i="1"/>
  <c r="Y126" i="1"/>
  <c r="Y189" i="1"/>
  <c r="Y244" i="1"/>
  <c r="BP249" i="1"/>
  <c r="BN249" i="1"/>
  <c r="Z249" i="1"/>
  <c r="BP253" i="1"/>
  <c r="BN253" i="1"/>
  <c r="Z253" i="1"/>
  <c r="K691" i="1"/>
  <c r="Y256" i="1"/>
  <c r="Z262" i="1"/>
  <c r="BN262" i="1"/>
  <c r="Z264" i="1"/>
  <c r="BN264" i="1"/>
  <c r="Z266" i="1"/>
  <c r="BN266" i="1"/>
  <c r="Z268" i="1"/>
  <c r="BN268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BN345" i="1"/>
  <c r="BP345" i="1"/>
  <c r="Y348" i="1"/>
  <c r="Y357" i="1"/>
  <c r="V691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BN379" i="1"/>
  <c r="Z381" i="1"/>
  <c r="BN381" i="1"/>
  <c r="Z383" i="1"/>
  <c r="BN383" i="1"/>
  <c r="Y384" i="1"/>
  <c r="Z387" i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4" i="1"/>
  <c r="BP443" i="1"/>
  <c r="BN443" i="1"/>
  <c r="Z443" i="1"/>
  <c r="Z444" i="1" s="1"/>
  <c r="Y445" i="1"/>
  <c r="Y691" i="1"/>
  <c r="Y457" i="1"/>
  <c r="BP448" i="1"/>
  <c r="BN448" i="1"/>
  <c r="Z448" i="1"/>
  <c r="BP452" i="1"/>
  <c r="BN452" i="1"/>
  <c r="Z452" i="1"/>
  <c r="Y456" i="1"/>
  <c r="BP460" i="1"/>
  <c r="BN460" i="1"/>
  <c r="Z460" i="1"/>
  <c r="Y462" i="1"/>
  <c r="BP466" i="1"/>
  <c r="BN466" i="1"/>
  <c r="Z466" i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BP506" i="1"/>
  <c r="BN506" i="1"/>
  <c r="Z506" i="1"/>
  <c r="Z507" i="1" s="1"/>
  <c r="Y508" i="1"/>
  <c r="Y513" i="1"/>
  <c r="BP510" i="1"/>
  <c r="BN510" i="1"/>
  <c r="Z510" i="1"/>
  <c r="Z512" i="1" s="1"/>
  <c r="BP523" i="1"/>
  <c r="BN523" i="1"/>
  <c r="Z523" i="1"/>
  <c r="BP558" i="1"/>
  <c r="BN558" i="1"/>
  <c r="Z558" i="1"/>
  <c r="Y570" i="1"/>
  <c r="BP562" i="1"/>
  <c r="BN562" i="1"/>
  <c r="Z562" i="1"/>
  <c r="Y287" i="1"/>
  <c r="Y292" i="1"/>
  <c r="Y299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Y416" i="1"/>
  <c r="X691" i="1"/>
  <c r="Y431" i="1"/>
  <c r="BP420" i="1"/>
  <c r="BN420" i="1"/>
  <c r="Z420" i="1"/>
  <c r="BP424" i="1"/>
  <c r="BN424" i="1"/>
  <c r="Z424" i="1"/>
  <c r="BP428" i="1"/>
  <c r="BN428" i="1"/>
  <c r="Z428" i="1"/>
  <c r="BP450" i="1"/>
  <c r="BN450" i="1"/>
  <c r="Z450" i="1"/>
  <c r="BP454" i="1"/>
  <c r="BN454" i="1"/>
  <c r="Z454" i="1"/>
  <c r="BP468" i="1"/>
  <c r="BN468" i="1"/>
  <c r="Z468" i="1"/>
  <c r="Y470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26" i="1"/>
  <c r="BP520" i="1"/>
  <c r="BN520" i="1"/>
  <c r="Z520" i="1"/>
  <c r="Y525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691" i="1"/>
  <c r="Y480" i="1"/>
  <c r="AA691" i="1"/>
  <c r="Y518" i="1"/>
  <c r="Y542" i="1"/>
  <c r="BP537" i="1"/>
  <c r="BN537" i="1"/>
  <c r="Y541" i="1"/>
  <c r="BP556" i="1"/>
  <c r="BN556" i="1"/>
  <c r="Z556" i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BP597" i="1"/>
  <c r="BN597" i="1"/>
  <c r="Z597" i="1"/>
  <c r="Z599" i="1" s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Z604" i="1" l="1"/>
  <c r="Z375" i="1"/>
  <c r="Z269" i="1"/>
  <c r="Z221" i="1"/>
  <c r="Z182" i="1"/>
  <c r="Z164" i="1"/>
  <c r="Z141" i="1"/>
  <c r="Z131" i="1"/>
  <c r="Z125" i="1"/>
  <c r="Z116" i="1"/>
  <c r="Z107" i="1"/>
  <c r="Z100" i="1"/>
  <c r="Z76" i="1"/>
  <c r="Z69" i="1"/>
  <c r="Z33" i="1"/>
  <c r="Z541" i="1"/>
  <c r="Z661" i="1"/>
  <c r="Z626" i="1"/>
  <c r="Z384" i="1"/>
  <c r="Y682" i="1"/>
  <c r="Y685" i="1"/>
  <c r="Y683" i="1"/>
  <c r="Z570" i="1"/>
  <c r="Z525" i="1"/>
  <c r="Z404" i="1"/>
  <c r="Z461" i="1"/>
  <c r="Z368" i="1"/>
  <c r="Z347" i="1"/>
  <c r="Z256" i="1"/>
  <c r="Z177" i="1"/>
  <c r="Z158" i="1"/>
  <c r="Z94" i="1"/>
  <c r="Z643" i="1"/>
  <c r="Z576" i="1"/>
  <c r="Z654" i="1"/>
  <c r="Z633" i="1"/>
  <c r="Z398" i="1"/>
  <c r="Z469" i="1"/>
  <c r="Z391" i="1"/>
  <c r="Z308" i="1"/>
  <c r="Z298" i="1"/>
  <c r="Z286" i="1"/>
  <c r="Z244" i="1"/>
  <c r="Z235" i="1"/>
  <c r="Z199" i="1"/>
  <c r="Z85" i="1"/>
  <c r="Z52" i="1"/>
  <c r="Y681" i="1"/>
  <c r="Z593" i="1"/>
  <c r="Z502" i="1"/>
  <c r="Z430" i="1"/>
  <c r="Z456" i="1"/>
  <c r="Z415" i="1"/>
  <c r="X684" i="1"/>
  <c r="Z686" i="1" l="1"/>
  <c r="Y684" i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<sst xmlns="http://schemas.openxmlformats.org/spreadsheetml/2006/main" count="3201" uniqueCount="1104">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</sst>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0.54166666666666663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hidden="1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0</v>
      </c>
      <c r="Y52" s="785">
        <f>IFERROR(Y46/H46,"0")+IFERROR(Y47/H47,"0")+IFERROR(Y48/H48,"0")+IFERROR(Y49/H49,"0")+IFERROR(Y50/H50,"0")+IFERROR(Y51/H51,"0")</f>
        <v>0</v>
      </c>
      <c r="Z52" s="785">
        <f>IFERROR(IF(Z46="",0,Z46),"0")+IFERROR(IF(Z47="",0,Z47),"0")+IFERROR(IF(Z48="",0,Z48),"0")+IFERROR(IF(Z49="",0,Z49),"0")+IFERROR(IF(Z50="",0,Z50),"0")+IFERROR(IF(Z51="",0,Z51),"0")</f>
        <v>0</v>
      </c>
      <c r="AA52" s="786"/>
      <c r="AB52" s="786"/>
      <c r="AC52" s="786"/>
    </row>
    <row r="53" spans="1:68" hidden="1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0</v>
      </c>
      <c r="Y53" s="785">
        <f>IFERROR(SUM(Y46:Y51),"0")</f>
        <v>0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6</v>
      </c>
      <c r="Y66" s="784">
        <f t="shared" si="11"/>
        <v>8</v>
      </c>
      <c r="Z66" s="36">
        <f>IFERROR(IF(Y66=0,"",ROUNDUP(Y66/H66,0)*0.00902),"")</f>
        <v>1.804E-2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6.3149999999999995</v>
      </c>
      <c r="BN66" s="64">
        <f t="shared" si="13"/>
        <v>8.42</v>
      </c>
      <c r="BO66" s="64">
        <f t="shared" si="14"/>
        <v>1.1363636363636364E-2</v>
      </c>
      <c r="BP66" s="64">
        <f t="shared" si="15"/>
        <v>1.5151515151515152E-2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1.5</v>
      </c>
      <c r="Y69" s="785">
        <f>IFERROR(Y61/H61,"0")+IFERROR(Y62/H62,"0")+IFERROR(Y63/H63,"0")+IFERROR(Y64/H64,"0")+IFERROR(Y65/H65,"0")+IFERROR(Y66/H66,"0")+IFERROR(Y67/H67,"0")+IFERROR(Y68/H68,"0")</f>
        <v>2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1.804E-2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6</v>
      </c>
      <c r="Y70" s="785">
        <f>IFERROR(SUM(Y61:Y68),"0")</f>
        <v>8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94</v>
      </c>
      <c r="Y72" s="784">
        <f>IFERROR(IF(X72="",0,CEILING((X72/$H72),1)*$H72),"")</f>
        <v>97.2</v>
      </c>
      <c r="Z72" s="36">
        <f>IFERROR(IF(Y72=0,"",ROUNDUP(Y72/H72,0)*0.01898),"")</f>
        <v>0.17082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97.786111111111097</v>
      </c>
      <c r="BN72" s="64">
        <f>IFERROR(Y72*I72/H72,"0")</f>
        <v>101.11499999999998</v>
      </c>
      <c r="BO72" s="64">
        <f>IFERROR(1/J72*(X72/H72),"0")</f>
        <v>0.13599537037037035</v>
      </c>
      <c r="BP72" s="64">
        <f>IFERROR(1/J72*(Y72/H72),"0")</f>
        <v>0.140625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8.7037037037037024</v>
      </c>
      <c r="Y76" s="785">
        <f>IFERROR(Y72/H72,"0")+IFERROR(Y73/H73,"0")+IFERROR(Y74/H74,"0")+IFERROR(Y75/H75,"0")</f>
        <v>9</v>
      </c>
      <c r="Z76" s="785">
        <f>IFERROR(IF(Z72="",0,Z72),"0")+IFERROR(IF(Z73="",0,Z73),"0")+IFERROR(IF(Z74="",0,Z74),"0")+IFERROR(IF(Z75="",0,Z75),"0")</f>
        <v>0.17082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94</v>
      </c>
      <c r="Y77" s="785">
        <f>IFERROR(SUM(Y72:Y75),"0")</f>
        <v>97.2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4</v>
      </c>
      <c r="Y84" s="784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4.2222222222222223</v>
      </c>
      <c r="BN84" s="64">
        <f t="shared" si="18"/>
        <v>5.7</v>
      </c>
      <c r="BO84" s="64">
        <f t="shared" si="19"/>
        <v>9.4966761633428314E-3</v>
      </c>
      <c r="BP84" s="64">
        <f t="shared" si="20"/>
        <v>1.2820512820512822E-2</v>
      </c>
    </row>
    <row r="85" spans="1:68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2.2222222222222223</v>
      </c>
      <c r="Y85" s="785">
        <f>IFERROR(Y79/H79,"0")+IFERROR(Y80/H80,"0")+IFERROR(Y81/H81,"0")+IFERROR(Y82/H82,"0")+IFERROR(Y83/H83,"0")+IFERROR(Y84/H84,"0")</f>
        <v>3</v>
      </c>
      <c r="Z85" s="785">
        <f>IFERROR(IF(Z79="",0,Z79),"0")+IFERROR(IF(Z80="",0,Z80),"0")+IFERROR(IF(Z81="",0,Z81),"0")+IFERROR(IF(Z82="",0,Z82),"0")+IFERROR(IF(Z83="",0,Z83),"0")+IFERROR(IF(Z84="",0,Z84),"0")</f>
        <v>1.506E-2</v>
      </c>
      <c r="AA85" s="786"/>
      <c r="AB85" s="786"/>
      <c r="AC85" s="786"/>
    </row>
    <row r="86" spans="1:68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4</v>
      </c>
      <c r="Y86" s="785">
        <f>IFERROR(SUM(Y79:Y84),"0")</f>
        <v>5.4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hidden="1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79</v>
      </c>
      <c r="Y104" s="784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82.18194444444444</v>
      </c>
      <c r="BN104" s="64">
        <f>IFERROR(Y104*I104/H104,"0")</f>
        <v>89.88</v>
      </c>
      <c r="BO104" s="64">
        <f>IFERROR(1/J104*(X104/H104),"0")</f>
        <v>0.11429398148148147</v>
      </c>
      <c r="BP104" s="64">
        <f>IFERROR(1/J104*(Y104/H104),"0")</f>
        <v>0.125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7.314814814814814</v>
      </c>
      <c r="Y107" s="785">
        <f>IFERROR(Y104/H104,"0")+IFERROR(Y105/H105,"0")+IFERROR(Y106/H106,"0")</f>
        <v>8</v>
      </c>
      <c r="Z107" s="785">
        <f>IFERROR(IF(Z104="",0,Z104),"0")+IFERROR(IF(Z105="",0,Z105),"0")+IFERROR(IF(Z106="",0,Z106),"0")</f>
        <v>0.15184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79</v>
      </c>
      <c r="Y108" s="785">
        <f>IFERROR(SUM(Y104:Y106),"0")</f>
        <v>86.4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hidden="1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56</v>
      </c>
      <c r="Y111" s="784">
        <f t="shared" si="26"/>
        <v>58.800000000000004</v>
      </c>
      <c r="Z111" s="36">
        <f>IFERROR(IF(Y111=0,"",ROUNDUP(Y111/H111,0)*0.01898),"")</f>
        <v>0.13286000000000001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59.46</v>
      </c>
      <c r="BN111" s="64">
        <f t="shared" si="28"/>
        <v>62.433000000000007</v>
      </c>
      <c r="BO111" s="64">
        <f t="shared" si="29"/>
        <v>0.10416666666666666</v>
      </c>
      <c r="BP111" s="64">
        <f t="shared" si="30"/>
        <v>0.109375</v>
      </c>
    </row>
    <row r="112" spans="1:68" ht="27" hidden="1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6.6666666666666661</v>
      </c>
      <c r="Y116" s="785">
        <f>IFERROR(Y110/H110,"0")+IFERROR(Y111/H111,"0")+IFERROR(Y112/H112,"0")+IFERROR(Y113/H113,"0")+IFERROR(Y114/H114,"0")+IFERROR(Y115/H115,"0")</f>
        <v>7</v>
      </c>
      <c r="Z116" s="785">
        <f>IFERROR(IF(Z110="",0,Z110),"0")+IFERROR(IF(Z111="",0,Z111),"0")+IFERROR(IF(Z112="",0,Z112),"0")+IFERROR(IF(Z113="",0,Z113),"0")+IFERROR(IF(Z114="",0,Z114),"0")+IFERROR(IF(Z115="",0,Z115),"0")</f>
        <v>0.13286000000000001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56</v>
      </c>
      <c r="Y117" s="785">
        <f>IFERROR(SUM(Y110:Y115),"0")</f>
        <v>58.800000000000004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hidden="1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100</v>
      </c>
      <c r="Y121" s="784">
        <f>IFERROR(IF(X121="",0,CEILING((X121/$H121),1)*$H121),"")</f>
        <v>100.8</v>
      </c>
      <c r="Z121" s="36">
        <f>IFERROR(IF(Y121=0,"",ROUNDUP(Y121/H121,0)*0.01898),"")</f>
        <v>0.17082</v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103.88392857142858</v>
      </c>
      <c r="BN121" s="64">
        <f>IFERROR(Y121*I121/H121,"0")</f>
        <v>104.715</v>
      </c>
      <c r="BO121" s="64">
        <f>IFERROR(1/J121*(X121/H121),"0")</f>
        <v>0.13950892857142858</v>
      </c>
      <c r="BP121" s="64">
        <f>IFERROR(1/J121*(Y121/H121),"0")</f>
        <v>0.140625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8.9285714285714288</v>
      </c>
      <c r="Y125" s="785">
        <f>IFERROR(Y120/H120,"0")+IFERROR(Y121/H121,"0")+IFERROR(Y122/H122,"0")+IFERROR(Y123/H123,"0")+IFERROR(Y124/H124,"0")</f>
        <v>9</v>
      </c>
      <c r="Z125" s="785">
        <f>IFERROR(IF(Z120="",0,Z120),"0")+IFERROR(IF(Z121="",0,Z121),"0")+IFERROR(IF(Z122="",0,Z122),"0")+IFERROR(IF(Z123="",0,Z123),"0")+IFERROR(IF(Z124="",0,Z124),"0")</f>
        <v>0.17082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100</v>
      </c>
      <c r="Y126" s="785">
        <f>IFERROR(SUM(Y120:Y124),"0")</f>
        <v>100.8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19</v>
      </c>
      <c r="Y128" s="784">
        <f>IFERROR(IF(X128="",0,CEILING((X128/$H128),1)*$H128),"")</f>
        <v>21.6</v>
      </c>
      <c r="Z128" s="36">
        <f>IFERROR(IF(Y128=0,"",ROUNDUP(Y128/H128,0)*0.01898),"")</f>
        <v>3.7960000000000001E-2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19.765277777777776</v>
      </c>
      <c r="BN128" s="64">
        <f>IFERROR(Y128*I128/H128,"0")</f>
        <v>22.47</v>
      </c>
      <c r="BO128" s="64">
        <f>IFERROR(1/J128*(X128/H128),"0")</f>
        <v>2.7488425925925923E-2</v>
      </c>
      <c r="BP128" s="64">
        <f>IFERROR(1/J128*(Y128/H128),"0")</f>
        <v>3.125E-2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2</v>
      </c>
      <c r="Y130" s="784">
        <f>IFERROR(IF(X130="",0,CEILING((X130/$H130),1)*$H130),"")</f>
        <v>2.4</v>
      </c>
      <c r="Z130" s="36">
        <f>IFERROR(IF(Y130=0,"",ROUNDUP(Y130/H130,0)*0.00651),"")</f>
        <v>6.5100000000000002E-3</v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2.1500000000000004</v>
      </c>
      <c r="BN130" s="64">
        <f>IFERROR(Y130*I130/H130,"0")</f>
        <v>2.58</v>
      </c>
      <c r="BO130" s="64">
        <f>IFERROR(1/J130*(X130/H130),"0")</f>
        <v>4.578754578754579E-3</v>
      </c>
      <c r="BP130" s="64">
        <f>IFERROR(1/J130*(Y130/H130),"0")</f>
        <v>5.4945054945054949E-3</v>
      </c>
    </row>
    <row r="131" spans="1:68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2.5925925925925926</v>
      </c>
      <c r="Y131" s="785">
        <f>IFERROR(Y128/H128,"0")+IFERROR(Y129/H129,"0")+IFERROR(Y130/H130,"0")</f>
        <v>3</v>
      </c>
      <c r="Z131" s="785">
        <f>IFERROR(IF(Z128="",0,Z128),"0")+IFERROR(IF(Z129="",0,Z129),"0")+IFERROR(IF(Z130="",0,Z130),"0")</f>
        <v>4.4470000000000003E-2</v>
      </c>
      <c r="AA131" s="786"/>
      <c r="AB131" s="786"/>
      <c r="AC131" s="786"/>
    </row>
    <row r="132" spans="1:68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21</v>
      </c>
      <c r="Y132" s="785">
        <f>IFERROR(SUM(Y128:Y130),"0")</f>
        <v>24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136</v>
      </c>
      <c r="Y135" s="784">
        <f t="shared" si="31"/>
        <v>142.80000000000001</v>
      </c>
      <c r="Z135" s="36">
        <f>IFERROR(IF(Y135=0,"",ROUNDUP(Y135/H135,0)*0.01898),"")</f>
        <v>0.32266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144.30571428571429</v>
      </c>
      <c r="BN135" s="64">
        <f t="shared" si="33"/>
        <v>151.52100000000002</v>
      </c>
      <c r="BO135" s="64">
        <f t="shared" si="34"/>
        <v>0.25297619047619047</v>
      </c>
      <c r="BP135" s="64">
        <f t="shared" si="35"/>
        <v>0.265625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75</v>
      </c>
      <c r="Y138" s="784">
        <f t="shared" si="31"/>
        <v>75.600000000000009</v>
      </c>
      <c r="Z138" s="36">
        <f>IFERROR(IF(Y138=0,"",ROUNDUP(Y138/H138,0)*0.00651),"")</f>
        <v>0.18228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82</v>
      </c>
      <c r="BN138" s="64">
        <f t="shared" si="33"/>
        <v>82.656000000000006</v>
      </c>
      <c r="BO138" s="64">
        <f t="shared" si="34"/>
        <v>0.15262515262515261</v>
      </c>
      <c r="BP138" s="64">
        <f t="shared" si="35"/>
        <v>0.15384615384615385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43.968253968253961</v>
      </c>
      <c r="Y141" s="785">
        <f>IFERROR(Y134/H134,"0")+IFERROR(Y135/H135,"0")+IFERROR(Y136/H136,"0")+IFERROR(Y137/H137,"0")+IFERROR(Y138/H138,"0")+IFERROR(Y139/H139,"0")+IFERROR(Y140/H140,"0")</f>
        <v>45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0.50493999999999994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211</v>
      </c>
      <c r="Y142" s="785">
        <f>IFERROR(SUM(Y134:Y140),"0")</f>
        <v>218.40000000000003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5</v>
      </c>
      <c r="Y191" s="784">
        <f t="shared" ref="Y191:Y198" si="36">IFERROR(IF(X191="",0,CEILING((X191/$H191),1)*$H191),"")</f>
        <v>8.4</v>
      </c>
      <c r="Z191" s="36">
        <f>IFERROR(IF(Y191=0,"",ROUNDUP(Y191/H191,0)*0.00902),"")</f>
        <v>1.804E-2</v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5.3214285714285703</v>
      </c>
      <c r="BN191" s="64">
        <f t="shared" ref="BN191:BN198" si="38">IFERROR(Y191*I191/H191,"0")</f>
        <v>8.94</v>
      </c>
      <c r="BO191" s="64">
        <f t="shared" ref="BO191:BO198" si="39">IFERROR(1/J191*(X191/H191),"0")</f>
        <v>9.0187590187590181E-3</v>
      </c>
      <c r="BP191" s="64">
        <f t="shared" ref="BP191:BP198" si="40">IFERROR(1/J191*(Y191/H191),"0")</f>
        <v>1.5151515151515152E-2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53</v>
      </c>
      <c r="Y193" s="784">
        <f t="shared" si="36"/>
        <v>54.6</v>
      </c>
      <c r="Z193" s="36">
        <f>IFERROR(IF(Y193=0,"",ROUNDUP(Y193/H193,0)*0.00902),"")</f>
        <v>0.11726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55.65</v>
      </c>
      <c r="BN193" s="64">
        <f t="shared" si="38"/>
        <v>57.33</v>
      </c>
      <c r="BO193" s="64">
        <f t="shared" si="39"/>
        <v>9.55988455988456E-2</v>
      </c>
      <c r="BP193" s="64">
        <f t="shared" si="40"/>
        <v>9.8484848484848481E-2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25</v>
      </c>
      <c r="Y196" s="784">
        <f t="shared" si="36"/>
        <v>25.200000000000003</v>
      </c>
      <c r="Z196" s="36">
        <f>IFERROR(IF(Y196=0,"",ROUNDUP(Y196/H196,0)*0.00502),"")</f>
        <v>6.0240000000000002E-2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26.190476190476193</v>
      </c>
      <c r="BN196" s="64">
        <f t="shared" si="38"/>
        <v>26.400000000000006</v>
      </c>
      <c r="BO196" s="64">
        <f t="shared" si="39"/>
        <v>5.0875050875050884E-2</v>
      </c>
      <c r="BP196" s="64">
        <f t="shared" si="40"/>
        <v>5.1282051282051287E-2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25.714285714285715</v>
      </c>
      <c r="Y199" s="785">
        <f>IFERROR(Y191/H191,"0")+IFERROR(Y192/H192,"0")+IFERROR(Y193/H193,"0")+IFERROR(Y194/H194,"0")+IFERROR(Y195/H195,"0")+IFERROR(Y196/H196,"0")+IFERROR(Y197/H197,"0")+IFERROR(Y198/H198,"0")</f>
        <v>27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0.19553999999999999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83</v>
      </c>
      <c r="Y200" s="785">
        <f>IFERROR(SUM(Y191:Y198),"0")</f>
        <v>88.2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hidden="1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0</v>
      </c>
      <c r="Y213" s="784">
        <f t="shared" ref="Y213:Y220" si="41">IFERROR(IF(X213="",0,CEILING((X213/$H213),1)*$H213),"")</f>
        <v>0</v>
      </c>
      <c r="Z213" s="36" t="str">
        <f>IFERROR(IF(Y213=0,"",ROUNDUP(Y213/H213,0)*0.00902),"")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0</v>
      </c>
      <c r="BN213" s="64">
        <f t="shared" ref="BN213:BN220" si="43">IFERROR(Y213*I213/H213,"0")</f>
        <v>0</v>
      </c>
      <c r="BO213" s="64">
        <f t="shared" ref="BO213:BO220" si="44">IFERROR(1/J213*(X213/H213),"0")</f>
        <v>0</v>
      </c>
      <c r="BP213" s="64">
        <f t="shared" ref="BP213:BP220" si="45">IFERROR(1/J213*(Y213/H213),"0")</f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47</v>
      </c>
      <c r="Y214" s="784">
        <f t="shared" si="41"/>
        <v>48.6</v>
      </c>
      <c r="Z214" s="36">
        <f>IFERROR(IF(Y214=0,"",ROUNDUP(Y214/H214,0)*0.00902),"")</f>
        <v>8.1180000000000002E-2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48.827777777777776</v>
      </c>
      <c r="BN214" s="64">
        <f t="shared" si="43"/>
        <v>50.49</v>
      </c>
      <c r="BO214" s="64">
        <f t="shared" si="44"/>
        <v>6.5937149270482595E-2</v>
      </c>
      <c r="BP214" s="64">
        <f t="shared" si="45"/>
        <v>6.8181818181818177E-2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10</v>
      </c>
      <c r="Y220" s="784">
        <f t="shared" si="41"/>
        <v>10.8</v>
      </c>
      <c r="Z220" s="36">
        <f>IFERROR(IF(Y220=0,"",ROUNDUP(Y220/H220,0)*0.00502),"")</f>
        <v>3.0120000000000001E-2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10.555555555555555</v>
      </c>
      <c r="BN220" s="64">
        <f t="shared" si="43"/>
        <v>11.4</v>
      </c>
      <c r="BO220" s="64">
        <f t="shared" si="44"/>
        <v>2.3741690408357077E-2</v>
      </c>
      <c r="BP220" s="64">
        <f t="shared" si="45"/>
        <v>2.5641025641025644E-2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14.259259259259258</v>
      </c>
      <c r="Y221" s="785">
        <f>IFERROR(Y213/H213,"0")+IFERROR(Y214/H214,"0")+IFERROR(Y215/H215,"0")+IFERROR(Y216/H216,"0")+IFERROR(Y217/H217,"0")+IFERROR(Y218/H218,"0")+IFERROR(Y219/H219,"0")+IFERROR(Y220/H220,"0")</f>
        <v>15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0.11130000000000001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57</v>
      </c>
      <c r="Y222" s="785">
        <f>IFERROR(SUM(Y213:Y220),"0")</f>
        <v>59.400000000000006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33</v>
      </c>
      <c r="Y228" s="784">
        <f t="shared" si="46"/>
        <v>33.6</v>
      </c>
      <c r="Z228" s="36">
        <f t="shared" ref="Z228:Z234" si="51">IFERROR(IF(Y228=0,"",ROUNDUP(Y228/H228,0)*0.00651),"")</f>
        <v>9.1139999999999999E-2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36.712499999999999</v>
      </c>
      <c r="BN228" s="64">
        <f t="shared" si="48"/>
        <v>37.380000000000003</v>
      </c>
      <c r="BO228" s="64">
        <f t="shared" si="49"/>
        <v>7.5549450549450559E-2</v>
      </c>
      <c r="BP228" s="64">
        <f t="shared" si="50"/>
        <v>7.6923076923076941E-2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 t="shared" si="51"/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9</v>
      </c>
      <c r="Y231" s="784">
        <f t="shared" si="46"/>
        <v>9.6</v>
      </c>
      <c r="Z231" s="36">
        <f t="shared" si="51"/>
        <v>2.6040000000000001E-2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9.9450000000000021</v>
      </c>
      <c r="BN231" s="64">
        <f t="shared" si="48"/>
        <v>10.608000000000001</v>
      </c>
      <c r="BO231" s="64">
        <f t="shared" si="49"/>
        <v>2.0604395604395608E-2</v>
      </c>
      <c r="BP231" s="64">
        <f t="shared" si="50"/>
        <v>2.197802197802198E-2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60</v>
      </c>
      <c r="Y233" s="784">
        <f t="shared" si="46"/>
        <v>60</v>
      </c>
      <c r="Z233" s="36">
        <f t="shared" si="51"/>
        <v>0.16275000000000001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42</v>
      </c>
      <c r="Y234" s="784">
        <f t="shared" si="46"/>
        <v>43.199999999999996</v>
      </c>
      <c r="Z234" s="36">
        <f t="shared" si="51"/>
        <v>0.11718000000000001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46.515000000000001</v>
      </c>
      <c r="BN234" s="64">
        <f t="shared" si="48"/>
        <v>47.843999999999994</v>
      </c>
      <c r="BO234" s="64">
        <f t="shared" si="49"/>
        <v>9.6153846153846159E-2</v>
      </c>
      <c r="BP234" s="64">
        <f t="shared" si="50"/>
        <v>9.8901098901098911E-2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60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61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0.39711000000000002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144</v>
      </c>
      <c r="Y236" s="785">
        <f>IFERROR(SUM(Y224:Y234),"0")</f>
        <v>146.4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14</v>
      </c>
      <c r="Y243" s="784">
        <f t="shared" si="52"/>
        <v>14.399999999999999</v>
      </c>
      <c r="Z243" s="36">
        <f>IFERROR(IF(Y243=0,"",ROUNDUP(Y243/H243,0)*0.00651),"")</f>
        <v>3.9059999999999997E-2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15.47</v>
      </c>
      <c r="BN243" s="64">
        <f t="shared" si="54"/>
        <v>15.912000000000001</v>
      </c>
      <c r="BO243" s="64">
        <f t="shared" si="55"/>
        <v>3.2051282051282055E-2</v>
      </c>
      <c r="BP243" s="64">
        <f t="shared" si="56"/>
        <v>3.2967032967032968E-2</v>
      </c>
    </row>
    <row r="244" spans="1:68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5.8333333333333339</v>
      </c>
      <c r="Y244" s="785">
        <f>IFERROR(Y238/H238,"0")+IFERROR(Y239/H239,"0")+IFERROR(Y240/H240,"0")+IFERROR(Y241/H241,"0")+IFERROR(Y242/H242,"0")+IFERROR(Y243/H243,"0")</f>
        <v>6</v>
      </c>
      <c r="Z244" s="785">
        <f>IFERROR(IF(Z238="",0,Z238),"0")+IFERROR(IF(Z239="",0,Z239),"0")+IFERROR(IF(Z240="",0,Z240),"0")+IFERROR(IF(Z241="",0,Z241),"0")+IFERROR(IF(Z242="",0,Z242),"0")+IFERROR(IF(Z243="",0,Z243),"0")</f>
        <v>3.9059999999999997E-2</v>
      </c>
      <c r="AA244" s="786"/>
      <c r="AB244" s="786"/>
      <c r="AC244" s="786"/>
    </row>
    <row r="245" spans="1:68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14</v>
      </c>
      <c r="Y245" s="785">
        <f>IFERROR(SUM(Y238:Y243),"0")</f>
        <v>14.399999999999999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6</v>
      </c>
      <c r="Y305" s="784">
        <f t="shared" si="72"/>
        <v>7.1999999999999993</v>
      </c>
      <c r="Z305" s="36">
        <f>IFERROR(IF(Y305=0,"",ROUNDUP(Y305/H305,0)*0.00651),"")</f>
        <v>1.9529999999999999E-2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6.6300000000000008</v>
      </c>
      <c r="BN305" s="64">
        <f t="shared" si="74"/>
        <v>7.9560000000000004</v>
      </c>
      <c r="BO305" s="64">
        <f t="shared" si="75"/>
        <v>1.3736263736263738E-2</v>
      </c>
      <c r="BP305" s="64">
        <f t="shared" si="76"/>
        <v>1.6483516483516484E-2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2.5</v>
      </c>
      <c r="Y308" s="785">
        <f>IFERROR(Y302/H302,"0")+IFERROR(Y303/H303,"0")+IFERROR(Y304/H304,"0")+IFERROR(Y305/H305,"0")+IFERROR(Y306/H306,"0")+IFERROR(Y307/H307,"0")</f>
        <v>3</v>
      </c>
      <c r="Z308" s="785">
        <f>IFERROR(IF(Z302="",0,Z302),"0")+IFERROR(IF(Z303="",0,Z303),"0")+IFERROR(IF(Z304="",0,Z304),"0")+IFERROR(IF(Z305="",0,Z305),"0")+IFERROR(IF(Z306="",0,Z306),"0")+IFERROR(IF(Z307="",0,Z307),"0")</f>
        <v>1.9529999999999999E-2</v>
      </c>
      <c r="AA308" s="786"/>
      <c r="AB308" s="786"/>
      <c r="AC308" s="786"/>
    </row>
    <row r="309" spans="1:68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6</v>
      </c>
      <c r="Y309" s="785">
        <f>IFERROR(SUM(Y302:Y307),"0")</f>
        <v>7.1999999999999993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hidden="1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144</v>
      </c>
      <c r="Y388" s="784">
        <f>IFERROR(IF(X388="",0,CEILING((X388/$H388),1)*$H388),"")</f>
        <v>148.19999999999999</v>
      </c>
      <c r="Z388" s="36">
        <f>IFERROR(IF(Y388=0,"",ROUNDUP(Y388/H388,0)*0.02175),"")</f>
        <v>0.41324999999999995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154.41230769230771</v>
      </c>
      <c r="BN388" s="64">
        <f>IFERROR(Y388*I388/H388,"0")</f>
        <v>158.91600000000003</v>
      </c>
      <c r="BO388" s="64">
        <f>IFERROR(1/J388*(X388/H388),"0")</f>
        <v>0.32967032967032966</v>
      </c>
      <c r="BP388" s="64">
        <f>IFERROR(1/J388*(Y388/H388),"0")</f>
        <v>0.33928571428571425</v>
      </c>
    </row>
    <row r="389" spans="1:68" ht="16.5" hidden="1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18.461538461538463</v>
      </c>
      <c r="Y391" s="785">
        <f>IFERROR(Y387/H387,"0")+IFERROR(Y388/H388,"0")+IFERROR(Y389/H389,"0")+IFERROR(Y390/H390,"0")</f>
        <v>19</v>
      </c>
      <c r="Z391" s="785">
        <f>IFERROR(IF(Z387="",0,Z387),"0")+IFERROR(IF(Z388="",0,Z388),"0")+IFERROR(IF(Z389="",0,Z389),"0")+IFERROR(IF(Z390="",0,Z390),"0")</f>
        <v>0.41324999999999995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144</v>
      </c>
      <c r="Y392" s="785">
        <f>IFERROR(SUM(Y387:Y390),"0")</f>
        <v>148.19999999999999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200</v>
      </c>
      <c r="Y423" s="784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206.4</v>
      </c>
      <c r="BN423" s="64">
        <f t="shared" si="89"/>
        <v>216.72</v>
      </c>
      <c r="BO423" s="64">
        <f t="shared" si="90"/>
        <v>0.27777777777777779</v>
      </c>
      <c r="BP423" s="64">
        <f t="shared" si="91"/>
        <v>0.29166666666666663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556</v>
      </c>
      <c r="Y424" s="784">
        <f t="shared" si="87"/>
        <v>570</v>
      </c>
      <c r="Z424" s="36">
        <f>IFERROR(IF(Y424=0,"",ROUNDUP(Y424/H424,0)*0.02175),"")</f>
        <v>0.8264999999999999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573.79200000000003</v>
      </c>
      <c r="BN424" s="64">
        <f t="shared" si="89"/>
        <v>588.24</v>
      </c>
      <c r="BO424" s="64">
        <f t="shared" si="90"/>
        <v>0.77222222222222225</v>
      </c>
      <c r="BP424" s="64">
        <f t="shared" si="91"/>
        <v>0.79166666666666663</v>
      </c>
    </row>
    <row r="425" spans="1:68" ht="27" hidden="1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300</v>
      </c>
      <c r="Y426" s="784">
        <f t="shared" si="87"/>
        <v>300</v>
      </c>
      <c r="Z426" s="36">
        <f>IFERROR(IF(Y426=0,"",ROUNDUP(Y426/H426,0)*0.02175),"")</f>
        <v>0.43499999999999994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309.60000000000002</v>
      </c>
      <c r="BN426" s="64">
        <f t="shared" si="89"/>
        <v>309.60000000000002</v>
      </c>
      <c r="BO426" s="64">
        <f t="shared" si="90"/>
        <v>0.41666666666666663</v>
      </c>
      <c r="BP426" s="64">
        <f t="shared" si="91"/>
        <v>0.41666666666666663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70.400000000000006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72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1.5659999999999998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1056</v>
      </c>
      <c r="Y431" s="785">
        <f>IFERROR(SUM(Y420:Y429),"0")</f>
        <v>1080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550</v>
      </c>
      <c r="Y433" s="784">
        <f>IFERROR(IF(X433="",0,CEILING((X433/$H433),1)*$H433),"")</f>
        <v>555</v>
      </c>
      <c r="Z433" s="36">
        <f>IFERROR(IF(Y433=0,"",ROUNDUP(Y433/H433,0)*0.02175),"")</f>
        <v>0.80474999999999997</v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567.6</v>
      </c>
      <c r="BN433" s="64">
        <f>IFERROR(Y433*I433/H433,"0")</f>
        <v>572.76</v>
      </c>
      <c r="BO433" s="64">
        <f>IFERROR(1/J433*(X433/H433),"0")</f>
        <v>0.76388888888888884</v>
      </c>
      <c r="BP433" s="64">
        <f>IFERROR(1/J433*(Y433/H433),"0")</f>
        <v>0.77083333333333326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36.666666666666664</v>
      </c>
      <c r="Y435" s="785">
        <f>IFERROR(Y433/H433,"0")+IFERROR(Y434/H434,"0")</f>
        <v>37</v>
      </c>
      <c r="Z435" s="785">
        <f>IFERROR(IF(Z433="",0,Z433),"0")+IFERROR(IF(Z434="",0,Z434),"0")</f>
        <v>0.80474999999999997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550</v>
      </c>
      <c r="Y436" s="785">
        <f>IFERROR(SUM(Y433:Y434),"0")</f>
        <v>555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58</v>
      </c>
      <c r="Y443" s="784">
        <f>IFERROR(IF(X443="",0,CEILING((X443/$H443),1)*$H443),"")</f>
        <v>63</v>
      </c>
      <c r="Z443" s="36">
        <f>IFERROR(IF(Y443=0,"",ROUNDUP(Y443/H443,0)*0.01898),"")</f>
        <v>0.13286000000000001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61.344666666666662</v>
      </c>
      <c r="BN443" s="64">
        <f>IFERROR(Y443*I443/H443,"0")</f>
        <v>66.632999999999996</v>
      </c>
      <c r="BO443" s="64">
        <f>IFERROR(1/J443*(X443/H443),"0")</f>
        <v>0.10069444444444445</v>
      </c>
      <c r="BP443" s="64">
        <f>IFERROR(1/J443*(Y443/H443),"0")</f>
        <v>0.109375</v>
      </c>
    </row>
    <row r="444" spans="1:68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6.4444444444444446</v>
      </c>
      <c r="Y444" s="785">
        <f>IFERROR(Y443/H443,"0")</f>
        <v>7</v>
      </c>
      <c r="Z444" s="785">
        <f>IFERROR(IF(Z443="",0,Z443),"0")</f>
        <v>0.13286000000000001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58</v>
      </c>
      <c r="Y445" s="785">
        <f>IFERROR(SUM(Y443:Y443),"0")</f>
        <v>63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idden="1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496</v>
      </c>
      <c r="Y464" s="784">
        <f>IFERROR(IF(X464="",0,CEILING((X464/$H464),1)*$H464),"")</f>
        <v>504</v>
      </c>
      <c r="Z464" s="36">
        <f>IFERROR(IF(Y464=0,"",ROUNDUP(Y464/H464,0)*0.01898),"")</f>
        <v>1.06288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524.60266666666666</v>
      </c>
      <c r="BN464" s="64">
        <f>IFERROR(Y464*I464/H464,"0")</f>
        <v>533.06399999999996</v>
      </c>
      <c r="BO464" s="64">
        <f>IFERROR(1/J464*(X464/H464),"0")</f>
        <v>0.86111111111111116</v>
      </c>
      <c r="BP464" s="64">
        <f>IFERROR(1/J464*(Y464/H464),"0")</f>
        <v>0.875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55.111111111111114</v>
      </c>
      <c r="Y469" s="785">
        <f>IFERROR(Y464/H464,"0")+IFERROR(Y465/H465,"0")+IFERROR(Y466/H466,"0")+IFERROR(Y467/H467,"0")+IFERROR(Y468/H468,"0")</f>
        <v>56</v>
      </c>
      <c r="Z469" s="785">
        <f>IFERROR(IF(Z464="",0,Z464),"0")+IFERROR(IF(Z465="",0,Z465),"0")+IFERROR(IF(Z466="",0,Z466),"0")+IFERROR(IF(Z467="",0,Z467),"0")+IFERROR(IF(Z468="",0,Z468),"0")</f>
        <v>1.06288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496</v>
      </c>
      <c r="Y470" s="785">
        <f>IFERROR(SUM(Y464:Y468),"0")</f>
        <v>504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idden="1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hidden="1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1</v>
      </c>
      <c r="Y511" s="784">
        <f>IFERROR(IF(X511="",0,CEILING((X511/$H511),1)*$H511),"")</f>
        <v>1.32</v>
      </c>
      <c r="Z511" s="36">
        <f>IFERROR(IF(Y511=0,"",ROUNDUP(Y511/H511,0)*0.00627),"")</f>
        <v>6.2700000000000004E-3</v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1.4242424242424241</v>
      </c>
      <c r="BN511" s="64">
        <f>IFERROR(Y511*I511/H511,"0")</f>
        <v>1.8799999999999997</v>
      </c>
      <c r="BO511" s="64">
        <f>IFERROR(1/J511*(X511/H511),"0")</f>
        <v>3.787878787878788E-3</v>
      </c>
      <c r="BP511" s="64">
        <f>IFERROR(1/J511*(Y511/H511),"0")</f>
        <v>5.0000000000000001E-3</v>
      </c>
    </row>
    <row r="512" spans="1:68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1.5909090909090908</v>
      </c>
      <c r="Y512" s="785">
        <f>IFERROR(Y510/H510,"0")+IFERROR(Y511/H511,"0")</f>
        <v>2</v>
      </c>
      <c r="Z512" s="785">
        <f>IFERROR(IF(Z510="",0,Z510),"0")+IFERROR(IF(Z511="",0,Z511),"0")</f>
        <v>1.2540000000000001E-2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2</v>
      </c>
      <c r="Y513" s="785">
        <f>IFERROR(SUM(Y510:Y511),"0")</f>
        <v>2.52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hidden="1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83</v>
      </c>
      <c r="Y558" s="784">
        <f t="shared" si="103"/>
        <v>84.48</v>
      </c>
      <c r="Z558" s="36">
        <f t="shared" si="104"/>
        <v>0.19136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88.659090909090892</v>
      </c>
      <c r="BN558" s="64">
        <f t="shared" si="106"/>
        <v>90.24</v>
      </c>
      <c r="BO558" s="64">
        <f t="shared" si="107"/>
        <v>0.15115093240093241</v>
      </c>
      <c r="BP558" s="64">
        <f t="shared" si="108"/>
        <v>0.15384615384615385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0</v>
      </c>
      <c r="Y560" s="784">
        <f t="shared" si="103"/>
        <v>0</v>
      </c>
      <c r="Z560" s="36" t="str">
        <f t="shared" si="104"/>
        <v/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15.719696969696969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16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0.19136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83</v>
      </c>
      <c r="Y571" s="785">
        <f>IFERROR(SUM(Y555:Y569),"0")</f>
        <v>84.48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200</v>
      </c>
      <c r="Y579" s="784">
        <f t="shared" ref="Y579:Y592" si="109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213.63636363636363</v>
      </c>
      <c r="BN579" s="64">
        <f t="shared" ref="BN579:BN592" si="111">IFERROR(Y579*I579/H579,"0")</f>
        <v>214.32</v>
      </c>
      <c r="BO579" s="64">
        <f t="shared" ref="BO579:BO592" si="112">IFERROR(1/J579*(X579/H579),"0")</f>
        <v>0.36421911421911418</v>
      </c>
      <c r="BP579" s="64">
        <f t="shared" ref="BP579:BP592" si="113">IFERROR(1/J579*(Y579/H579),"0")</f>
        <v>0.36538461538461542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200</v>
      </c>
      <c r="Y581" s="784">
        <f t="shared" si="109"/>
        <v>200.64000000000001</v>
      </c>
      <c r="Z581" s="36">
        <f>IFERROR(IF(Y581=0,"",ROUNDUP(Y581/H581,0)*0.01196),"")</f>
        <v>0.45448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213.63636363636363</v>
      </c>
      <c r="BN581" s="64">
        <f t="shared" si="111"/>
        <v>214.32</v>
      </c>
      <c r="BO581" s="64">
        <f t="shared" si="112"/>
        <v>0.36421911421911418</v>
      </c>
      <c r="BP581" s="64">
        <f t="shared" si="113"/>
        <v>0.36538461538461542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20</v>
      </c>
      <c r="Y583" s="784">
        <f t="shared" si="109"/>
        <v>21.12</v>
      </c>
      <c r="Z583" s="36">
        <f>IFERROR(IF(Y583=0,"",ROUNDUP(Y583/H583,0)*0.01196),"")</f>
        <v>4.7840000000000001E-2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21.363636363636363</v>
      </c>
      <c r="BN583" s="64">
        <f t="shared" si="111"/>
        <v>22.56</v>
      </c>
      <c r="BO583" s="64">
        <f t="shared" si="112"/>
        <v>3.6421911421911424E-2</v>
      </c>
      <c r="BP583" s="64">
        <f t="shared" si="113"/>
        <v>3.8461538461538464E-2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79.545454545454533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80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0.95679999999999998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420</v>
      </c>
      <c r="Y594" s="785">
        <f>IFERROR(SUM(Y579:Y592),"0")</f>
        <v>422.40000000000003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3686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3777.2000000000003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3870.5592745032745</v>
      </c>
      <c r="Y682" s="785">
        <f>IFERROR(SUM(BN22:BN678),"0")</f>
        <v>3966.703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7</v>
      </c>
      <c r="Y683" s="38">
        <f>ROUNDUP(SUM(BP22:BP678),0)</f>
        <v>7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4045.5592745032745</v>
      </c>
      <c r="Y684" s="785">
        <f>GrossWeightTotalR+PalletQtyTotalR*25</f>
        <v>4141.7029999999995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474.81019166019166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488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7.118100000000001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0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110.60000000000001</v>
      </c>
      <c r="E691" s="46">
        <f>IFERROR(Y104*1,"0")+IFERROR(Y105*1,"0")+IFERROR(Y106*1,"0")+IFERROR(Y110*1,"0")+IFERROR(Y111*1,"0")+IFERROR(Y112*1,"0")+IFERROR(Y113*1,"0")+IFERROR(Y114*1,"0")+IFERROR(Y115*1,"0")</f>
        <v>145.20000000000002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343.20000000000005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88.2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220.2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7.1999999999999993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148.19999999999999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1698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504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2.52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506.88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1 056,00"/>
        <filter val="1,00"/>
        <filter val="1,50"/>
        <filter val="1,59"/>
        <filter val="10,00"/>
        <filter val="100,00"/>
        <filter val="136,00"/>
        <filter val="14,00"/>
        <filter val="14,26"/>
        <filter val="144,00"/>
        <filter val="15,72"/>
        <filter val="18,46"/>
        <filter val="19,00"/>
        <filter val="2,00"/>
        <filter val="2,22"/>
        <filter val="2,50"/>
        <filter val="2,59"/>
        <filter val="20,00"/>
        <filter val="200,00"/>
        <filter val="21,00"/>
        <filter val="211,00"/>
        <filter val="25,00"/>
        <filter val="25,71"/>
        <filter val="3 686,00"/>
        <filter val="3 870,56"/>
        <filter val="300,00"/>
        <filter val="33,00"/>
        <filter val="36,67"/>
        <filter val="4 045,56"/>
        <filter val="4,00"/>
        <filter val="42,00"/>
        <filter val="420,00"/>
        <filter val="43,97"/>
        <filter val="47,00"/>
        <filter val="474,81"/>
        <filter val="496,00"/>
        <filter val="5,00"/>
        <filter val="5,83"/>
        <filter val="53,00"/>
        <filter val="55,11"/>
        <filter val="550,00"/>
        <filter val="556,00"/>
        <filter val="56,00"/>
        <filter val="57,00"/>
        <filter val="58,00"/>
        <filter val="6,00"/>
        <filter val="6,44"/>
        <filter val="6,67"/>
        <filter val="60,00"/>
        <filter val="7"/>
        <filter val="7,31"/>
        <filter val="70,40"/>
        <filter val="75,00"/>
        <filter val="79,00"/>
        <filter val="79,55"/>
        <filter val="8,70"/>
        <filter val="8,93"/>
        <filter val="83,00"/>
        <filter val="9,00"/>
        <filter val="94,00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