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60D915-5D88-4353-936A-A32927E241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Y335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N306" i="1"/>
  <c r="BM306" i="1"/>
  <c r="Z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BP203" i="1" s="1"/>
  <c r="P203" i="1"/>
  <c r="BO202" i="1"/>
  <c r="BM202" i="1"/>
  <c r="Y202" i="1"/>
  <c r="Y204" i="1" s="1"/>
  <c r="P202" i="1"/>
  <c r="X199" i="1"/>
  <c r="X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Y188" i="1" s="1"/>
  <c r="P186" i="1"/>
  <c r="X182" i="1"/>
  <c r="X181" i="1"/>
  <c r="BO180" i="1"/>
  <c r="BM180" i="1"/>
  <c r="Y180" i="1"/>
  <c r="BP180" i="1" s="1"/>
  <c r="P180" i="1"/>
  <c r="BO179" i="1"/>
  <c r="BM179" i="1"/>
  <c r="Y179" i="1"/>
  <c r="Y181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Y351" i="1" l="1"/>
  <c r="Y350" i="1"/>
  <c r="BP349" i="1"/>
  <c r="BN349" i="1"/>
  <c r="Z349" i="1"/>
  <c r="Z350" i="1" s="1"/>
  <c r="BP359" i="1"/>
  <c r="BN359" i="1"/>
  <c r="Z359" i="1"/>
  <c r="BP381" i="1"/>
  <c r="BN381" i="1"/>
  <c r="Z381" i="1"/>
  <c r="U689" i="1"/>
  <c r="Y355" i="1"/>
  <c r="BP354" i="1"/>
  <c r="BN354" i="1"/>
  <c r="Z354" i="1"/>
  <c r="Z355" i="1" s="1"/>
  <c r="BP421" i="1"/>
  <c r="BN421" i="1"/>
  <c r="Z421" i="1"/>
  <c r="BP481" i="1"/>
  <c r="BN481" i="1"/>
  <c r="Z481" i="1"/>
  <c r="BP483" i="1"/>
  <c r="BN483" i="1"/>
  <c r="Z483" i="1"/>
  <c r="BP499" i="1"/>
  <c r="BN499" i="1"/>
  <c r="Z499" i="1"/>
  <c r="BP560" i="1"/>
  <c r="BN560" i="1"/>
  <c r="Z560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80" i="1"/>
  <c r="X682" i="1" s="1"/>
  <c r="X683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2" i="1"/>
  <c r="BN122" i="1"/>
  <c r="Z138" i="1"/>
  <c r="BN138" i="1"/>
  <c r="Z155" i="1"/>
  <c r="BN155" i="1"/>
  <c r="Z160" i="1"/>
  <c r="BN160" i="1"/>
  <c r="Z175" i="1"/>
  <c r="BN175" i="1"/>
  <c r="Z180" i="1"/>
  <c r="BN180" i="1"/>
  <c r="Z186" i="1"/>
  <c r="Z187" i="1" s="1"/>
  <c r="BN186" i="1"/>
  <c r="BP186" i="1"/>
  <c r="Y187" i="1"/>
  <c r="Z190" i="1"/>
  <c r="BN190" i="1"/>
  <c r="Z203" i="1"/>
  <c r="BN203" i="1"/>
  <c r="Z207" i="1"/>
  <c r="BN207" i="1"/>
  <c r="Z219" i="1"/>
  <c r="BN219" i="1"/>
  <c r="Z229" i="1"/>
  <c r="BN229" i="1"/>
  <c r="Z249" i="1"/>
  <c r="BN249" i="1"/>
  <c r="Z262" i="1"/>
  <c r="BN262" i="1"/>
  <c r="Z279" i="1"/>
  <c r="BN279" i="1"/>
  <c r="Z302" i="1"/>
  <c r="BN302" i="1"/>
  <c r="BP371" i="1"/>
  <c r="BN371" i="1"/>
  <c r="Z371" i="1"/>
  <c r="BP400" i="1"/>
  <c r="BN400" i="1"/>
  <c r="Z400" i="1"/>
  <c r="BP433" i="1"/>
  <c r="BN433" i="1"/>
  <c r="Z433" i="1"/>
  <c r="BP453" i="1"/>
  <c r="BN453" i="1"/>
  <c r="Z453" i="1"/>
  <c r="BP482" i="1"/>
  <c r="BN482" i="1"/>
  <c r="Z482" i="1"/>
  <c r="BP498" i="1"/>
  <c r="BN498" i="1"/>
  <c r="Z498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3" i="1"/>
  <c r="BN563" i="1"/>
  <c r="Z563" i="1"/>
  <c r="BP635" i="1"/>
  <c r="BN635" i="1"/>
  <c r="Z635" i="1"/>
  <c r="BP637" i="1"/>
  <c r="BN637" i="1"/>
  <c r="Z637" i="1"/>
  <c r="BP639" i="1"/>
  <c r="BN639" i="1"/>
  <c r="Z639" i="1"/>
  <c r="Y93" i="1"/>
  <c r="BP87" i="1"/>
  <c r="BN87" i="1"/>
  <c r="Z87" i="1"/>
  <c r="BP104" i="1"/>
  <c r="BN104" i="1"/>
  <c r="Z104" i="1"/>
  <c r="BP120" i="1"/>
  <c r="BN120" i="1"/>
  <c r="Z120" i="1"/>
  <c r="BP136" i="1"/>
  <c r="BN136" i="1"/>
  <c r="Z136" i="1"/>
  <c r="BP151" i="1"/>
  <c r="BN151" i="1"/>
  <c r="Z151" i="1"/>
  <c r="BP173" i="1"/>
  <c r="BN173" i="1"/>
  <c r="Z173" i="1"/>
  <c r="BP196" i="1"/>
  <c r="BN196" i="1"/>
  <c r="Z196" i="1"/>
  <c r="BP217" i="1"/>
  <c r="BN217" i="1"/>
  <c r="Z217" i="1"/>
  <c r="BP227" i="1"/>
  <c r="BN227" i="1"/>
  <c r="Z227" i="1"/>
  <c r="Y244" i="1"/>
  <c r="BP237" i="1"/>
  <c r="BN237" i="1"/>
  <c r="Z237" i="1"/>
  <c r="BP247" i="1"/>
  <c r="BN247" i="1"/>
  <c r="Z247" i="1"/>
  <c r="BP260" i="1"/>
  <c r="BN260" i="1"/>
  <c r="Z260" i="1"/>
  <c r="BP277" i="1"/>
  <c r="BN277" i="1"/>
  <c r="Z277" i="1"/>
  <c r="BP295" i="1"/>
  <c r="BN295" i="1"/>
  <c r="Z295" i="1"/>
  <c r="Y313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X681" i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BP81" i="1"/>
  <c r="BN81" i="1"/>
  <c r="Z81" i="1"/>
  <c r="BP91" i="1"/>
  <c r="BN91" i="1"/>
  <c r="Z91" i="1"/>
  <c r="BP112" i="1"/>
  <c r="BN112" i="1"/>
  <c r="Z112" i="1"/>
  <c r="BP128" i="1"/>
  <c r="BN128" i="1"/>
  <c r="Z128" i="1"/>
  <c r="BP144" i="1"/>
  <c r="BN144" i="1"/>
  <c r="Z144" i="1"/>
  <c r="BP162" i="1"/>
  <c r="BN162" i="1"/>
  <c r="Z162" i="1"/>
  <c r="BP192" i="1"/>
  <c r="BN192" i="1"/>
  <c r="Z192" i="1"/>
  <c r="BP213" i="1"/>
  <c r="BN213" i="1"/>
  <c r="Z213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45" i="1"/>
  <c r="BN345" i="1"/>
  <c r="Z345" i="1"/>
  <c r="BP365" i="1"/>
  <c r="BN365" i="1"/>
  <c r="Z365" i="1"/>
  <c r="BP379" i="1"/>
  <c r="BN379" i="1"/>
  <c r="Z379" i="1"/>
  <c r="BP396" i="1"/>
  <c r="BN396" i="1"/>
  <c r="Z396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8" i="1"/>
  <c r="BN558" i="1"/>
  <c r="Z558" i="1"/>
  <c r="BP580" i="1"/>
  <c r="BN580" i="1"/>
  <c r="Z580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85" i="1"/>
  <c r="Y99" i="1"/>
  <c r="Y115" i="1"/>
  <c r="Y140" i="1"/>
  <c r="Y157" i="1"/>
  <c r="Y164" i="1"/>
  <c r="R689" i="1"/>
  <c r="V689" i="1"/>
  <c r="Y404" i="1"/>
  <c r="Y403" i="1"/>
  <c r="BP491" i="1"/>
  <c r="BN491" i="1"/>
  <c r="Z491" i="1"/>
  <c r="BP503" i="1"/>
  <c r="BN503" i="1"/>
  <c r="Z503" i="1"/>
  <c r="BP554" i="1"/>
  <c r="BN554" i="1"/>
  <c r="Z554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AB689" i="1"/>
  <c r="B689" i="1"/>
  <c r="Y23" i="1"/>
  <c r="BP22" i="1"/>
  <c r="BN22" i="1"/>
  <c r="Z22" i="1"/>
  <c r="Z23" i="1" s="1"/>
  <c r="Y24" i="1"/>
  <c r="F10" i="1"/>
  <c r="J9" i="1"/>
  <c r="F9" i="1"/>
  <c r="A10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BP191" i="1"/>
  <c r="BN191" i="1"/>
  <c r="Z191" i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Z510" i="1" s="1"/>
  <c r="Y510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Y574" i="1"/>
  <c r="BP571" i="1"/>
  <c r="BN571" i="1"/>
  <c r="Z571" i="1"/>
  <c r="BP573" i="1"/>
  <c r="BN573" i="1"/>
  <c r="Z573" i="1"/>
  <c r="Y575" i="1"/>
  <c r="BP578" i="1"/>
  <c r="BN578" i="1"/>
  <c r="Z578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BN143" i="1"/>
  <c r="BP143" i="1"/>
  <c r="G689" i="1"/>
  <c r="Z150" i="1"/>
  <c r="Z152" i="1" s="1"/>
  <c r="BN150" i="1"/>
  <c r="Y153" i="1"/>
  <c r="Z156" i="1"/>
  <c r="BN156" i="1"/>
  <c r="Z161" i="1"/>
  <c r="BN161" i="1"/>
  <c r="H689" i="1"/>
  <c r="Y169" i="1"/>
  <c r="Y176" i="1"/>
  <c r="Z172" i="1"/>
  <c r="BN172" i="1"/>
  <c r="Z174" i="1"/>
  <c r="BN174" i="1"/>
  <c r="Y177" i="1"/>
  <c r="Y182" i="1"/>
  <c r="BP179" i="1"/>
  <c r="BN179" i="1"/>
  <c r="Z179" i="1"/>
  <c r="Z181" i="1" s="1"/>
  <c r="Y198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Y209" i="1"/>
  <c r="BP214" i="1"/>
  <c r="BN214" i="1"/>
  <c r="Z214" i="1"/>
  <c r="BP218" i="1"/>
  <c r="BN218" i="1"/>
  <c r="Z218" i="1"/>
  <c r="Y235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Y346" i="1"/>
  <c r="BP360" i="1"/>
  <c r="BN360" i="1"/>
  <c r="Z360" i="1"/>
  <c r="BP364" i="1"/>
  <c r="BN364" i="1"/>
  <c r="Z364" i="1"/>
  <c r="BP372" i="1"/>
  <c r="BN372" i="1"/>
  <c r="Z372" i="1"/>
  <c r="Y383" i="1"/>
  <c r="BP380" i="1"/>
  <c r="BN380" i="1"/>
  <c r="Z380" i="1"/>
  <c r="BP388" i="1"/>
  <c r="BN388" i="1"/>
  <c r="Z388" i="1"/>
  <c r="Y398" i="1"/>
  <c r="Y397" i="1"/>
  <c r="BP401" i="1"/>
  <c r="BN401" i="1"/>
  <c r="Z401" i="1"/>
  <c r="Z403" i="1" s="1"/>
  <c r="Y415" i="1"/>
  <c r="Y414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BP452" i="1"/>
  <c r="BN452" i="1"/>
  <c r="Z452" i="1"/>
  <c r="Y460" i="1"/>
  <c r="Y469" i="1"/>
  <c r="BP463" i="1"/>
  <c r="BN463" i="1"/>
  <c r="Z463" i="1"/>
  <c r="BP466" i="1"/>
  <c r="BN466" i="1"/>
  <c r="Z466" i="1"/>
  <c r="BP521" i="1"/>
  <c r="BN521" i="1"/>
  <c r="Z521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Y591" i="1"/>
  <c r="BP579" i="1"/>
  <c r="BN579" i="1"/>
  <c r="Z579" i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D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641" i="1" l="1"/>
  <c r="Z68" i="1"/>
  <c r="Z204" i="1"/>
  <c r="Z163" i="1"/>
  <c r="Z157" i="1"/>
  <c r="Z140" i="1"/>
  <c r="Z115" i="1"/>
  <c r="Z106" i="1"/>
  <c r="Z84" i="1"/>
  <c r="Z33" i="1"/>
  <c r="Z414" i="1"/>
  <c r="Z383" i="1"/>
  <c r="Z659" i="1"/>
  <c r="Z93" i="1"/>
  <c r="Z591" i="1"/>
  <c r="Z75" i="1"/>
  <c r="Z52" i="1"/>
  <c r="Z390" i="1"/>
  <c r="Z255" i="1"/>
  <c r="Z234" i="1"/>
  <c r="Z624" i="1"/>
  <c r="Z539" i="1"/>
  <c r="Z468" i="1"/>
  <c r="Z455" i="1"/>
  <c r="Z429" i="1"/>
  <c r="Z367" i="1"/>
  <c r="Z321" i="1"/>
  <c r="Z243" i="1"/>
  <c r="Z176" i="1"/>
  <c r="Z145" i="1"/>
  <c r="Z505" i="1"/>
  <c r="Z500" i="1"/>
  <c r="Z397" i="1"/>
  <c r="Z198" i="1"/>
  <c r="Z652" i="1"/>
  <c r="Z631" i="1"/>
  <c r="Z568" i="1"/>
  <c r="Z268" i="1"/>
  <c r="Z439" i="1"/>
  <c r="Z374" i="1"/>
  <c r="Z307" i="1"/>
  <c r="Y679" i="1"/>
  <c r="Y680" i="1"/>
  <c r="Y683" i="1"/>
  <c r="Z665" i="1"/>
  <c r="Z523" i="1"/>
  <c r="Z297" i="1"/>
  <c r="Z285" i="1"/>
  <c r="Z130" i="1"/>
  <c r="Z124" i="1"/>
  <c r="Z99" i="1"/>
  <c r="Z602" i="1"/>
  <c r="Z574" i="1"/>
  <c r="Z220" i="1"/>
  <c r="Y681" i="1"/>
  <c r="Z684" i="1" l="1"/>
  <c r="Y682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<sst xmlns="http://schemas.openxmlformats.org/spreadsheetml/2006/main" count="3187" uniqueCount="1100">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</sst>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440</v>
      </c>
      <c r="Y420" s="780">
        <f t="shared" si="87"/>
        <v>450</v>
      </c>
      <c r="Z420" s="36">
        <f>IFERROR(IF(Y420=0,"",ROUNDUP(Y420/H420,0)*0.02175),"")</f>
        <v>0.65249999999999997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454.08</v>
      </c>
      <c r="BN420" s="64">
        <f t="shared" si="89"/>
        <v>464.4</v>
      </c>
      <c r="BO420" s="64">
        <f t="shared" si="90"/>
        <v>0.61111111111111105</v>
      </c>
      <c r="BP420" s="64">
        <f t="shared" si="91"/>
        <v>0.625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300</v>
      </c>
      <c r="Y422" s="780">
        <f t="shared" si="87"/>
        <v>300</v>
      </c>
      <c r="Z422" s="36">
        <f>IFERROR(IF(Y422=0,"",ROUNDUP(Y422/H422,0)*0.02175),"")</f>
        <v>0.43499999999999994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309.60000000000002</v>
      </c>
      <c r="BN422" s="64">
        <f t="shared" si="89"/>
        <v>309.60000000000002</v>
      </c>
      <c r="BO422" s="64">
        <f t="shared" si="90"/>
        <v>0.41666666666666663</v>
      </c>
      <c r="BP422" s="64">
        <f t="shared" si="91"/>
        <v>0.41666666666666663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49.333333333333329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1.0874999999999999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740</v>
      </c>
      <c r="Y430" s="781">
        <f>IFERROR(SUM(Y419:Y428),"0")</f>
        <v>750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1600</v>
      </c>
      <c r="Y463" s="780">
        <f>IFERROR(IF(X463="",0,CEILING((X463/$H463),1)*$H463),"")</f>
        <v>1602</v>
      </c>
      <c r="Z463" s="36">
        <f>IFERROR(IF(Y463=0,"",ROUNDUP(Y463/H463,0)*0.01898),"")</f>
        <v>3.3784399999999999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1692.2666666666667</v>
      </c>
      <c r="BN463" s="64">
        <f>IFERROR(Y463*I463/H463,"0")</f>
        <v>1694.3820000000001</v>
      </c>
      <c r="BO463" s="64">
        <f>IFERROR(1/J463*(X463/H463),"0")</f>
        <v>2.7777777777777777</v>
      </c>
      <c r="BP463" s="64">
        <f>IFERROR(1/J463*(Y463/H463),"0")</f>
        <v>2.78125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177.77777777777777</v>
      </c>
      <c r="Y468" s="781">
        <f>IFERROR(Y463/H463,"0")+IFERROR(Y464/H464,"0")+IFERROR(Y465/H465,"0")+IFERROR(Y466/H466,"0")+IFERROR(Y467/H467,"0")</f>
        <v>178</v>
      </c>
      <c r="Z468" s="781">
        <f>IFERROR(IF(Z463="",0,Z463),"0")+IFERROR(IF(Z464="",0,Z464),"0")+IFERROR(IF(Z465="",0,Z465),"0")+IFERROR(IF(Z466="",0,Z466),"0")+IFERROR(IF(Z467="",0,Z467),"0")</f>
        <v>3.3784399999999999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1600</v>
      </c>
      <c r="Y469" s="781">
        <f>IFERROR(SUM(Y463:Y467),"0")</f>
        <v>1602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1000</v>
      </c>
      <c r="Y556" s="780">
        <f t="shared" si="103"/>
        <v>1003.2</v>
      </c>
      <c r="Z556" s="36">
        <f t="shared" si="104"/>
        <v>2.2724000000000002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1068.1818181818182</v>
      </c>
      <c r="BN556" s="64">
        <f t="shared" si="106"/>
        <v>1071.5999999999999</v>
      </c>
      <c r="BO556" s="64">
        <f t="shared" si="107"/>
        <v>1.821095571095571</v>
      </c>
      <c r="BP556" s="64">
        <f t="shared" si="108"/>
        <v>1.8269230769230771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900</v>
      </c>
      <c r="Y558" s="780">
        <f t="shared" si="103"/>
        <v>902.88</v>
      </c>
      <c r="Z558" s="36">
        <f t="shared" si="104"/>
        <v>2.0451600000000001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961.36363636363637</v>
      </c>
      <c r="BN558" s="64">
        <f t="shared" si="106"/>
        <v>964.43999999999994</v>
      </c>
      <c r="BO558" s="64">
        <f t="shared" si="107"/>
        <v>1.638986013986014</v>
      </c>
      <c r="BP558" s="64">
        <f t="shared" si="108"/>
        <v>1.6442307692307694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359.84848484848482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4.3175600000000003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1900</v>
      </c>
      <c r="Y569" s="781">
        <f>IFERROR(SUM(Y553:Y567),"0")</f>
        <v>1906.08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4240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4258.08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4485.4921212121208</v>
      </c>
      <c r="Y680" s="781">
        <f>IFERROR(SUM(BN22:BN676),"0")</f>
        <v>4504.4219999999996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8</v>
      </c>
      <c r="Y681" s="38">
        <f>ROUNDUP(SUM(BP22:BP676),0)</f>
        <v>8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4685.4921212121208</v>
      </c>
      <c r="Y682" s="781">
        <f>GrossWeightTotalR+PalletQtyTotalR*25</f>
        <v>4704.4219999999996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586.95959595959584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589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8.7835000000000001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750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1602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1906.08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600,00"/>
        <filter val="1 900,00"/>
        <filter val="177,78"/>
        <filter val="300,00"/>
        <filter val="359,85"/>
        <filter val="4 240,00"/>
        <filter val="4 485,49"/>
        <filter val="4 685,49"/>
        <filter val="440,00"/>
        <filter val="49,33"/>
        <filter val="586,96"/>
        <filter val="740,00"/>
        <filter val="8"/>
        <filter val="90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