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90C117-521C-4419-A91E-7B15B4DA85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Z485" i="1"/>
  <c r="Y485" i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BP48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Y297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3" i="1" s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561" i="1" l="1"/>
  <c r="BN561" i="1"/>
  <c r="Z561" i="1"/>
  <c r="Y575" i="1"/>
  <c r="Y574" i="1"/>
  <c r="BP571" i="1"/>
  <c r="BN571" i="1"/>
  <c r="Z571" i="1"/>
  <c r="BP573" i="1"/>
  <c r="BN573" i="1"/>
  <c r="Z573" i="1"/>
  <c r="BP583" i="1"/>
  <c r="BN583" i="1"/>
  <c r="Z583" i="1"/>
  <c r="BP589" i="1"/>
  <c r="BN589" i="1"/>
  <c r="Z589" i="1"/>
  <c r="Y603" i="1"/>
  <c r="Y602" i="1"/>
  <c r="BP600" i="1"/>
  <c r="BN600" i="1"/>
  <c r="Z600" i="1"/>
  <c r="Z602" i="1" s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X679" i="1"/>
  <c r="Y33" i="1"/>
  <c r="Z47" i="1"/>
  <c r="BN47" i="1"/>
  <c r="Z62" i="1"/>
  <c r="BN62" i="1"/>
  <c r="Z74" i="1"/>
  <c r="BN74" i="1"/>
  <c r="Y84" i="1"/>
  <c r="Z88" i="1"/>
  <c r="BN88" i="1"/>
  <c r="Z98" i="1"/>
  <c r="BN98" i="1"/>
  <c r="Z111" i="1"/>
  <c r="BN111" i="1"/>
  <c r="Z119" i="1"/>
  <c r="BN119" i="1"/>
  <c r="Z129" i="1"/>
  <c r="BN129" i="1"/>
  <c r="Z139" i="1"/>
  <c r="BN139" i="1"/>
  <c r="Z180" i="1"/>
  <c r="BN180" i="1"/>
  <c r="Z196" i="1"/>
  <c r="BN196" i="1"/>
  <c r="Z215" i="1"/>
  <c r="BN215" i="1"/>
  <c r="Z225" i="1"/>
  <c r="BN225" i="1"/>
  <c r="Z233" i="1"/>
  <c r="BN233" i="1"/>
  <c r="Z238" i="1"/>
  <c r="BN238" i="1"/>
  <c r="Z239" i="1"/>
  <c r="BN239" i="1"/>
  <c r="Z252" i="1"/>
  <c r="BN252" i="1"/>
  <c r="Z263" i="1"/>
  <c r="BN263" i="1"/>
  <c r="Z278" i="1"/>
  <c r="BN278" i="1"/>
  <c r="Z289" i="1"/>
  <c r="Z290" i="1" s="1"/>
  <c r="BN289" i="1"/>
  <c r="BP289" i="1"/>
  <c r="Y290" i="1"/>
  <c r="Z294" i="1"/>
  <c r="BN294" i="1"/>
  <c r="BP294" i="1"/>
  <c r="Z320" i="1"/>
  <c r="BN320" i="1"/>
  <c r="Z362" i="1"/>
  <c r="BN362" i="1"/>
  <c r="Z372" i="1"/>
  <c r="BN372" i="1"/>
  <c r="Z387" i="1"/>
  <c r="BN387" i="1"/>
  <c r="Z396" i="1"/>
  <c r="BN396" i="1"/>
  <c r="Z407" i="1"/>
  <c r="Z408" i="1" s="1"/>
  <c r="BN407" i="1"/>
  <c r="BP407" i="1"/>
  <c r="Z411" i="1"/>
  <c r="BN411" i="1"/>
  <c r="Z423" i="1"/>
  <c r="BN423" i="1"/>
  <c r="Z451" i="1"/>
  <c r="BN451" i="1"/>
  <c r="Z467" i="1"/>
  <c r="BN467" i="1"/>
  <c r="Z493" i="1"/>
  <c r="BN493" i="1"/>
  <c r="Z494" i="1"/>
  <c r="BN494" i="1"/>
  <c r="Z509" i="1"/>
  <c r="BN509" i="1"/>
  <c r="Z519" i="1"/>
  <c r="BN519" i="1"/>
  <c r="Z520" i="1"/>
  <c r="BN520" i="1"/>
  <c r="AB689" i="1"/>
  <c r="Y539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Z659" i="1" s="1"/>
  <c r="BP657" i="1"/>
  <c r="BN657" i="1"/>
  <c r="Z657" i="1"/>
  <c r="J9" i="1"/>
  <c r="X681" i="1"/>
  <c r="BP113" i="1"/>
  <c r="BN113" i="1"/>
  <c r="BP114" i="1"/>
  <c r="BN114" i="1"/>
  <c r="Z114" i="1"/>
  <c r="Y131" i="1"/>
  <c r="BP127" i="1"/>
  <c r="BN127" i="1"/>
  <c r="Z127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F9" i="1"/>
  <c r="F10" i="1"/>
  <c r="Z22" i="1"/>
  <c r="Z23" i="1" s="1"/>
  <c r="BN22" i="1"/>
  <c r="BP22" i="1"/>
  <c r="Z26" i="1"/>
  <c r="BN26" i="1"/>
  <c r="BP26" i="1"/>
  <c r="Z31" i="1"/>
  <c r="BN31" i="1"/>
  <c r="C689" i="1"/>
  <c r="Z49" i="1"/>
  <c r="BN49" i="1"/>
  <c r="Z55" i="1"/>
  <c r="BN55" i="1"/>
  <c r="BP55" i="1"/>
  <c r="D689" i="1"/>
  <c r="Z64" i="1"/>
  <c r="BN64" i="1"/>
  <c r="Z72" i="1"/>
  <c r="BN72" i="1"/>
  <c r="Z78" i="1"/>
  <c r="BN78" i="1"/>
  <c r="BP78" i="1"/>
  <c r="Z82" i="1"/>
  <c r="BN82" i="1"/>
  <c r="Y94" i="1"/>
  <c r="Z90" i="1"/>
  <c r="BN90" i="1"/>
  <c r="Z96" i="1"/>
  <c r="BN96" i="1"/>
  <c r="BP96" i="1"/>
  <c r="Z103" i="1"/>
  <c r="BN103" i="1"/>
  <c r="Z109" i="1"/>
  <c r="Z115" i="1" s="1"/>
  <c r="BN109" i="1"/>
  <c r="BP109" i="1"/>
  <c r="Z113" i="1"/>
  <c r="BP121" i="1"/>
  <c r="BN121" i="1"/>
  <c r="Z121" i="1"/>
  <c r="Y141" i="1"/>
  <c r="BP133" i="1"/>
  <c r="BN133" i="1"/>
  <c r="Z133" i="1"/>
  <c r="Y145" i="1"/>
  <c r="BP143" i="1"/>
  <c r="BN143" i="1"/>
  <c r="Z143" i="1"/>
  <c r="BP161" i="1"/>
  <c r="BN161" i="1"/>
  <c r="Z161" i="1"/>
  <c r="Y187" i="1"/>
  <c r="BP186" i="1"/>
  <c r="BN186" i="1"/>
  <c r="Z186" i="1"/>
  <c r="Z187" i="1" s="1"/>
  <c r="Y198" i="1"/>
  <c r="BP190" i="1"/>
  <c r="BN190" i="1"/>
  <c r="Z190" i="1"/>
  <c r="J689" i="1"/>
  <c r="BP203" i="1"/>
  <c r="BN203" i="1"/>
  <c r="Z203" i="1"/>
  <c r="BP217" i="1"/>
  <c r="BN217" i="1"/>
  <c r="Z217" i="1"/>
  <c r="BP227" i="1"/>
  <c r="BN227" i="1"/>
  <c r="Z227" i="1"/>
  <c r="BP241" i="1"/>
  <c r="BN241" i="1"/>
  <c r="Z241" i="1"/>
  <c r="BP254" i="1"/>
  <c r="BN254" i="1"/>
  <c r="Z254" i="1"/>
  <c r="BP265" i="1"/>
  <c r="BN265" i="1"/>
  <c r="Z265" i="1"/>
  <c r="BP280" i="1"/>
  <c r="BN280" i="1"/>
  <c r="Z280" i="1"/>
  <c r="BP296" i="1"/>
  <c r="BN296" i="1"/>
  <c r="Z296" i="1"/>
  <c r="BP301" i="1"/>
  <c r="BN301" i="1"/>
  <c r="Z301" i="1"/>
  <c r="Y326" i="1"/>
  <c r="BP325" i="1"/>
  <c r="BN325" i="1"/>
  <c r="Z325" i="1"/>
  <c r="Z326" i="1" s="1"/>
  <c r="Y331" i="1"/>
  <c r="Y330" i="1"/>
  <c r="BP329" i="1"/>
  <c r="BN329" i="1"/>
  <c r="Z329" i="1"/>
  <c r="Z330" i="1" s="1"/>
  <c r="Y335" i="1"/>
  <c r="BP333" i="1"/>
  <c r="BN333" i="1"/>
  <c r="Z333" i="1"/>
  <c r="BP250" i="1"/>
  <c r="BN250" i="1"/>
  <c r="Z250" i="1"/>
  <c r="BP261" i="1"/>
  <c r="BN261" i="1"/>
  <c r="Z261" i="1"/>
  <c r="Y273" i="1"/>
  <c r="Y272" i="1"/>
  <c r="BP271" i="1"/>
  <c r="BN271" i="1"/>
  <c r="Z271" i="1"/>
  <c r="Z272" i="1" s="1"/>
  <c r="BP276" i="1"/>
  <c r="BN276" i="1"/>
  <c r="Z276" i="1"/>
  <c r="BP284" i="1"/>
  <c r="BN284" i="1"/>
  <c r="Z284" i="1"/>
  <c r="BP305" i="1"/>
  <c r="BN305" i="1"/>
  <c r="Z305" i="1"/>
  <c r="Y403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BP635" i="1"/>
  <c r="BN635" i="1"/>
  <c r="Z635" i="1"/>
  <c r="BP637" i="1"/>
  <c r="BN637" i="1"/>
  <c r="Z637" i="1"/>
  <c r="BP639" i="1"/>
  <c r="BN639" i="1"/>
  <c r="Z639" i="1"/>
  <c r="G689" i="1"/>
  <c r="H689" i="1"/>
  <c r="Y176" i="1"/>
  <c r="Y209" i="1"/>
  <c r="Z360" i="1"/>
  <c r="BN360" i="1"/>
  <c r="Z364" i="1"/>
  <c r="BN364" i="1"/>
  <c r="Z370" i="1"/>
  <c r="BN370" i="1"/>
  <c r="Z378" i="1"/>
  <c r="BN378" i="1"/>
  <c r="Z393" i="1"/>
  <c r="BN393" i="1"/>
  <c r="Z394" i="1"/>
  <c r="BN394" i="1"/>
  <c r="Z400" i="1"/>
  <c r="BN400" i="1"/>
  <c r="BP400" i="1"/>
  <c r="Z413" i="1"/>
  <c r="BN413" i="1"/>
  <c r="X689" i="1"/>
  <c r="Z421" i="1"/>
  <c r="BN421" i="1"/>
  <c r="Z425" i="1"/>
  <c r="BN425" i="1"/>
  <c r="Z433" i="1"/>
  <c r="BN433" i="1"/>
  <c r="Z449" i="1"/>
  <c r="BN449" i="1"/>
  <c r="Z453" i="1"/>
  <c r="BN453" i="1"/>
  <c r="Z465" i="1"/>
  <c r="BN465" i="1"/>
  <c r="Z481" i="1"/>
  <c r="BN481" i="1"/>
  <c r="Z482" i="1"/>
  <c r="BN482" i="1"/>
  <c r="Z483" i="1"/>
  <c r="BN483" i="1"/>
  <c r="BP485" i="1"/>
  <c r="BN485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59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4" i="1"/>
  <c r="BN144" i="1"/>
  <c r="Z149" i="1"/>
  <c r="BN149" i="1"/>
  <c r="BP149" i="1"/>
  <c r="Z151" i="1"/>
  <c r="BN151" i="1"/>
  <c r="Y152" i="1"/>
  <c r="Z155" i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Z568" i="1" s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374" i="1" l="1"/>
  <c r="Z403" i="1"/>
  <c r="Z397" i="1"/>
  <c r="Z624" i="1"/>
  <c r="Z574" i="1"/>
  <c r="Z268" i="1"/>
  <c r="Z198" i="1"/>
  <c r="Z157" i="1"/>
  <c r="Z145" i="1"/>
  <c r="Z140" i="1"/>
  <c r="Z130" i="1"/>
  <c r="Z321" i="1"/>
  <c r="Z429" i="1"/>
  <c r="Z234" i="1"/>
  <c r="Z33" i="1"/>
  <c r="Y683" i="1"/>
  <c r="Z523" i="1"/>
  <c r="Z455" i="1"/>
  <c r="Z434" i="1"/>
  <c r="Z500" i="1"/>
  <c r="Z383" i="1"/>
  <c r="Z335" i="1"/>
  <c r="Z307" i="1"/>
  <c r="Z285" i="1"/>
  <c r="Z163" i="1"/>
  <c r="Z124" i="1"/>
  <c r="Z106" i="1"/>
  <c r="Z93" i="1"/>
  <c r="Z84" i="1"/>
  <c r="Y681" i="1"/>
  <c r="Y680" i="1"/>
  <c r="Z439" i="1"/>
  <c r="Z641" i="1"/>
  <c r="Y679" i="1"/>
  <c r="Z367" i="1"/>
  <c r="Z631" i="1"/>
  <c r="Z468" i="1"/>
  <c r="Z255" i="1"/>
  <c r="Z243" i="1"/>
  <c r="Z220" i="1"/>
  <c r="Z176" i="1"/>
  <c r="Z152" i="1"/>
  <c r="Z75" i="1"/>
  <c r="Z68" i="1"/>
  <c r="Z52" i="1"/>
  <c r="Z390" i="1"/>
  <c r="Z652" i="1"/>
  <c r="Z591" i="1"/>
  <c r="Y682" i="1" l="1"/>
  <c r="Z684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<sst xmlns="http://schemas.openxmlformats.org/spreadsheetml/2006/main" count="3187" uniqueCount="1100">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</sst>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45691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600</v>
      </c>
      <c r="Y47" s="780">
        <f t="shared" si="6"/>
        <v>604.80000000000007</v>
      </c>
      <c r="Z47" s="36">
        <f>IFERROR(IF(Y47=0,"",ROUNDUP(Y47/H47,0)*0.01898),"")</f>
        <v>1.06288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624.16666666666663</v>
      </c>
      <c r="BN47" s="64">
        <f t="shared" si="8"/>
        <v>629.16000000000008</v>
      </c>
      <c r="BO47" s="64">
        <f t="shared" si="9"/>
        <v>0.86805555555555547</v>
      </c>
      <c r="BP47" s="64">
        <f t="shared" si="10"/>
        <v>0.875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230</v>
      </c>
      <c r="Y48" s="780">
        <f t="shared" si="6"/>
        <v>235.2</v>
      </c>
      <c r="Z48" s="36">
        <f>IFERROR(IF(Y48=0,"",ROUNDUP(Y48/H48,0)*0.01898),"")</f>
        <v>0.39857999999999999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238.93303571428569</v>
      </c>
      <c r="BN48" s="64">
        <f t="shared" si="8"/>
        <v>244.33499999999998</v>
      </c>
      <c r="BO48" s="64">
        <f t="shared" si="9"/>
        <v>0.32087053571428575</v>
      </c>
      <c r="BP48" s="64">
        <f t="shared" si="10"/>
        <v>0.328125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130</v>
      </c>
      <c r="Y49" s="780">
        <f t="shared" si="6"/>
        <v>133.20000000000002</v>
      </c>
      <c r="Z49" s="36">
        <f>IFERROR(IF(Y49=0,"",ROUNDUP(Y49/H49,0)*0.00902),"")</f>
        <v>0.32472000000000001</v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137.37837837837839</v>
      </c>
      <c r="BN49" s="64">
        <f t="shared" si="8"/>
        <v>140.76000000000002</v>
      </c>
      <c r="BO49" s="64">
        <f t="shared" si="9"/>
        <v>0.26617526617526621</v>
      </c>
      <c r="BP49" s="64">
        <f t="shared" si="10"/>
        <v>0.27272727272727271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111.22640497640498</v>
      </c>
      <c r="Y52" s="781">
        <f>IFERROR(Y46/H46,"0")+IFERROR(Y47/H47,"0")+IFERROR(Y48/H48,"0")+IFERROR(Y49/H49,"0")+IFERROR(Y50/H50,"0")+IFERROR(Y51/H51,"0")</f>
        <v>113</v>
      </c>
      <c r="Z52" s="781">
        <f>IFERROR(IF(Z46="",0,Z46),"0")+IFERROR(IF(Z47="",0,Z47),"0")+IFERROR(IF(Z48="",0,Z48),"0")+IFERROR(IF(Z49="",0,Z49),"0")+IFERROR(IF(Z50="",0,Z50),"0")+IFERROR(IF(Z51="",0,Z51),"0")</f>
        <v>1.7861799999999999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960</v>
      </c>
      <c r="Y53" s="781">
        <f>IFERROR(SUM(Y46:Y51),"0")</f>
        <v>973.2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100</v>
      </c>
      <c r="Y62" s="780">
        <f t="shared" si="11"/>
        <v>108</v>
      </c>
      <c r="Z62" s="36">
        <f>IFERROR(IF(Y62=0,"",ROUNDUP(Y62/H62,0)*0.01898),"")</f>
        <v>0.1898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104.02777777777777</v>
      </c>
      <c r="BN62" s="64">
        <f t="shared" si="13"/>
        <v>112.34999999999998</v>
      </c>
      <c r="BO62" s="64">
        <f t="shared" si="14"/>
        <v>0.14467592592592593</v>
      </c>
      <c r="BP62" s="64">
        <f t="shared" si="15"/>
        <v>0.15625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76</v>
      </c>
      <c r="Y65" s="780">
        <f t="shared" si="11"/>
        <v>76</v>
      </c>
      <c r="Z65" s="36">
        <f>IFERROR(IF(Y65=0,"",ROUNDUP(Y65/H65,0)*0.00902),"")</f>
        <v>0.17138</v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79.989999999999995</v>
      </c>
      <c r="BN65" s="64">
        <f t="shared" si="13"/>
        <v>79.989999999999995</v>
      </c>
      <c r="BO65" s="64">
        <f t="shared" si="14"/>
        <v>0.14393939393939395</v>
      </c>
      <c r="BP65" s="64">
        <f t="shared" si="15"/>
        <v>0.14393939393939395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28.25925925925926</v>
      </c>
      <c r="Y68" s="781">
        <f>IFERROR(Y61/H61,"0")+IFERROR(Y62/H62,"0")+IFERROR(Y63/H63,"0")+IFERROR(Y64/H64,"0")+IFERROR(Y65/H65,"0")+IFERROR(Y66/H66,"0")+IFERROR(Y67/H67,"0")</f>
        <v>29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0.36118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176</v>
      </c>
      <c r="Y69" s="781">
        <f>IFERROR(SUM(Y61:Y67),"0")</f>
        <v>184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180</v>
      </c>
      <c r="Y71" s="780">
        <f>IFERROR(IF(X71="",0,CEILING((X71/$H71),1)*$H71),"")</f>
        <v>183.60000000000002</v>
      </c>
      <c r="Z71" s="36">
        <f>IFERROR(IF(Y71=0,"",ROUNDUP(Y71/H71,0)*0.01898),"")</f>
        <v>0.32266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187.24999999999997</v>
      </c>
      <c r="BN71" s="64">
        <f>IFERROR(Y71*I71/H71,"0")</f>
        <v>190.995</v>
      </c>
      <c r="BO71" s="64">
        <f>IFERROR(1/J71*(X71/H71),"0")</f>
        <v>0.26041666666666663</v>
      </c>
      <c r="BP71" s="64">
        <f>IFERROR(1/J71*(Y71/H71),"0")</f>
        <v>0.265625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16.666666666666664</v>
      </c>
      <c r="Y75" s="781">
        <f>IFERROR(Y71/H71,"0")+IFERROR(Y72/H72,"0")+IFERROR(Y73/H73,"0")+IFERROR(Y74/H74,"0")</f>
        <v>17</v>
      </c>
      <c r="Z75" s="781">
        <f>IFERROR(IF(Z71="",0,Z71),"0")+IFERROR(IF(Z72="",0,Z72),"0")+IFERROR(IF(Z73="",0,Z73),"0")+IFERROR(IF(Z74="",0,Z74),"0")</f>
        <v>0.32266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180</v>
      </c>
      <c r="Y76" s="781">
        <f>IFERROR(SUM(Y71:Y74),"0")</f>
        <v>183.60000000000002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30</v>
      </c>
      <c r="Y88" s="780">
        <f t="shared" si="21"/>
        <v>33.6</v>
      </c>
      <c r="Z88" s="36">
        <f>IFERROR(IF(Y88=0,"",ROUNDUP(Y88/H88,0)*0.01898),"")</f>
        <v>7.5920000000000001E-2</v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31.553571428571427</v>
      </c>
      <c r="BN88" s="64">
        <f t="shared" si="23"/>
        <v>35.340000000000003</v>
      </c>
      <c r="BO88" s="64">
        <f t="shared" si="24"/>
        <v>5.5803571428571425E-2</v>
      </c>
      <c r="BP88" s="64">
        <f t="shared" si="25"/>
        <v>6.25E-2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3.5714285714285712</v>
      </c>
      <c r="Y93" s="781">
        <f>IFERROR(Y87/H87,"0")+IFERROR(Y88/H88,"0")+IFERROR(Y89/H89,"0")+IFERROR(Y90/H90,"0")+IFERROR(Y91/H91,"0")+IFERROR(Y92/H92,"0")</f>
        <v>4</v>
      </c>
      <c r="Z93" s="781">
        <f>IFERROR(IF(Z87="",0,Z87),"0")+IFERROR(IF(Z88="",0,Z88),"0")+IFERROR(IF(Z89="",0,Z89),"0")+IFERROR(IF(Z90="",0,Z90),"0")+IFERROR(IF(Z91="",0,Z91),"0")+IFERROR(IF(Z92="",0,Z92),"0")</f>
        <v>7.5920000000000001E-2</v>
      </c>
      <c r="AA93" s="782"/>
      <c r="AB93" s="782"/>
      <c r="AC93" s="782"/>
    </row>
    <row r="94" spans="1:68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30</v>
      </c>
      <c r="Y94" s="781">
        <f>IFERROR(SUM(Y87:Y92),"0")</f>
        <v>33.6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120</v>
      </c>
      <c r="Y97" s="780">
        <f>IFERROR(IF(X97="",0,CEILING((X97/$H97),1)*$H97),"")</f>
        <v>126</v>
      </c>
      <c r="Z97" s="36">
        <f>IFERROR(IF(Y97=0,"",ROUNDUP(Y97/H97,0)*0.01898),"")</f>
        <v>0.28470000000000001</v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127.41428571428571</v>
      </c>
      <c r="BN97" s="64">
        <f>IFERROR(Y97*I97/H97,"0")</f>
        <v>133.785</v>
      </c>
      <c r="BO97" s="64">
        <f>IFERROR(1/J97*(X97/H97),"0")</f>
        <v>0.2232142857142857</v>
      </c>
      <c r="BP97" s="64">
        <f>IFERROR(1/J97*(Y97/H97),"0")</f>
        <v>0.234375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14.285714285714285</v>
      </c>
      <c r="Y99" s="781">
        <f>IFERROR(Y96/H96,"0")+IFERROR(Y97/H97,"0")+IFERROR(Y98/H98,"0")</f>
        <v>15</v>
      </c>
      <c r="Z99" s="781">
        <f>IFERROR(IF(Z96="",0,Z96),"0")+IFERROR(IF(Z97="",0,Z97),"0")+IFERROR(IF(Z98="",0,Z98),"0")</f>
        <v>0.28470000000000001</v>
      </c>
      <c r="AA99" s="782"/>
      <c r="AB99" s="782"/>
      <c r="AC99" s="782"/>
    </row>
    <row r="100" spans="1:68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120</v>
      </c>
      <c r="Y100" s="781">
        <f>IFERROR(SUM(Y96:Y98),"0")</f>
        <v>126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400</v>
      </c>
      <c r="Y103" s="780">
        <f>IFERROR(IF(X103="",0,CEILING((X103/$H103),1)*$H103),"")</f>
        <v>410.40000000000003</v>
      </c>
      <c r="Z103" s="36">
        <f>IFERROR(IF(Y103=0,"",ROUNDUP(Y103/H103,0)*0.01898),"")</f>
        <v>0.72123999999999999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416.11111111111109</v>
      </c>
      <c r="BN103" s="64">
        <f>IFERROR(Y103*I103/H103,"0")</f>
        <v>426.92999999999995</v>
      </c>
      <c r="BO103" s="64">
        <f>IFERROR(1/J103*(X103/H103),"0")</f>
        <v>0.57870370370370372</v>
      </c>
      <c r="BP103" s="64">
        <f>IFERROR(1/J103*(Y103/H103),"0")</f>
        <v>0.59375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135</v>
      </c>
      <c r="Y105" s="780">
        <f>IFERROR(IF(X105="",0,CEILING((X105/$H105),1)*$H105),"")</f>
        <v>135</v>
      </c>
      <c r="Z105" s="36">
        <f>IFERROR(IF(Y105=0,"",ROUNDUP(Y105/H105,0)*0.00902),"")</f>
        <v>0.27060000000000001</v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141.30000000000001</v>
      </c>
      <c r="BN105" s="64">
        <f>IFERROR(Y105*I105/H105,"0")</f>
        <v>141.30000000000001</v>
      </c>
      <c r="BO105" s="64">
        <f>IFERROR(1/J105*(X105/H105),"0")</f>
        <v>0.22727272727272729</v>
      </c>
      <c r="BP105" s="64">
        <f>IFERROR(1/J105*(Y105/H105),"0")</f>
        <v>0.22727272727272729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67.037037037037038</v>
      </c>
      <c r="Y106" s="781">
        <f>IFERROR(Y103/H103,"0")+IFERROR(Y104/H104,"0")+IFERROR(Y105/H105,"0")</f>
        <v>68</v>
      </c>
      <c r="Z106" s="781">
        <f>IFERROR(IF(Z103="",0,Z103),"0")+IFERROR(IF(Z104="",0,Z104),"0")+IFERROR(IF(Z105="",0,Z105),"0")</f>
        <v>0.99184000000000005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535</v>
      </c>
      <c r="Y107" s="781">
        <f>IFERROR(SUM(Y103:Y105),"0")</f>
        <v>545.40000000000009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120</v>
      </c>
      <c r="Y110" s="780">
        <f t="shared" si="26"/>
        <v>126</v>
      </c>
      <c r="Z110" s="36">
        <f>IFERROR(IF(Y110=0,"",ROUNDUP(Y110/H110,0)*0.01898),"")</f>
        <v>0.28470000000000001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127.41428571428571</v>
      </c>
      <c r="BN110" s="64">
        <f t="shared" si="28"/>
        <v>133.785</v>
      </c>
      <c r="BO110" s="64">
        <f t="shared" si="29"/>
        <v>0.2232142857142857</v>
      </c>
      <c r="BP110" s="64">
        <f t="shared" si="30"/>
        <v>0.234375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59</v>
      </c>
      <c r="Y111" s="780">
        <f t="shared" si="26"/>
        <v>59.400000000000006</v>
      </c>
      <c r="Z111" s="36">
        <f>IFERROR(IF(Y111=0,"",ROUNDUP(Y111/H111,0)*0.00651),"")</f>
        <v>0.14322000000000001</v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64.506666666666661</v>
      </c>
      <c r="BN111" s="64">
        <f t="shared" si="28"/>
        <v>64.944000000000003</v>
      </c>
      <c r="BO111" s="64">
        <f t="shared" si="29"/>
        <v>0.12006512006512007</v>
      </c>
      <c r="BP111" s="64">
        <f t="shared" si="30"/>
        <v>0.12087912087912089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248</v>
      </c>
      <c r="Y113" s="780">
        <f t="shared" si="26"/>
        <v>248.4</v>
      </c>
      <c r="Z113" s="36">
        <f>IFERROR(IF(Y113=0,"",ROUNDUP(Y113/H113,0)*0.00902),"")</f>
        <v>0.82984000000000002</v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274.45333333333332</v>
      </c>
      <c r="BN113" s="64">
        <f t="shared" si="28"/>
        <v>274.89599999999996</v>
      </c>
      <c r="BO113" s="64">
        <f t="shared" si="29"/>
        <v>0.69584736251402912</v>
      </c>
      <c r="BP113" s="64">
        <f t="shared" si="30"/>
        <v>0.69696969696969702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127.98941798941799</v>
      </c>
      <c r="Y115" s="781">
        <f>IFERROR(Y109/H109,"0")+IFERROR(Y110/H110,"0")+IFERROR(Y111/H111,"0")+IFERROR(Y112/H112,"0")+IFERROR(Y113/H113,"0")+IFERROR(Y114/H114,"0")</f>
        <v>129</v>
      </c>
      <c r="Z115" s="781">
        <f>IFERROR(IF(Z109="",0,Z109),"0")+IFERROR(IF(Z110="",0,Z110),"0")+IFERROR(IF(Z111="",0,Z111),"0")+IFERROR(IF(Z112="",0,Z112),"0")+IFERROR(IF(Z113="",0,Z113),"0")+IFERROR(IF(Z114="",0,Z114),"0")</f>
        <v>1.25776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427</v>
      </c>
      <c r="Y116" s="781">
        <f>IFERROR(SUM(Y109:Y114),"0")</f>
        <v>433.8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200</v>
      </c>
      <c r="Y120" s="780">
        <f>IFERROR(IF(X120="",0,CEILING((X120/$H120),1)*$H120),"")</f>
        <v>201.6</v>
      </c>
      <c r="Z120" s="36">
        <f>IFERROR(IF(Y120=0,"",ROUNDUP(Y120/H120,0)*0.01898),"")</f>
        <v>0.34164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207.76785714285717</v>
      </c>
      <c r="BN120" s="64">
        <f>IFERROR(Y120*I120/H120,"0")</f>
        <v>209.43</v>
      </c>
      <c r="BO120" s="64">
        <f>IFERROR(1/J120*(X120/H120),"0")</f>
        <v>0.27901785714285715</v>
      </c>
      <c r="BP120" s="64">
        <f>IFERROR(1/J120*(Y120/H120),"0")</f>
        <v>0.28125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90</v>
      </c>
      <c r="Y122" s="780">
        <f>IFERROR(IF(X122="",0,CEILING((X122/$H122),1)*$H122),"")</f>
        <v>90</v>
      </c>
      <c r="Z122" s="36">
        <f>IFERROR(IF(Y122=0,"",ROUNDUP(Y122/H122,0)*0.00902),"")</f>
        <v>0.1804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94.199999999999989</v>
      </c>
      <c r="BN122" s="64">
        <f>IFERROR(Y122*I122/H122,"0")</f>
        <v>94.199999999999989</v>
      </c>
      <c r="BO122" s="64">
        <f>IFERROR(1/J122*(X122/H122),"0")</f>
        <v>0.15151515151515152</v>
      </c>
      <c r="BP122" s="64">
        <f>IFERROR(1/J122*(Y122/H122),"0")</f>
        <v>0.15151515151515152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37.857142857142861</v>
      </c>
      <c r="Y124" s="781">
        <f>IFERROR(Y119/H119,"0")+IFERROR(Y120/H120,"0")+IFERROR(Y121/H121,"0")+IFERROR(Y122/H122,"0")+IFERROR(Y123/H123,"0")</f>
        <v>38</v>
      </c>
      <c r="Z124" s="781">
        <f>IFERROR(IF(Z119="",0,Z119),"0")+IFERROR(IF(Z120="",0,Z120),"0")+IFERROR(IF(Z121="",0,Z121),"0")+IFERROR(IF(Z122="",0,Z122),"0")+IFERROR(IF(Z123="",0,Z123),"0")</f>
        <v>0.52204000000000006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290</v>
      </c>
      <c r="Y125" s="781">
        <f>IFERROR(SUM(Y119:Y123),"0")</f>
        <v>291.60000000000002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90</v>
      </c>
      <c r="Y127" s="780">
        <f>IFERROR(IF(X127="",0,CEILING((X127/$H127),1)*$H127),"")</f>
        <v>97.2</v>
      </c>
      <c r="Z127" s="36">
        <f>IFERROR(IF(Y127=0,"",ROUNDUP(Y127/H127,0)*0.01898),"")</f>
        <v>0.17082</v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93.624999999999986</v>
      </c>
      <c r="BN127" s="64">
        <f>IFERROR(Y127*I127/H127,"0")</f>
        <v>101.11499999999998</v>
      </c>
      <c r="BO127" s="64">
        <f>IFERROR(1/J127*(X127/H127),"0")</f>
        <v>0.13020833333333331</v>
      </c>
      <c r="BP127" s="64">
        <f>IFERROR(1/J127*(Y127/H127),"0")</f>
        <v>0.140625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8.3333333333333321</v>
      </c>
      <c r="Y130" s="781">
        <f>IFERROR(Y127/H127,"0")+IFERROR(Y128/H128,"0")+IFERROR(Y129/H129,"0")</f>
        <v>9</v>
      </c>
      <c r="Z130" s="781">
        <f>IFERROR(IF(Z127="",0,Z127),"0")+IFERROR(IF(Z128="",0,Z128),"0")+IFERROR(IF(Z129="",0,Z129),"0")</f>
        <v>0.17082</v>
      </c>
      <c r="AA130" s="782"/>
      <c r="AB130" s="782"/>
      <c r="AC130" s="782"/>
    </row>
    <row r="131" spans="1:68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90</v>
      </c>
      <c r="Y131" s="781">
        <f>IFERROR(SUM(Y127:Y129),"0")</f>
        <v>97.2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225</v>
      </c>
      <c r="Y137" s="780">
        <f t="shared" si="31"/>
        <v>226.8</v>
      </c>
      <c r="Z137" s="36">
        <f>IFERROR(IF(Y137=0,"",ROUNDUP(Y137/H137,0)*0.00651),"")</f>
        <v>0.54683999999999999</v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246</v>
      </c>
      <c r="BN137" s="64">
        <f t="shared" si="33"/>
        <v>247.96799999999999</v>
      </c>
      <c r="BO137" s="64">
        <f t="shared" si="34"/>
        <v>0.45787545787545786</v>
      </c>
      <c r="BP137" s="64">
        <f t="shared" si="35"/>
        <v>0.46153846153846156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83.333333333333329</v>
      </c>
      <c r="Y140" s="781">
        <f>IFERROR(Y133/H133,"0")+IFERROR(Y134/H134,"0")+IFERROR(Y135/H135,"0")+IFERROR(Y136/H136,"0")+IFERROR(Y137/H137,"0")+IFERROR(Y138/H138,"0")+IFERROR(Y139/H139,"0")</f>
        <v>84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0.54683999999999999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225</v>
      </c>
      <c r="Y141" s="781">
        <f>IFERROR(SUM(Y133:Y139),"0")</f>
        <v>226.8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120</v>
      </c>
      <c r="Y192" s="780">
        <f t="shared" si="36"/>
        <v>121.80000000000001</v>
      </c>
      <c r="Z192" s="36">
        <f>IFERROR(IF(Y192=0,"",ROUNDUP(Y192/H192,0)*0.00902),"")</f>
        <v>0.26158000000000003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126</v>
      </c>
      <c r="BN192" s="64">
        <f t="shared" si="38"/>
        <v>127.89</v>
      </c>
      <c r="BO192" s="64">
        <f t="shared" si="39"/>
        <v>0.21645021645021645</v>
      </c>
      <c r="BP192" s="64">
        <f t="shared" si="40"/>
        <v>0.2196969696969697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88</v>
      </c>
      <c r="Y193" s="780">
        <f t="shared" si="36"/>
        <v>88.2</v>
      </c>
      <c r="Z193" s="36">
        <f>IFERROR(IF(Y193=0,"",ROUNDUP(Y193/H193,0)*0.00502),"")</f>
        <v>0.21084</v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93.447619047619042</v>
      </c>
      <c r="BN193" s="64">
        <f t="shared" si="38"/>
        <v>93.66</v>
      </c>
      <c r="BO193" s="64">
        <f t="shared" si="39"/>
        <v>0.17908017908017909</v>
      </c>
      <c r="BP193" s="64">
        <f t="shared" si="40"/>
        <v>0.17948717948717952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70</v>
      </c>
      <c r="Y195" s="780">
        <f t="shared" si="36"/>
        <v>71.400000000000006</v>
      </c>
      <c r="Z195" s="36">
        <f>IFERROR(IF(Y195=0,"",ROUNDUP(Y195/H195,0)*0.00502),"")</f>
        <v>0.17068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73.333333333333329</v>
      </c>
      <c r="BN195" s="64">
        <f t="shared" si="38"/>
        <v>74.8</v>
      </c>
      <c r="BO195" s="64">
        <f t="shared" si="39"/>
        <v>0.14245014245014245</v>
      </c>
      <c r="BP195" s="64">
        <f t="shared" si="40"/>
        <v>0.14529914529914531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103.80952380952381</v>
      </c>
      <c r="Y198" s="781">
        <f>IFERROR(Y190/H190,"0")+IFERROR(Y191/H191,"0")+IFERROR(Y192/H192,"0")+IFERROR(Y193/H193,"0")+IFERROR(Y194/H194,"0")+IFERROR(Y195/H195,"0")+IFERROR(Y196/H196,"0")+IFERROR(Y197/H197,"0")</f>
        <v>105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0.6431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278</v>
      </c>
      <c r="Y199" s="781">
        <f>IFERROR(SUM(Y190:Y197),"0")</f>
        <v>281.39999999999998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39</v>
      </c>
      <c r="Y208" s="780">
        <f>IFERROR(IF(X208="",0,CEILING((X208/$H208),1)*$H208),"")</f>
        <v>39.9</v>
      </c>
      <c r="Z208" s="36">
        <f>IFERROR(IF(Y208=0,"",ROUNDUP(Y208/H208,0)*0.00651),"")</f>
        <v>0.12369000000000001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42.342857142857135</v>
      </c>
      <c r="BN208" s="64">
        <f>IFERROR(Y208*I208/H208,"0")</f>
        <v>43.319999999999993</v>
      </c>
      <c r="BO208" s="64">
        <f>IFERROR(1/J208*(X208/H208),"0")</f>
        <v>0.10204081632653061</v>
      </c>
      <c r="BP208" s="64">
        <f>IFERROR(1/J208*(Y208/H208),"0")</f>
        <v>0.1043956043956044</v>
      </c>
    </row>
    <row r="209" spans="1:68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18.571428571428569</v>
      </c>
      <c r="Y209" s="781">
        <f>IFERROR(Y207/H207,"0")+IFERROR(Y208/H208,"0")</f>
        <v>19</v>
      </c>
      <c r="Z209" s="781">
        <f>IFERROR(IF(Z207="",0,Z207),"0")+IFERROR(IF(Z208="",0,Z208),"0")</f>
        <v>0.12369000000000001</v>
      </c>
      <c r="AA209" s="782"/>
      <c r="AB209" s="782"/>
      <c r="AC209" s="782"/>
    </row>
    <row r="210" spans="1:68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39</v>
      </c>
      <c r="Y210" s="781">
        <f>IFERROR(SUM(Y207:Y208),"0")</f>
        <v>39.9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550</v>
      </c>
      <c r="Y212" s="780">
        <f t="shared" ref="Y212:Y219" si="41">IFERROR(IF(X212="",0,CEILING((X212/$H212),1)*$H212),"")</f>
        <v>550.80000000000007</v>
      </c>
      <c r="Z212" s="36">
        <f>IFERROR(IF(Y212=0,"",ROUNDUP(Y212/H212,0)*0.00902),"")</f>
        <v>0.92003999999999997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571.3888888888888</v>
      </c>
      <c r="BN212" s="64">
        <f t="shared" ref="BN212:BN219" si="43">IFERROR(Y212*I212/H212,"0")</f>
        <v>572.22000000000014</v>
      </c>
      <c r="BO212" s="64">
        <f t="shared" ref="BO212:BO219" si="44">IFERROR(1/J212*(X212/H212),"0")</f>
        <v>0.77160493827160492</v>
      </c>
      <c r="BP212" s="64">
        <f t="shared" ref="BP212:BP219" si="45">IFERROR(1/J212*(Y212/H212),"0")</f>
        <v>0.77272727272727271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110</v>
      </c>
      <c r="Y213" s="780">
        <f t="shared" si="41"/>
        <v>113.4</v>
      </c>
      <c r="Z213" s="36">
        <f>IFERROR(IF(Y213=0,"",ROUNDUP(Y213/H213,0)*0.00902),"")</f>
        <v>0.18942000000000001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114.27777777777777</v>
      </c>
      <c r="BN213" s="64">
        <f t="shared" si="43"/>
        <v>117.81</v>
      </c>
      <c r="BO213" s="64">
        <f t="shared" si="44"/>
        <v>0.15432098765432098</v>
      </c>
      <c r="BP213" s="64">
        <f t="shared" si="45"/>
        <v>0.15909090909090909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400</v>
      </c>
      <c r="Y215" s="780">
        <f t="shared" si="41"/>
        <v>405</v>
      </c>
      <c r="Z215" s="36">
        <f>IFERROR(IF(Y215=0,"",ROUNDUP(Y215/H215,0)*0.00902),"")</f>
        <v>0.67649999999999999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415.55555555555554</v>
      </c>
      <c r="BN215" s="64">
        <f t="shared" si="43"/>
        <v>420.75</v>
      </c>
      <c r="BO215" s="64">
        <f t="shared" si="44"/>
        <v>0.5611672278338945</v>
      </c>
      <c r="BP215" s="64">
        <f t="shared" si="45"/>
        <v>0.56818181818181823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63</v>
      </c>
      <c r="Y216" s="780">
        <f t="shared" si="41"/>
        <v>63</v>
      </c>
      <c r="Z216" s="36">
        <f>IFERROR(IF(Y216=0,"",ROUNDUP(Y216/H216,0)*0.00502),"")</f>
        <v>0.1757</v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67.55</v>
      </c>
      <c r="BN216" s="64">
        <f t="shared" si="43"/>
        <v>67.55</v>
      </c>
      <c r="BO216" s="64">
        <f t="shared" si="44"/>
        <v>0.1495726495726496</v>
      </c>
      <c r="BP216" s="64">
        <f t="shared" si="45"/>
        <v>0.1495726495726496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45</v>
      </c>
      <c r="Y217" s="780">
        <f t="shared" si="41"/>
        <v>45</v>
      </c>
      <c r="Z217" s="36">
        <f>IFERROR(IF(Y217=0,"",ROUNDUP(Y217/H217,0)*0.00502),"")</f>
        <v>0.1255</v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47.5</v>
      </c>
      <c r="BN217" s="64">
        <f t="shared" si="43"/>
        <v>47.5</v>
      </c>
      <c r="BO217" s="64">
        <f t="shared" si="44"/>
        <v>0.10683760683760685</v>
      </c>
      <c r="BP217" s="64">
        <f t="shared" si="45"/>
        <v>0.10683760683760685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36</v>
      </c>
      <c r="Y219" s="780">
        <f t="shared" si="41"/>
        <v>36</v>
      </c>
      <c r="Z219" s="36">
        <f>IFERROR(IF(Y219=0,"",ROUNDUP(Y219/H219,0)*0.00502),"")</f>
        <v>0.1004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37.999999999999993</v>
      </c>
      <c r="BN219" s="64">
        <f t="shared" si="43"/>
        <v>37.999999999999993</v>
      </c>
      <c r="BO219" s="64">
        <f t="shared" si="44"/>
        <v>8.5470085470085472E-2</v>
      </c>
      <c r="BP219" s="64">
        <f t="shared" si="45"/>
        <v>8.5470085470085472E-2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276.2962962962963</v>
      </c>
      <c r="Y220" s="781">
        <f>IFERROR(Y212/H212,"0")+IFERROR(Y213/H213,"0")+IFERROR(Y214/H214,"0")+IFERROR(Y215/H215,"0")+IFERROR(Y216/H216,"0")+IFERROR(Y217/H217,"0")+IFERROR(Y218/H218,"0")+IFERROR(Y219/H219,"0")</f>
        <v>278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2.1875599999999999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1204</v>
      </c>
      <c r="Y221" s="781">
        <f>IFERROR(SUM(Y212:Y219),"0")</f>
        <v>1213.2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120</v>
      </c>
      <c r="Y224" s="780">
        <f t="shared" si="46"/>
        <v>124.8</v>
      </c>
      <c r="Z224" s="36">
        <f>IFERROR(IF(Y224=0,"",ROUNDUP(Y224/H224,0)*0.01898),"")</f>
        <v>0.30368000000000001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127.9846153846154</v>
      </c>
      <c r="BN224" s="64">
        <f t="shared" si="48"/>
        <v>133.10400000000001</v>
      </c>
      <c r="BO224" s="64">
        <f t="shared" si="49"/>
        <v>0.24038461538461539</v>
      </c>
      <c r="BP224" s="64">
        <f t="shared" si="50"/>
        <v>0.25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380</v>
      </c>
      <c r="Y226" s="780">
        <f t="shared" si="46"/>
        <v>382.79999999999995</v>
      </c>
      <c r="Z226" s="36">
        <f>IFERROR(IF(Y226=0,"",ROUNDUP(Y226/H226,0)*0.01898),"")</f>
        <v>0.83511999999999997</v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402.66896551724136</v>
      </c>
      <c r="BN226" s="64">
        <f t="shared" si="48"/>
        <v>405.63599999999997</v>
      </c>
      <c r="BO226" s="64">
        <f t="shared" si="49"/>
        <v>0.68247126436781613</v>
      </c>
      <c r="BP226" s="64">
        <f t="shared" si="50"/>
        <v>0.6875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180</v>
      </c>
      <c r="Y227" s="780">
        <f t="shared" si="46"/>
        <v>180</v>
      </c>
      <c r="Z227" s="36">
        <f t="shared" ref="Z227:Z233" si="51">IFERROR(IF(Y227=0,"",ROUNDUP(Y227/H227,0)*0.00651),"")</f>
        <v>0.48825000000000002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200.25</v>
      </c>
      <c r="BN227" s="64">
        <f t="shared" si="48"/>
        <v>200.25</v>
      </c>
      <c r="BO227" s="64">
        <f t="shared" si="49"/>
        <v>0.41208791208791212</v>
      </c>
      <c r="BP227" s="64">
        <f t="shared" si="50"/>
        <v>0.41208791208791212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400</v>
      </c>
      <c r="Y229" s="780">
        <f t="shared" si="46"/>
        <v>400.8</v>
      </c>
      <c r="Z229" s="36">
        <f t="shared" si="51"/>
        <v>1.08717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442</v>
      </c>
      <c r="BN229" s="64">
        <f t="shared" si="48"/>
        <v>442.88400000000007</v>
      </c>
      <c r="BO229" s="64">
        <f t="shared" si="49"/>
        <v>0.91575091575091594</v>
      </c>
      <c r="BP229" s="64">
        <f t="shared" si="50"/>
        <v>0.91758241758241765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300</v>
      </c>
      <c r="Y230" s="780">
        <f t="shared" si="46"/>
        <v>300</v>
      </c>
      <c r="Z230" s="36">
        <f t="shared" si="51"/>
        <v>0.81374999999999997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331.5</v>
      </c>
      <c r="BN230" s="64">
        <f t="shared" si="48"/>
        <v>331.5</v>
      </c>
      <c r="BO230" s="64">
        <f t="shared" si="49"/>
        <v>0.68681318681318682</v>
      </c>
      <c r="BP230" s="64">
        <f t="shared" si="50"/>
        <v>0.68681318681318682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120</v>
      </c>
      <c r="Y232" s="780">
        <f t="shared" si="46"/>
        <v>120</v>
      </c>
      <c r="Z232" s="36">
        <f t="shared" si="51"/>
        <v>0.32550000000000001</v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180</v>
      </c>
      <c r="Y233" s="780">
        <f t="shared" si="46"/>
        <v>180</v>
      </c>
      <c r="Z233" s="36">
        <f t="shared" si="51"/>
        <v>0.48825000000000002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199.35</v>
      </c>
      <c r="BN233" s="64">
        <f t="shared" si="48"/>
        <v>199.35</v>
      </c>
      <c r="BO233" s="64">
        <f t="shared" si="49"/>
        <v>0.41208791208791212</v>
      </c>
      <c r="BP233" s="64">
        <f t="shared" si="50"/>
        <v>0.41208791208791212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550.72944297082233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552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4.3417199999999996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1680</v>
      </c>
      <c r="Y235" s="781">
        <f>IFERROR(SUM(Y223:Y233),"0")</f>
        <v>1688.3999999999999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401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398</v>
      </c>
      <c r="B239" s="54" t="s">
        <v>403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72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8</v>
      </c>
      <c r="Y241" s="780">
        <f t="shared" si="52"/>
        <v>9.6</v>
      </c>
      <c r="Z241" s="36">
        <f>IFERROR(IF(Y241=0,"",ROUNDUP(Y241/H241,0)*0.00651),"")</f>
        <v>2.6040000000000001E-2</v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8.8400000000000016</v>
      </c>
      <c r="BN241" s="64">
        <f t="shared" si="54"/>
        <v>10.608000000000001</v>
      </c>
      <c r="BO241" s="64">
        <f t="shared" si="55"/>
        <v>1.8315018315018316E-2</v>
      </c>
      <c r="BP241" s="64">
        <f t="shared" si="56"/>
        <v>2.197802197802198E-2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36</v>
      </c>
      <c r="Y242" s="780">
        <f t="shared" si="52"/>
        <v>36</v>
      </c>
      <c r="Z242" s="36">
        <f>IFERROR(IF(Y242=0,"",ROUNDUP(Y242/H242,0)*0.00651),"")</f>
        <v>9.7650000000000001E-2</v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39.780000000000008</v>
      </c>
      <c r="BN242" s="64">
        <f t="shared" si="54"/>
        <v>39.780000000000008</v>
      </c>
      <c r="BO242" s="64">
        <f t="shared" si="55"/>
        <v>8.241758241758243E-2</v>
      </c>
      <c r="BP242" s="64">
        <f t="shared" si="56"/>
        <v>8.241758241758243E-2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18.333333333333332</v>
      </c>
      <c r="Y243" s="781">
        <f>IFERROR(Y237/H237,"0")+IFERROR(Y238/H238,"0")+IFERROR(Y239/H239,"0")+IFERROR(Y240/H240,"0")+IFERROR(Y241/H241,"0")+IFERROR(Y242/H242,"0")</f>
        <v>19</v>
      </c>
      <c r="Z243" s="781">
        <f>IFERROR(IF(Z237="",0,Z237),"0")+IFERROR(IF(Z238="",0,Z238),"0")+IFERROR(IF(Z239="",0,Z239),"0")+IFERROR(IF(Z240="",0,Z240),"0")+IFERROR(IF(Z241="",0,Z241),"0")+IFERROR(IF(Z242="",0,Z242),"0")</f>
        <v>0.12368999999999999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44</v>
      </c>
      <c r="Y244" s="781">
        <f>IFERROR(SUM(Y237:Y242),"0")</f>
        <v>45.6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150</v>
      </c>
      <c r="Y259" s="780">
        <f t="shared" ref="Y259:Y267" si="62">IFERROR(IF(X259="",0,CEILING((X259/$H259),1)*$H259),"")</f>
        <v>150.79999999999998</v>
      </c>
      <c r="Z259" s="36">
        <f>IFERROR(IF(Y259=0,"",ROUNDUP(Y259/H259,0)*0.01898),"")</f>
        <v>0.24674000000000001</v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155.625</v>
      </c>
      <c r="BN259" s="64">
        <f t="shared" ref="BN259:BN267" si="64">IFERROR(Y259*I259/H259,"0")</f>
        <v>156.45500000000001</v>
      </c>
      <c r="BO259" s="64">
        <f t="shared" ref="BO259:BO267" si="65">IFERROR(1/J259*(X259/H259),"0")</f>
        <v>0.20204741379310345</v>
      </c>
      <c r="BP259" s="64">
        <f t="shared" ref="BP259:BP267" si="66">IFERROR(1/J259*(Y259/H259),"0")</f>
        <v>0.20312499999999997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447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12.931034482758621</v>
      </c>
      <c r="Y268" s="781">
        <f>IFERROR(Y259/H259,"0")+IFERROR(Y260/H260,"0")+IFERROR(Y261/H261,"0")+IFERROR(Y262/H262,"0")+IFERROR(Y263/H263,"0")+IFERROR(Y264/H264,"0")+IFERROR(Y265/H265,"0")+IFERROR(Y266/H266,"0")+IFERROR(Y267/H267,"0")</f>
        <v>12.999999999999998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0.24674000000000001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150</v>
      </c>
      <c r="Y269" s="781">
        <f>IFERROR(SUM(Y259:Y267),"0")</f>
        <v>150.79999999999998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48</v>
      </c>
      <c r="Y304" s="780">
        <f t="shared" si="72"/>
        <v>48</v>
      </c>
      <c r="Z304" s="36">
        <f>IFERROR(IF(Y304=0,"",ROUNDUP(Y304/H304,0)*0.00651),"")</f>
        <v>0.13020000000000001</v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53.040000000000006</v>
      </c>
      <c r="BN304" s="64">
        <f t="shared" si="74"/>
        <v>53.040000000000006</v>
      </c>
      <c r="BO304" s="64">
        <f t="shared" si="75"/>
        <v>0.1098901098901099</v>
      </c>
      <c r="BP304" s="64">
        <f t="shared" si="76"/>
        <v>0.1098901098901099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120</v>
      </c>
      <c r="Y305" s="780">
        <f t="shared" si="72"/>
        <v>120</v>
      </c>
      <c r="Z305" s="36">
        <f>IFERROR(IF(Y305=0,"",ROUNDUP(Y305/H305,0)*0.00651),"")</f>
        <v>0.32550000000000001</v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129.00000000000003</v>
      </c>
      <c r="BN305" s="64">
        <f t="shared" si="74"/>
        <v>129.00000000000003</v>
      </c>
      <c r="BO305" s="64">
        <f t="shared" si="75"/>
        <v>0.27472527472527475</v>
      </c>
      <c r="BP305" s="64">
        <f t="shared" si="76"/>
        <v>0.27472527472527475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70</v>
      </c>
      <c r="Y307" s="781">
        <f>IFERROR(Y301/H301,"0")+IFERROR(Y302/H302,"0")+IFERROR(Y303/H303,"0")+IFERROR(Y304/H304,"0")+IFERROR(Y305/H305,"0")+IFERROR(Y306/H306,"0")</f>
        <v>70</v>
      </c>
      <c r="Z307" s="781">
        <f>IFERROR(IF(Z301="",0,Z301),"0")+IFERROR(IF(Z302="",0,Z302),"0")+IFERROR(IF(Z303="",0,Z303),"0")+IFERROR(IF(Z304="",0,Z304),"0")+IFERROR(IF(Z305="",0,Z305),"0")+IFERROR(IF(Z306="",0,Z306),"0")</f>
        <v>0.45569999999999999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168</v>
      </c>
      <c r="Y308" s="781">
        <f>IFERROR(SUM(Y301:Y306),"0")</f>
        <v>168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50</v>
      </c>
      <c r="Y382" s="780">
        <f t="shared" si="82"/>
        <v>51.300000000000004</v>
      </c>
      <c r="Z382" s="36">
        <f>IFERROR(IF(Y382=0,"",ROUNDUP(Y382/H382,0)*0.00651),"")</f>
        <v>0.12369000000000001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54.777777777777779</v>
      </c>
      <c r="BN382" s="64">
        <f t="shared" si="84"/>
        <v>56.202000000000005</v>
      </c>
      <c r="BO382" s="64">
        <f t="shared" si="85"/>
        <v>0.10175010175010175</v>
      </c>
      <c r="BP382" s="64">
        <f t="shared" si="86"/>
        <v>0.1043956043956044</v>
      </c>
    </row>
    <row r="383" spans="1:68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18.518518518518519</v>
      </c>
      <c r="Y383" s="781">
        <f>IFERROR(Y377/H377,"0")+IFERROR(Y378/H378,"0")+IFERROR(Y379/H379,"0")+IFERROR(Y380/H380,"0")+IFERROR(Y381/H381,"0")+IFERROR(Y382/H382,"0")</f>
        <v>19</v>
      </c>
      <c r="Z383" s="781">
        <f>IFERROR(IF(Z377="",0,Z377),"0")+IFERROR(IF(Z378="",0,Z378),"0")+IFERROR(IF(Z379="",0,Z379),"0")+IFERROR(IF(Z380="",0,Z380),"0")+IFERROR(IF(Z381="",0,Z381),"0")+IFERROR(IF(Z382="",0,Z382),"0")</f>
        <v>0.12369000000000001</v>
      </c>
      <c r="AA383" s="782"/>
      <c r="AB383" s="782"/>
      <c r="AC383" s="782"/>
    </row>
    <row r="384" spans="1:68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50</v>
      </c>
      <c r="Y384" s="781">
        <f>IFERROR(SUM(Y377:Y382),"0")</f>
        <v>51.300000000000004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80</v>
      </c>
      <c r="Y386" s="780">
        <f>IFERROR(IF(X386="",0,CEILING((X386/$H386),1)*$H386),"")</f>
        <v>84</v>
      </c>
      <c r="Z386" s="36">
        <f>IFERROR(IF(Y386=0,"",ROUNDUP(Y386/H386,0)*0.01898),"")</f>
        <v>0.1898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84.942857142857136</v>
      </c>
      <c r="BN386" s="64">
        <f>IFERROR(Y386*I386/H386,"0")</f>
        <v>89.19</v>
      </c>
      <c r="BO386" s="64">
        <f>IFERROR(1/J386*(X386/H386),"0")</f>
        <v>0.14880952380952381</v>
      </c>
      <c r="BP386" s="64">
        <f>IFERROR(1/J386*(Y386/H386),"0")</f>
        <v>0.15625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157</v>
      </c>
      <c r="Y387" s="780">
        <f>IFERROR(IF(X387="",0,CEILING((X387/$H387),1)*$H387),"")</f>
        <v>163.79999999999998</v>
      </c>
      <c r="Z387" s="36">
        <f>IFERROR(IF(Y387=0,"",ROUNDUP(Y387/H387,0)*0.01898),"")</f>
        <v>0.39857999999999999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167.44653846153847</v>
      </c>
      <c r="BN387" s="64">
        <f>IFERROR(Y387*I387/H387,"0")</f>
        <v>174.69900000000001</v>
      </c>
      <c r="BO387" s="64">
        <f>IFERROR(1/J387*(X387/H387),"0")</f>
        <v>0.31450320512820512</v>
      </c>
      <c r="BP387" s="64">
        <f>IFERROR(1/J387*(Y387/H387),"0")</f>
        <v>0.328125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29.65201465201465</v>
      </c>
      <c r="Y390" s="781">
        <f>IFERROR(Y386/H386,"0")+IFERROR(Y387/H387,"0")+IFERROR(Y388/H388,"0")+IFERROR(Y389/H389,"0")</f>
        <v>31</v>
      </c>
      <c r="Z390" s="781">
        <f>IFERROR(IF(Z386="",0,Z386),"0")+IFERROR(IF(Z387="",0,Z387),"0")+IFERROR(IF(Z388="",0,Z388),"0")+IFERROR(IF(Z389="",0,Z389),"0")</f>
        <v>0.58838000000000001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237</v>
      </c>
      <c r="Y391" s="781">
        <f>IFERROR(SUM(Y386:Y389),"0")</f>
        <v>247.79999999999998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7</v>
      </c>
      <c r="Y396" s="780">
        <f>IFERROR(IF(X396="",0,CEILING((X396/$H396),1)*$H396),"")</f>
        <v>7.6499999999999995</v>
      </c>
      <c r="Z396" s="36">
        <f>IFERROR(IF(Y396=0,"",ROUNDUP(Y396/H396,0)*0.00651),"")</f>
        <v>1.9529999999999999E-2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7.9058823529411768</v>
      </c>
      <c r="BN396" s="64">
        <f>IFERROR(Y396*I396/H396,"0")</f>
        <v>8.6399999999999988</v>
      </c>
      <c r="BO396" s="64">
        <f>IFERROR(1/J396*(X396/H396),"0")</f>
        <v>1.508295625942685E-2</v>
      </c>
      <c r="BP396" s="64">
        <f>IFERROR(1/J396*(Y396/H396),"0")</f>
        <v>1.6483516483516484E-2</v>
      </c>
    </row>
    <row r="397" spans="1:68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2.7450980392156863</v>
      </c>
      <c r="Y397" s="781">
        <f>IFERROR(Y393/H393,"0")+IFERROR(Y394/H394,"0")+IFERROR(Y395/H395,"0")+IFERROR(Y396/H396,"0")</f>
        <v>3</v>
      </c>
      <c r="Z397" s="781">
        <f>IFERROR(IF(Z393="",0,Z393),"0")+IFERROR(IF(Z394="",0,Z394),"0")+IFERROR(IF(Z395="",0,Z395),"0")+IFERROR(IF(Z396="",0,Z396),"0")</f>
        <v>1.9529999999999999E-2</v>
      </c>
      <c r="AA397" s="782"/>
      <c r="AB397" s="782"/>
      <c r="AC397" s="782"/>
    </row>
    <row r="398" spans="1:68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7</v>
      </c>
      <c r="Y398" s="781">
        <f>IFERROR(SUM(Y393:Y396),"0")</f>
        <v>7.6499999999999995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hidden="1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750</v>
      </c>
      <c r="Y422" s="780">
        <f t="shared" si="87"/>
        <v>750</v>
      </c>
      <c r="Z422" s="36">
        <f>IFERROR(IF(Y422=0,"",ROUNDUP(Y422/H422,0)*0.02175),"")</f>
        <v>1.0874999999999999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774</v>
      </c>
      <c r="BN422" s="64">
        <f t="shared" si="89"/>
        <v>774</v>
      </c>
      <c r="BO422" s="64">
        <f t="shared" si="90"/>
        <v>1.0416666666666665</v>
      </c>
      <c r="BP422" s="64">
        <f t="shared" si="91"/>
        <v>1.0416666666666665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1250</v>
      </c>
      <c r="Y425" s="780">
        <f t="shared" si="87"/>
        <v>1260</v>
      </c>
      <c r="Z425" s="36">
        <f>IFERROR(IF(Y425=0,"",ROUNDUP(Y425/H425,0)*0.02175),"")</f>
        <v>1.827</v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1290</v>
      </c>
      <c r="BN425" s="64">
        <f t="shared" si="89"/>
        <v>1300.32</v>
      </c>
      <c r="BO425" s="64">
        <f t="shared" si="90"/>
        <v>1.7361111111111109</v>
      </c>
      <c r="BP425" s="64">
        <f t="shared" si="91"/>
        <v>1.75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133.33333333333331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134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2.9144999999999999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2000</v>
      </c>
      <c r="Y430" s="781">
        <f>IFERROR(SUM(Y419:Y428),"0")</f>
        <v>2010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100</v>
      </c>
      <c r="Y442" s="780">
        <f>IFERROR(IF(X442="",0,CEILING((X442/$H442),1)*$H442),"")</f>
        <v>108</v>
      </c>
      <c r="Z442" s="36">
        <f>IFERROR(IF(Y442=0,"",ROUNDUP(Y442/H442,0)*0.01898),"")</f>
        <v>0.22776000000000002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105.76666666666667</v>
      </c>
      <c r="BN442" s="64">
        <f>IFERROR(Y442*I442/H442,"0")</f>
        <v>114.22799999999999</v>
      </c>
      <c r="BO442" s="64">
        <f>IFERROR(1/J442*(X442/H442),"0")</f>
        <v>0.1736111111111111</v>
      </c>
      <c r="BP442" s="64">
        <f>IFERROR(1/J442*(Y442/H442),"0")</f>
        <v>0.1875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11.111111111111111</v>
      </c>
      <c r="Y443" s="781">
        <f>IFERROR(Y442/H442,"0")</f>
        <v>12</v>
      </c>
      <c r="Z443" s="781">
        <f>IFERROR(IF(Z442="",0,Z442),"0")</f>
        <v>0.22776000000000002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100</v>
      </c>
      <c r="Y444" s="781">
        <f>IFERROR(SUM(Y442:Y442),"0")</f>
        <v>108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704</v>
      </c>
      <c r="B449" s="54" t="s">
        <v>705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704</v>
      </c>
      <c r="B450" s="54" t="s">
        <v>706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20</v>
      </c>
      <c r="Y453" s="780">
        <f t="shared" si="92"/>
        <v>24</v>
      </c>
      <c r="Z453" s="36">
        <f>IFERROR(IF(Y453=0,"",ROUNDUP(Y453/H453,0)*0.01898),"")</f>
        <v>3.7960000000000001E-2</v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20.725000000000001</v>
      </c>
      <c r="BN453" s="64">
        <f t="shared" si="94"/>
        <v>24.87</v>
      </c>
      <c r="BO453" s="64">
        <f t="shared" si="95"/>
        <v>2.6041666666666668E-2</v>
      </c>
      <c r="BP453" s="64">
        <f t="shared" si="96"/>
        <v>3.125E-2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1.6666666666666667</v>
      </c>
      <c r="Y455" s="781">
        <f>IFERROR(Y447/H447,"0")+IFERROR(Y448/H448,"0")+IFERROR(Y449/H449,"0")+IFERROR(Y450/H450,"0")+IFERROR(Y451/H451,"0")+IFERROR(Y452/H452,"0")+IFERROR(Y453/H453,"0")+IFERROR(Y454/H454,"0")</f>
        <v>2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3.7960000000000001E-2</v>
      </c>
      <c r="AA455" s="782"/>
      <c r="AB455" s="782"/>
      <c r="AC455" s="782"/>
    </row>
    <row r="456" spans="1:68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20</v>
      </c>
      <c r="Y456" s="781">
        <f>IFERROR(SUM(Y447:Y454),"0")</f>
        <v>24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2100</v>
      </c>
      <c r="Y463" s="780">
        <f>IFERROR(IF(X463="",0,CEILING((X463/$H463),1)*$H463),"")</f>
        <v>2106</v>
      </c>
      <c r="Z463" s="36">
        <f>IFERROR(IF(Y463=0,"",ROUNDUP(Y463/H463,0)*0.01898),"")</f>
        <v>4.4413200000000002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2221.1000000000004</v>
      </c>
      <c r="BN463" s="64">
        <f>IFERROR(Y463*I463/H463,"0")</f>
        <v>2227.4459999999999</v>
      </c>
      <c r="BO463" s="64">
        <f>IFERROR(1/J463*(X463/H463),"0")</f>
        <v>3.6458333333333335</v>
      </c>
      <c r="BP463" s="64">
        <f>IFERROR(1/J463*(Y463/H463),"0")</f>
        <v>3.65625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233.33333333333334</v>
      </c>
      <c r="Y468" s="781">
        <f>IFERROR(Y463/H463,"0")+IFERROR(Y464/H464,"0")+IFERROR(Y465/H465,"0")+IFERROR(Y466/H466,"0")+IFERROR(Y467/H467,"0")</f>
        <v>234</v>
      </c>
      <c r="Z468" s="781">
        <f>IFERROR(IF(Z463="",0,Z463),"0")+IFERROR(IF(Z464="",0,Z464),"0")+IFERROR(IF(Z465="",0,Z465),"0")+IFERROR(IF(Z466="",0,Z466),"0")+IFERROR(IF(Z467="",0,Z467),"0")</f>
        <v>4.4413200000000002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2100</v>
      </c>
      <c r="Y469" s="781">
        <f>IFERROR(SUM(Y463:Y467),"0")</f>
        <v>2106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1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0.33333333333333331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1</v>
      </c>
      <c r="Y532" s="781">
        <f>IFERROR(SUM(Y530:Y530),"0")</f>
        <v>3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70</v>
      </c>
      <c r="Y553" s="780">
        <f t="shared" ref="Y553:Y567" si="103">IFERROR(IF(X553="",0,CEILING((X553/$H553),1)*$H553),"")</f>
        <v>73.92</v>
      </c>
      <c r="Z553" s="36">
        <f t="shared" ref="Z553:Z558" si="104">IFERROR(IF(Y553=0,"",ROUNDUP(Y553/H553,0)*0.01196),"")</f>
        <v>0.16744000000000001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74.772727272727266</v>
      </c>
      <c r="BN553" s="64">
        <f t="shared" ref="BN553:BN567" si="106">IFERROR(Y553*I553/H553,"0")</f>
        <v>78.959999999999994</v>
      </c>
      <c r="BO553" s="64">
        <f t="shared" ref="BO553:BO567" si="107">IFERROR(1/J553*(X553/H553),"0")</f>
        <v>0.12747668997668998</v>
      </c>
      <c r="BP553" s="64">
        <f t="shared" ref="BP553:BP567" si="108">IFERROR(1/J553*(Y553/H553),"0")</f>
        <v>0.13461538461538464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35</v>
      </c>
      <c r="Y554" s="780">
        <f t="shared" si="103"/>
        <v>36.96</v>
      </c>
      <c r="Z554" s="36">
        <f t="shared" si="104"/>
        <v>8.3720000000000003E-2</v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37.386363636363633</v>
      </c>
      <c r="BN554" s="64">
        <f t="shared" si="106"/>
        <v>39.479999999999997</v>
      </c>
      <c r="BO554" s="64">
        <f t="shared" si="107"/>
        <v>6.3738344988344992E-2</v>
      </c>
      <c r="BP554" s="64">
        <f t="shared" si="108"/>
        <v>6.7307692307692318E-2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1300</v>
      </c>
      <c r="Y556" s="780">
        <f t="shared" si="103"/>
        <v>1304.1600000000001</v>
      </c>
      <c r="Z556" s="36">
        <f t="shared" si="104"/>
        <v>2.9541200000000001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1388.6363636363635</v>
      </c>
      <c r="BN556" s="64">
        <f t="shared" si="106"/>
        <v>1393.08</v>
      </c>
      <c r="BO556" s="64">
        <f t="shared" si="107"/>
        <v>2.3674242424242422</v>
      </c>
      <c r="BP556" s="64">
        <f t="shared" si="108"/>
        <v>2.375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600</v>
      </c>
      <c r="Y558" s="780">
        <f t="shared" si="103"/>
        <v>601.92000000000007</v>
      </c>
      <c r="Z558" s="36">
        <f t="shared" si="104"/>
        <v>1.36344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640.90909090909088</v>
      </c>
      <c r="BN558" s="64">
        <f t="shared" si="106"/>
        <v>642.96</v>
      </c>
      <c r="BO558" s="64">
        <f t="shared" si="107"/>
        <v>1.0926573426573427</v>
      </c>
      <c r="BP558" s="64">
        <f t="shared" si="108"/>
        <v>1.0961538461538463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132</v>
      </c>
      <c r="Y559" s="780">
        <f t="shared" si="103"/>
        <v>133.20000000000002</v>
      </c>
      <c r="Z559" s="36">
        <f>IFERROR(IF(Y559=0,"",ROUNDUP(Y559/H559,0)*0.00902),"")</f>
        <v>0.33374000000000004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139.69999999999999</v>
      </c>
      <c r="BN559" s="64">
        <f t="shared" si="106"/>
        <v>140.97000000000003</v>
      </c>
      <c r="BO559" s="64">
        <f t="shared" si="107"/>
        <v>0.27777777777777779</v>
      </c>
      <c r="BP559" s="64">
        <f t="shared" si="108"/>
        <v>0.28030303030303039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416.40151515151513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419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4.9024599999999996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2137</v>
      </c>
      <c r="Y569" s="781">
        <f>IFERROR(SUM(Y553:Y567),"0")</f>
        <v>2150.16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60</v>
      </c>
      <c r="Y573" s="780">
        <f>IFERROR(IF(X573="",0,CEILING((X573/$H573),1)*$H573),"")</f>
        <v>62.4</v>
      </c>
      <c r="Z573" s="36">
        <f>IFERROR(IF(Y573=0,"",ROUNDUP(Y573/H573,0)*0.00902),"")</f>
        <v>0.11726</v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86.625</v>
      </c>
      <c r="BN573" s="64">
        <f>IFERROR(Y573*I573/H573,"0")</f>
        <v>90.089999999999989</v>
      </c>
      <c r="BO573" s="64">
        <f>IFERROR(1/J573*(X573/H573),"0")</f>
        <v>9.4696969696969696E-2</v>
      </c>
      <c r="BP573" s="64">
        <f>IFERROR(1/J573*(Y573/H573),"0")</f>
        <v>9.8484848484848481E-2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12.5</v>
      </c>
      <c r="Y574" s="781">
        <f>IFERROR(Y571/H571,"0")+IFERROR(Y572/H572,"0")+IFERROR(Y573/H573,"0")</f>
        <v>13</v>
      </c>
      <c r="Z574" s="781">
        <f>IFERROR(IF(Z571="",0,Z571),"0")+IFERROR(IF(Z572="",0,Z572),"0")+IFERROR(IF(Z573="",0,Z573),"0")</f>
        <v>0.11726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60</v>
      </c>
      <c r="Y575" s="781">
        <f>IFERROR(SUM(Y571:Y573),"0")</f>
        <v>62.4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idden="1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hidden="1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13308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13452.81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14104.020850152438</v>
      </c>
      <c r="Y680" s="781">
        <f>IFERROR(SUM(BN22:BN676),"0")</f>
        <v>14257.724999999997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24</v>
      </c>
      <c r="Y681" s="38">
        <f>ROUNDUP(SUM(BP22:BP676),0)</f>
        <v>24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14704.020850152438</v>
      </c>
      <c r="Y682" s="781">
        <f>GrossWeightTotalR+PalletQtyTotalR*25</f>
        <v>14857.724999999997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2408.8257219129428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2430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27.821270000000005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973.2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527.20000000000005</v>
      </c>
      <c r="E689" s="46">
        <f>IFERROR(Y103*1,"0")+IFERROR(Y104*1,"0")+IFERROR(Y105*1,"0")+IFERROR(Y109*1,"0")+IFERROR(Y110*1,"0")+IFERROR(Y111*1,"0")+IFERROR(Y112*1,"0")+IFERROR(Y113*1,"0")+IFERROR(Y114*1,"0")</f>
        <v>979.2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615.6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281.39999999999998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2987.1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150.79999999999998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168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306.75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2118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2130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3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2212.56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1 204,00"/>
        <filter val="1 250,00"/>
        <filter val="1 300,00"/>
        <filter val="1 680,00"/>
        <filter val="1,00"/>
        <filter val="1,67"/>
        <filter val="100,00"/>
        <filter val="103,81"/>
        <filter val="11,11"/>
        <filter val="110,00"/>
        <filter val="111,23"/>
        <filter val="12,50"/>
        <filter val="12,93"/>
        <filter val="120,00"/>
        <filter val="127,99"/>
        <filter val="13 308,00"/>
        <filter val="130,00"/>
        <filter val="132,00"/>
        <filter val="133,33"/>
        <filter val="135,00"/>
        <filter val="14 104,02"/>
        <filter val="14 704,02"/>
        <filter val="14,29"/>
        <filter val="150,00"/>
        <filter val="157,00"/>
        <filter val="16,67"/>
        <filter val="168,00"/>
        <filter val="176,00"/>
        <filter val="18,33"/>
        <filter val="18,52"/>
        <filter val="18,57"/>
        <filter val="180,00"/>
        <filter val="2 000,00"/>
        <filter val="2 100,00"/>
        <filter val="2 137,00"/>
        <filter val="2 408,83"/>
        <filter val="2,75"/>
        <filter val="20,00"/>
        <filter val="200,00"/>
        <filter val="225,00"/>
        <filter val="230,00"/>
        <filter val="233,33"/>
        <filter val="237,00"/>
        <filter val="24"/>
        <filter val="248,00"/>
        <filter val="276,30"/>
        <filter val="278,00"/>
        <filter val="28,26"/>
        <filter val="29,65"/>
        <filter val="290,00"/>
        <filter val="3,57"/>
        <filter val="30,00"/>
        <filter val="300,00"/>
        <filter val="35,00"/>
        <filter val="36,00"/>
        <filter val="37,86"/>
        <filter val="380,00"/>
        <filter val="39,00"/>
        <filter val="400,00"/>
        <filter val="416,40"/>
        <filter val="427,00"/>
        <filter val="44,00"/>
        <filter val="45,00"/>
        <filter val="48,00"/>
        <filter val="50,00"/>
        <filter val="535,00"/>
        <filter val="550,00"/>
        <filter val="550,73"/>
        <filter val="59,00"/>
        <filter val="60,00"/>
        <filter val="600,00"/>
        <filter val="63,00"/>
        <filter val="67,04"/>
        <filter val="7,00"/>
        <filter val="70,00"/>
        <filter val="750,00"/>
        <filter val="76,00"/>
        <filter val="8,00"/>
        <filter val="8,33"/>
        <filter val="80,00"/>
        <filter val="83,33"/>
        <filter val="88,00"/>
        <filter val="90,00"/>
        <filter val="960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