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75D647-6158-4604-BA65-CB13BBFBDC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Y655" i="1" s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X611" i="1"/>
  <c r="X610" i="1"/>
  <c r="BO609" i="1"/>
  <c r="BM609" i="1"/>
  <c r="Y609" i="1"/>
  <c r="Y611" i="1" s="1"/>
  <c r="X605" i="1"/>
  <c r="X604" i="1"/>
  <c r="BO603" i="1"/>
  <c r="BM603" i="1"/>
  <c r="Z603" i="1"/>
  <c r="Y603" i="1"/>
  <c r="BP603" i="1" s="1"/>
  <c r="BO602" i="1"/>
  <c r="BM602" i="1"/>
  <c r="Y602" i="1"/>
  <c r="Y604" i="1" s="1"/>
  <c r="P602" i="1"/>
  <c r="X600" i="1"/>
  <c r="X599" i="1"/>
  <c r="BP598" i="1"/>
  <c r="BO598" i="1"/>
  <c r="BN598" i="1"/>
  <c r="BM598" i="1"/>
  <c r="Z598" i="1"/>
  <c r="Y598" i="1"/>
  <c r="P598" i="1"/>
  <c r="BO597" i="1"/>
  <c r="BM597" i="1"/>
  <c r="Y597" i="1"/>
  <c r="BP597" i="1" s="1"/>
  <c r="P597" i="1"/>
  <c r="BO596" i="1"/>
  <c r="BN596" i="1"/>
  <c r="BM596" i="1"/>
  <c r="Z596" i="1"/>
  <c r="Y596" i="1"/>
  <c r="Y599" i="1" s="1"/>
  <c r="P596" i="1"/>
  <c r="X594" i="1"/>
  <c r="X593" i="1"/>
  <c r="BO592" i="1"/>
  <c r="BM592" i="1"/>
  <c r="Y592" i="1"/>
  <c r="BP592" i="1" s="1"/>
  <c r="P592" i="1"/>
  <c r="BO591" i="1"/>
  <c r="BN591" i="1"/>
  <c r="BM591" i="1"/>
  <c r="Z591" i="1"/>
  <c r="Y591" i="1"/>
  <c r="BP591" i="1" s="1"/>
  <c r="BO590" i="1"/>
  <c r="BN590" i="1"/>
  <c r="BM590" i="1"/>
  <c r="Z590" i="1"/>
  <c r="Y590" i="1"/>
  <c r="BP590" i="1" s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P587" i="1"/>
  <c r="BO586" i="1"/>
  <c r="BM586" i="1"/>
  <c r="Y586" i="1"/>
  <c r="BP586" i="1" s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Y593" i="1" s="1"/>
  <c r="X577" i="1"/>
  <c r="X576" i="1"/>
  <c r="BO575" i="1"/>
  <c r="BM575" i="1"/>
  <c r="Y575" i="1"/>
  <c r="BP575" i="1" s="1"/>
  <c r="BO574" i="1"/>
  <c r="BM574" i="1"/>
  <c r="Y574" i="1"/>
  <c r="BP574" i="1" s="1"/>
  <c r="BO573" i="1"/>
  <c r="BM573" i="1"/>
  <c r="Y573" i="1"/>
  <c r="Y576" i="1" s="1"/>
  <c r="P573" i="1"/>
  <c r="X571" i="1"/>
  <c r="X570" i="1"/>
  <c r="BO569" i="1"/>
  <c r="BM569" i="1"/>
  <c r="Y569" i="1"/>
  <c r="BP569" i="1" s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Y570" i="1" s="1"/>
  <c r="P555" i="1"/>
  <c r="X551" i="1"/>
  <c r="X550" i="1"/>
  <c r="BO549" i="1"/>
  <c r="BM549" i="1"/>
  <c r="Y549" i="1"/>
  <c r="Y550" i="1" s="1"/>
  <c r="P549" i="1"/>
  <c r="X547" i="1"/>
  <c r="X546" i="1"/>
  <c r="BO545" i="1"/>
  <c r="BM545" i="1"/>
  <c r="Y545" i="1"/>
  <c r="AC691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BO538" i="1"/>
  <c r="BM538" i="1"/>
  <c r="Y538" i="1"/>
  <c r="BP538" i="1" s="1"/>
  <c r="P538" i="1"/>
  <c r="BP537" i="1"/>
  <c r="BO537" i="1"/>
  <c r="BN537" i="1"/>
  <c r="BM537" i="1"/>
  <c r="Z537" i="1"/>
  <c r="Y537" i="1"/>
  <c r="AB691" i="1" s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Y526" i="1" s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Z479" i="1" s="1"/>
  <c r="Y478" i="1"/>
  <c r="Y480" i="1" s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Y691" i="1" s="1"/>
  <c r="P448" i="1"/>
  <c r="X445" i="1"/>
  <c r="X444" i="1"/>
  <c r="BO443" i="1"/>
  <c r="BM443" i="1"/>
  <c r="Y443" i="1"/>
  <c r="Y445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Y436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X691" i="1" s="1"/>
  <c r="P420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691" i="1" s="1"/>
  <c r="P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5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R691" i="1" s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M691" i="1" s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691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Y244" i="1" s="1"/>
  <c r="P239" i="1"/>
  <c r="BP238" i="1"/>
  <c r="BO238" i="1"/>
  <c r="BN238" i="1"/>
  <c r="BM238" i="1"/>
  <c r="Z238" i="1"/>
  <c r="Y238" i="1"/>
  <c r="Y245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N225" i="1"/>
  <c r="BM225" i="1"/>
  <c r="Z225" i="1"/>
  <c r="Y225" i="1"/>
  <c r="BP225" i="1" s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2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I691" i="1" s="1"/>
  <c r="P187" i="1"/>
  <c r="X183" i="1"/>
  <c r="X182" i="1"/>
  <c r="BO181" i="1"/>
  <c r="BM181" i="1"/>
  <c r="Y181" i="1"/>
  <c r="Y183" i="1" s="1"/>
  <c r="P181" i="1"/>
  <c r="BP180" i="1"/>
  <c r="BO180" i="1"/>
  <c r="BN180" i="1"/>
  <c r="BM180" i="1"/>
  <c r="Z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Y169" i="1"/>
  <c r="X169" i="1"/>
  <c r="BP168" i="1"/>
  <c r="BO168" i="1"/>
  <c r="BN168" i="1"/>
  <c r="BM168" i="1"/>
  <c r="Z168" i="1"/>
  <c r="Z169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Y165" i="1" s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Y158" i="1" s="1"/>
  <c r="P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Y132" i="1" s="1"/>
  <c r="P128" i="1"/>
  <c r="X126" i="1"/>
  <c r="X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F691" i="1" s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9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BP88" i="1"/>
  <c r="BO88" i="1"/>
  <c r="BN88" i="1"/>
  <c r="BM88" i="1"/>
  <c r="Z88" i="1"/>
  <c r="Y88" i="1"/>
  <c r="Y94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6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91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91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8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91" i="1"/>
  <c r="X682" i="1"/>
  <c r="X683" i="1"/>
  <c r="X685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Z69" i="1" s="1"/>
  <c r="BN61" i="1"/>
  <c r="BP61" i="1"/>
  <c r="Z63" i="1"/>
  <c r="BN63" i="1"/>
  <c r="Z65" i="1"/>
  <c r="BN65" i="1"/>
  <c r="Z67" i="1"/>
  <c r="BN67" i="1"/>
  <c r="Y70" i="1"/>
  <c r="Z73" i="1"/>
  <c r="Z76" i="1" s="1"/>
  <c r="BN73" i="1"/>
  <c r="BP73" i="1"/>
  <c r="Z75" i="1"/>
  <c r="BN75" i="1"/>
  <c r="Z79" i="1"/>
  <c r="BN79" i="1"/>
  <c r="BP79" i="1"/>
  <c r="Z81" i="1"/>
  <c r="BN81" i="1"/>
  <c r="Z83" i="1"/>
  <c r="BN83" i="1"/>
  <c r="Y86" i="1"/>
  <c r="Z89" i="1"/>
  <c r="Z94" i="1" s="1"/>
  <c r="BN89" i="1"/>
  <c r="BP89" i="1"/>
  <c r="Z91" i="1"/>
  <c r="BN91" i="1"/>
  <c r="Z93" i="1"/>
  <c r="BN93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6" i="1" s="1"/>
  <c r="BN110" i="1"/>
  <c r="BP110" i="1"/>
  <c r="Z112" i="1"/>
  <c r="BN112" i="1"/>
  <c r="Z114" i="1"/>
  <c r="BN114" i="1"/>
  <c r="Z115" i="1"/>
  <c r="BN115" i="1"/>
  <c r="Y116" i="1"/>
  <c r="Z120" i="1"/>
  <c r="Z125" i="1" s="1"/>
  <c r="BN120" i="1"/>
  <c r="BP120" i="1"/>
  <c r="Z122" i="1"/>
  <c r="BN122" i="1"/>
  <c r="Z124" i="1"/>
  <c r="BN124" i="1"/>
  <c r="Y125" i="1"/>
  <c r="Z128" i="1"/>
  <c r="Z131" i="1" s="1"/>
  <c r="BN128" i="1"/>
  <c r="BP128" i="1"/>
  <c r="Z130" i="1"/>
  <c r="BN130" i="1"/>
  <c r="Y131" i="1"/>
  <c r="Z134" i="1"/>
  <c r="Z141" i="1" s="1"/>
  <c r="BN134" i="1"/>
  <c r="BP134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91" i="1"/>
  <c r="Z151" i="1"/>
  <c r="Z153" i="1" s="1"/>
  <c r="BN151" i="1"/>
  <c r="BP151" i="1"/>
  <c r="Y154" i="1"/>
  <c r="Z157" i="1"/>
  <c r="Z158" i="1" s="1"/>
  <c r="BN157" i="1"/>
  <c r="BP157" i="1"/>
  <c r="Z162" i="1"/>
  <c r="Z164" i="1" s="1"/>
  <c r="BN162" i="1"/>
  <c r="BP162" i="1"/>
  <c r="H691" i="1"/>
  <c r="Y170" i="1"/>
  <c r="Z173" i="1"/>
  <c r="Z177" i="1" s="1"/>
  <c r="BN173" i="1"/>
  <c r="BP173" i="1"/>
  <c r="Z175" i="1"/>
  <c r="BN175" i="1"/>
  <c r="Z181" i="1"/>
  <c r="Z182" i="1" s="1"/>
  <c r="BN181" i="1"/>
  <c r="BP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Y200" i="1"/>
  <c r="J691" i="1"/>
  <c r="Z204" i="1"/>
  <c r="Z205" i="1" s="1"/>
  <c r="BN204" i="1"/>
  <c r="BP204" i="1"/>
  <c r="Y683" i="1" s="1"/>
  <c r="Y205" i="1"/>
  <c r="Z208" i="1"/>
  <c r="Z210" i="1" s="1"/>
  <c r="BN208" i="1"/>
  <c r="BP208" i="1"/>
  <c r="Y211" i="1"/>
  <c r="Z214" i="1"/>
  <c r="Z221" i="1" s="1"/>
  <c r="BN214" i="1"/>
  <c r="Z216" i="1"/>
  <c r="BN216" i="1"/>
  <c r="Z218" i="1"/>
  <c r="BN218" i="1"/>
  <c r="Z220" i="1"/>
  <c r="BN220" i="1"/>
  <c r="Y221" i="1"/>
  <c r="Z224" i="1"/>
  <c r="BN224" i="1"/>
  <c r="BP224" i="1"/>
  <c r="BP229" i="1"/>
  <c r="BN229" i="1"/>
  <c r="Z229" i="1"/>
  <c r="BP233" i="1"/>
  <c r="BN233" i="1"/>
  <c r="Z233" i="1"/>
  <c r="F9" i="1"/>
  <c r="J9" i="1"/>
  <c r="Y52" i="1"/>
  <c r="Y69" i="1"/>
  <c r="Y685" i="1" s="1"/>
  <c r="Y108" i="1"/>
  <c r="Y126" i="1"/>
  <c r="Y189" i="1"/>
  <c r="BP227" i="1"/>
  <c r="BN227" i="1"/>
  <c r="Z227" i="1"/>
  <c r="BP231" i="1"/>
  <c r="BN231" i="1"/>
  <c r="Y682" i="1" s="1"/>
  <c r="Y684" i="1" s="1"/>
  <c r="Z231" i="1"/>
  <c r="Y235" i="1"/>
  <c r="Z239" i="1"/>
  <c r="Z244" i="1" s="1"/>
  <c r="BN239" i="1"/>
  <c r="BP239" i="1"/>
  <c r="Z240" i="1"/>
  <c r="BN240" i="1"/>
  <c r="Z242" i="1"/>
  <c r="BN242" i="1"/>
  <c r="K691" i="1"/>
  <c r="Z249" i="1"/>
  <c r="BN249" i="1"/>
  <c r="BP249" i="1"/>
  <c r="Z251" i="1"/>
  <c r="Z256" i="1" s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Y273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Z368" i="1" s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Z384" i="1" s="1"/>
  <c r="BN379" i="1"/>
  <c r="Z381" i="1"/>
  <c r="BN381" i="1"/>
  <c r="Z383" i="1"/>
  <c r="BN383" i="1"/>
  <c r="Y384" i="1"/>
  <c r="Z387" i="1"/>
  <c r="Z391" i="1" s="1"/>
  <c r="BN387" i="1"/>
  <c r="BP387" i="1"/>
  <c r="BP388" i="1"/>
  <c r="BN388" i="1"/>
  <c r="Z388" i="1"/>
  <c r="BP395" i="1"/>
  <c r="BN395" i="1"/>
  <c r="Z395" i="1"/>
  <c r="Y270" i="1"/>
  <c r="Y287" i="1"/>
  <c r="Y292" i="1"/>
  <c r="Y299" i="1"/>
  <c r="Y308" i="1"/>
  <c r="Y328" i="1"/>
  <c r="Y369" i="1"/>
  <c r="Y391" i="1"/>
  <c r="Y398" i="1"/>
  <c r="BP394" i="1"/>
  <c r="BN394" i="1"/>
  <c r="Z394" i="1"/>
  <c r="Z398" i="1" s="1"/>
  <c r="BP397" i="1"/>
  <c r="BN397" i="1"/>
  <c r="Z397" i="1"/>
  <c r="Y399" i="1"/>
  <c r="Y405" i="1"/>
  <c r="Y404" i="1"/>
  <c r="BP401" i="1"/>
  <c r="BN401" i="1"/>
  <c r="Z401" i="1"/>
  <c r="Z435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Y415" i="1"/>
  <c r="Z420" i="1"/>
  <c r="BN420" i="1"/>
  <c r="BP420" i="1"/>
  <c r="Z422" i="1"/>
  <c r="BN422" i="1"/>
  <c r="Z424" i="1"/>
  <c r="BN424" i="1"/>
  <c r="Z426" i="1"/>
  <c r="BN426" i="1"/>
  <c r="Z428" i="1"/>
  <c r="BN428" i="1"/>
  <c r="Y431" i="1"/>
  <c r="Z434" i="1"/>
  <c r="BN434" i="1"/>
  <c r="BP434" i="1"/>
  <c r="Z443" i="1"/>
  <c r="Z444" i="1" s="1"/>
  <c r="BN443" i="1"/>
  <c r="BP443" i="1"/>
  <c r="Y444" i="1"/>
  <c r="Z448" i="1"/>
  <c r="Z456" i="1" s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BP460" i="1"/>
  <c r="Y469" i="1"/>
  <c r="Z466" i="1"/>
  <c r="Z469" i="1" s="1"/>
  <c r="BN466" i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Y410" i="1"/>
  <c r="Y430" i="1"/>
  <c r="Y456" i="1"/>
  <c r="BP468" i="1"/>
  <c r="BN468" i="1"/>
  <c r="Z468" i="1"/>
  <c r="Y470" i="1"/>
  <c r="Y503" i="1"/>
  <c r="BP482" i="1"/>
  <c r="BN482" i="1"/>
  <c r="Z482" i="1"/>
  <c r="Y50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Z507" i="1"/>
  <c r="Y508" i="1"/>
  <c r="Y512" i="1"/>
  <c r="Y525" i="1"/>
  <c r="Y542" i="1"/>
  <c r="Y547" i="1"/>
  <c r="Y551" i="1"/>
  <c r="Y571" i="1"/>
  <c r="Y577" i="1"/>
  <c r="Y594" i="1"/>
  <c r="Z597" i="1"/>
  <c r="Z599" i="1" s="1"/>
  <c r="BN597" i="1"/>
  <c r="Y600" i="1"/>
  <c r="Y605" i="1"/>
  <c r="Z609" i="1"/>
  <c r="Z610" i="1" s="1"/>
  <c r="BN609" i="1"/>
  <c r="BP609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91" i="1"/>
  <c r="AD691" i="1"/>
  <c r="Z499" i="1"/>
  <c r="BN499" i="1"/>
  <c r="Z500" i="1"/>
  <c r="BN500" i="1"/>
  <c r="Z506" i="1"/>
  <c r="BN506" i="1"/>
  <c r="Z510" i="1"/>
  <c r="Z512" i="1" s="1"/>
  <c r="BN510" i="1"/>
  <c r="BP510" i="1"/>
  <c r="AA691" i="1"/>
  <c r="Y518" i="1"/>
  <c r="Z520" i="1"/>
  <c r="Z525" i="1" s="1"/>
  <c r="BN520" i="1"/>
  <c r="BP520" i="1"/>
  <c r="Z523" i="1"/>
  <c r="BN523" i="1"/>
  <c r="Z538" i="1"/>
  <c r="Z541" i="1" s="1"/>
  <c r="BN538" i="1"/>
  <c r="Z539" i="1"/>
  <c r="BN539" i="1"/>
  <c r="Z540" i="1"/>
  <c r="BN540" i="1"/>
  <c r="Y541" i="1"/>
  <c r="Z545" i="1"/>
  <c r="Z546" i="1" s="1"/>
  <c r="BN545" i="1"/>
  <c r="BP545" i="1"/>
  <c r="Y546" i="1"/>
  <c r="Z549" i="1"/>
  <c r="Z550" i="1" s="1"/>
  <c r="BN549" i="1"/>
  <c r="BP549" i="1"/>
  <c r="Z555" i="1"/>
  <c r="BN555" i="1"/>
  <c r="BP555" i="1"/>
  <c r="Z557" i="1"/>
  <c r="BN557" i="1"/>
  <c r="Z559" i="1"/>
  <c r="BN559" i="1"/>
  <c r="Z561" i="1"/>
  <c r="BN561" i="1"/>
  <c r="Z563" i="1"/>
  <c r="BN563" i="1"/>
  <c r="Z564" i="1"/>
  <c r="BN564" i="1"/>
  <c r="Z566" i="1"/>
  <c r="BN566" i="1"/>
  <c r="Z567" i="1"/>
  <c r="BN567" i="1"/>
  <c r="Z568" i="1"/>
  <c r="BN568" i="1"/>
  <c r="Z569" i="1"/>
  <c r="BN569" i="1"/>
  <c r="Z573" i="1"/>
  <c r="Z576" i="1" s="1"/>
  <c r="BN573" i="1"/>
  <c r="BP573" i="1"/>
  <c r="Z574" i="1"/>
  <c r="BN574" i="1"/>
  <c r="Z575" i="1"/>
  <c r="BN575" i="1"/>
  <c r="Z581" i="1"/>
  <c r="Z593" i="1" s="1"/>
  <c r="BN581" i="1"/>
  <c r="Z582" i="1"/>
  <c r="BN582" i="1"/>
  <c r="Z586" i="1"/>
  <c r="BN586" i="1"/>
  <c r="Z589" i="1"/>
  <c r="BN589" i="1"/>
  <c r="Z592" i="1"/>
  <c r="BN592" i="1"/>
  <c r="BP596" i="1"/>
  <c r="Z602" i="1"/>
  <c r="Z604" i="1" s="1"/>
  <c r="BN602" i="1"/>
  <c r="BP602" i="1"/>
  <c r="BN603" i="1"/>
  <c r="AE691" i="1"/>
  <c r="Y610" i="1"/>
  <c r="BP630" i="1"/>
  <c r="BN630" i="1"/>
  <c r="Z630" i="1"/>
  <c r="BP632" i="1"/>
  <c r="BN632" i="1"/>
  <c r="Z632" i="1"/>
  <c r="Y634" i="1"/>
  <c r="Y654" i="1"/>
  <c r="BP646" i="1"/>
  <c r="BN646" i="1"/>
  <c r="Z646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Z654" i="1" l="1"/>
  <c r="Z667" i="1"/>
  <c r="Z633" i="1"/>
  <c r="Z502" i="1"/>
  <c r="X684" i="1"/>
  <c r="Z570" i="1"/>
  <c r="Z430" i="1"/>
  <c r="Z415" i="1"/>
  <c r="Z404" i="1"/>
  <c r="Z375" i="1"/>
  <c r="Z308" i="1"/>
  <c r="Z298" i="1"/>
  <c r="Z286" i="1"/>
  <c r="Z269" i="1"/>
  <c r="Z235" i="1"/>
  <c r="Z199" i="1"/>
  <c r="Z85" i="1"/>
  <c r="Z52" i="1"/>
  <c r="Z686" i="1" s="1"/>
  <c r="Y681" i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<sst xmlns="http://schemas.openxmlformats.org/spreadsheetml/2006/main" count="3200" uniqueCount="1103">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</sst>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60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27</v>
      </c>
      <c r="Y46" s="784">
        <f t="shared" ref="Y46:Y51" si="6">IFERROR(IF(X46="",0,CEILING((X46/$H46),1)*$H46),"")</f>
        <v>32.400000000000006</v>
      </c>
      <c r="Z46" s="36">
        <f>IFERROR(IF(Y46=0,"",ROUNDUP(Y46/H46,0)*0.01898),"")</f>
        <v>5.6940000000000004E-2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28.087499999999995</v>
      </c>
      <c r="BN46" s="64">
        <f t="shared" ref="BN46:BN51" si="8">IFERROR(Y46*I46/H46,"0")</f>
        <v>33.705000000000005</v>
      </c>
      <c r="BO46" s="64">
        <f t="shared" ref="BO46:BO51" si="9">IFERROR(1/J46*(X46/H46),"0")</f>
        <v>3.90625E-2</v>
      </c>
      <c r="BP46" s="64">
        <f t="shared" ref="BP46:BP51" si="10">IFERROR(1/J46*(Y46/H46),"0")</f>
        <v>4.6875000000000007E-2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2.5</v>
      </c>
      <c r="Y52" s="785">
        <f>IFERROR(Y46/H46,"0")+IFERROR(Y47/H47,"0")+IFERROR(Y48/H48,"0")+IFERROR(Y49/H49,"0")+IFERROR(Y50/H50,"0")+IFERROR(Y51/H51,"0")</f>
        <v>3.0000000000000004</v>
      </c>
      <c r="Z52" s="785">
        <f>IFERROR(IF(Z46="",0,Z46),"0")+IFERROR(IF(Z47="",0,Z47),"0")+IFERROR(IF(Z48="",0,Z48),"0")+IFERROR(IF(Z49="",0,Z49),"0")+IFERROR(IF(Z50="",0,Z50),"0")+IFERROR(IF(Z51="",0,Z51),"0")</f>
        <v>5.6940000000000004E-2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27</v>
      </c>
      <c r="Y53" s="785">
        <f>IFERROR(SUM(Y46:Y51),"0")</f>
        <v>32.400000000000006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0</v>
      </c>
      <c r="Y69" s="785">
        <f>IFERROR(Y61/H61,"0")+IFERROR(Y62/H62,"0")+IFERROR(Y63/H63,"0")+IFERROR(Y64/H64,"0")+IFERROR(Y65/H65,"0")+IFERROR(Y66/H66,"0")+IFERROR(Y67/H67,"0")+IFERROR(Y68/H68,"0")</f>
        <v>0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0</v>
      </c>
      <c r="Y70" s="785">
        <f>IFERROR(SUM(Y61:Y68),"0")</f>
        <v>0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14</v>
      </c>
      <c r="Y72" s="784">
        <f>IFERROR(IF(X72="",0,CEILING((X72/$H72),1)*$H72),"")</f>
        <v>21.6</v>
      </c>
      <c r="Z72" s="36">
        <f>IFERROR(IF(Y72=0,"",ROUNDUP(Y72/H72,0)*0.01898),"")</f>
        <v>3.7960000000000001E-2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14.563888888888886</v>
      </c>
      <c r="BN72" s="64">
        <f>IFERROR(Y72*I72/H72,"0")</f>
        <v>22.47</v>
      </c>
      <c r="BO72" s="64">
        <f>IFERROR(1/J72*(X72/H72),"0")</f>
        <v>2.0254629629629629E-2</v>
      </c>
      <c r="BP72" s="64">
        <f>IFERROR(1/J72*(Y72/H72),"0")</f>
        <v>3.125E-2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1.2962962962962963</v>
      </c>
      <c r="Y76" s="785">
        <f>IFERROR(Y72/H72,"0")+IFERROR(Y73/H73,"0")+IFERROR(Y74/H74,"0")+IFERROR(Y75/H75,"0")</f>
        <v>2</v>
      </c>
      <c r="Z76" s="785">
        <f>IFERROR(IF(Z72="",0,Z72),"0")+IFERROR(IF(Z73="",0,Z73),"0")+IFERROR(IF(Z74="",0,Z74),"0")+IFERROR(IF(Z75="",0,Z75),"0")</f>
        <v>3.7960000000000001E-2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14</v>
      </c>
      <c r="Y77" s="785">
        <f>IFERROR(SUM(Y72:Y75),"0")</f>
        <v>21.6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30</v>
      </c>
      <c r="Y104" s="784">
        <f>IFERROR(IF(X104="",0,CEILING((X104/$H104),1)*$H104),"")</f>
        <v>32.400000000000006</v>
      </c>
      <c r="Z104" s="36">
        <f>IFERROR(IF(Y104=0,"",ROUNDUP(Y104/H104,0)*0.01898),"")</f>
        <v>5.6940000000000004E-2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31.208333333333329</v>
      </c>
      <c r="BN104" s="64">
        <f>IFERROR(Y104*I104/H104,"0")</f>
        <v>33.705000000000005</v>
      </c>
      <c r="BO104" s="64">
        <f>IFERROR(1/J104*(X104/H104),"0")</f>
        <v>4.3402777777777776E-2</v>
      </c>
      <c r="BP104" s="64">
        <f>IFERROR(1/J104*(Y104/H104),"0")</f>
        <v>4.6875000000000007E-2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2.7777777777777777</v>
      </c>
      <c r="Y107" s="785">
        <f>IFERROR(Y104/H104,"0")+IFERROR(Y105/H105,"0")+IFERROR(Y106/H106,"0")</f>
        <v>3.0000000000000004</v>
      </c>
      <c r="Z107" s="785">
        <f>IFERROR(IF(Z104="",0,Z104),"0")+IFERROR(IF(Z105="",0,Z105),"0")+IFERROR(IF(Z106="",0,Z106),"0")</f>
        <v>5.6940000000000004E-2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30</v>
      </c>
      <c r="Y108" s="785">
        <f>IFERROR(SUM(Y104:Y106),"0")</f>
        <v>32.400000000000006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193</v>
      </c>
      <c r="Y111" s="784">
        <f t="shared" si="26"/>
        <v>193.20000000000002</v>
      </c>
      <c r="Z111" s="36">
        <f>IFERROR(IF(Y111=0,"",ROUNDUP(Y111/H111,0)*0.01898),"")</f>
        <v>0.43653999999999998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204.92464285714289</v>
      </c>
      <c r="BN111" s="64">
        <f t="shared" si="28"/>
        <v>205.13700000000003</v>
      </c>
      <c r="BO111" s="64">
        <f t="shared" si="29"/>
        <v>0.35900297619047616</v>
      </c>
      <c r="BP111" s="64">
        <f t="shared" si="30"/>
        <v>0.359375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22.976190476190474</v>
      </c>
      <c r="Y116" s="785">
        <f>IFERROR(Y110/H110,"0")+IFERROR(Y111/H111,"0")+IFERROR(Y112/H112,"0")+IFERROR(Y113/H113,"0")+IFERROR(Y114/H114,"0")+IFERROR(Y115/H115,"0")</f>
        <v>23</v>
      </c>
      <c r="Z116" s="785">
        <f>IFERROR(IF(Z110="",0,Z110),"0")+IFERROR(IF(Z111="",0,Z111),"0")+IFERROR(IF(Z112="",0,Z112),"0")+IFERROR(IF(Z113="",0,Z113),"0")+IFERROR(IF(Z114="",0,Z114),"0")+IFERROR(IF(Z115="",0,Z115),"0")</f>
        <v>0.43653999999999998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193</v>
      </c>
      <c r="Y117" s="785">
        <f>IFERROR(SUM(Y110:Y115),"0")</f>
        <v>193.20000000000002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0</v>
      </c>
      <c r="Y125" s="785">
        <f>IFERROR(Y120/H120,"0")+IFERROR(Y121/H121,"0")+IFERROR(Y122/H122,"0")+IFERROR(Y123/H123,"0")+IFERROR(Y124/H124,"0")</f>
        <v>0</v>
      </c>
      <c r="Z125" s="785">
        <f>IFERROR(IF(Z120="",0,Z120),"0")+IFERROR(IF(Z121="",0,Z121),"0")+IFERROR(IF(Z122="",0,Z122),"0")+IFERROR(IF(Z123="",0,Z123),"0")+IFERROR(IF(Z124="",0,Z124),"0")</f>
        <v>0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0</v>
      </c>
      <c r="Y126" s="785">
        <f>IFERROR(SUM(Y120:Y124),"0")</f>
        <v>0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27</v>
      </c>
      <c r="Y128" s="784">
        <f>IFERROR(IF(X128="",0,CEILING((X128/$H128),1)*$H128),"")</f>
        <v>32.400000000000006</v>
      </c>
      <c r="Z128" s="36">
        <f>IFERROR(IF(Y128=0,"",ROUNDUP(Y128/H128,0)*0.01898),"")</f>
        <v>5.6940000000000004E-2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28.087499999999995</v>
      </c>
      <c r="BN128" s="64">
        <f>IFERROR(Y128*I128/H128,"0")</f>
        <v>33.705000000000005</v>
      </c>
      <c r="BO128" s="64">
        <f>IFERROR(1/J128*(X128/H128),"0")</f>
        <v>3.90625E-2</v>
      </c>
      <c r="BP128" s="64">
        <f>IFERROR(1/J128*(Y128/H128),"0")</f>
        <v>4.6875000000000007E-2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2.5</v>
      </c>
      <c r="Y131" s="785">
        <f>IFERROR(Y128/H128,"0")+IFERROR(Y129/H129,"0")+IFERROR(Y130/H130,"0")</f>
        <v>3.0000000000000004</v>
      </c>
      <c r="Z131" s="785">
        <f>IFERROR(IF(Z128="",0,Z128),"0")+IFERROR(IF(Z129="",0,Z129),"0")+IFERROR(IF(Z130="",0,Z130),"0")</f>
        <v>5.6940000000000004E-2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27</v>
      </c>
      <c r="Y132" s="785">
        <f>IFERROR(SUM(Y128:Y130),"0")</f>
        <v>32.400000000000006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0</v>
      </c>
      <c r="Y141" s="785">
        <f>IFERROR(Y134/H134,"0")+IFERROR(Y135/H135,"0")+IFERROR(Y136/H136,"0")+IFERROR(Y137/H137,"0")+IFERROR(Y138/H138,"0")+IFERROR(Y139/H139,"0")+IFERROR(Y140/H140,"0")</f>
        <v>0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0</v>
      </c>
      <c r="Y142" s="785">
        <f>IFERROR(SUM(Y134:Y140),"0")</f>
        <v>0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0</v>
      </c>
      <c r="Y193" s="784">
        <f t="shared" si="36"/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0</v>
      </c>
      <c r="Y199" s="785">
        <f>IFERROR(Y191/H191,"0")+IFERROR(Y192/H192,"0")+IFERROR(Y193/H193,"0")+IFERROR(Y194/H194,"0")+IFERROR(Y195/H195,"0")+IFERROR(Y196/H196,"0")+IFERROR(Y197/H197,"0")+IFERROR(Y198/H198,"0")</f>
        <v>0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0</v>
      </c>
      <c r="Y200" s="785">
        <f>IFERROR(SUM(Y191:Y198),"0")</f>
        <v>0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8</v>
      </c>
      <c r="Y213" s="784">
        <f t="shared" ref="Y213:Y220" si="41">IFERROR(IF(X213="",0,CEILING((X213/$H213),1)*$H213),"")</f>
        <v>10.8</v>
      </c>
      <c r="Z213" s="36">
        <f>IFERROR(IF(Y213=0,"",ROUNDUP(Y213/H213,0)*0.00902),"")</f>
        <v>1.804E-2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8.3111111111111118</v>
      </c>
      <c r="BN213" s="64">
        <f t="shared" ref="BN213:BN220" si="43">IFERROR(Y213*I213/H213,"0")</f>
        <v>11.22</v>
      </c>
      <c r="BO213" s="64">
        <f t="shared" ref="BO213:BO220" si="44">IFERROR(1/J213*(X213/H213),"0")</f>
        <v>1.1223344556677889E-2</v>
      </c>
      <c r="BP213" s="64">
        <f t="shared" ref="BP213:BP220" si="45">IFERROR(1/J213*(Y213/H213),"0")</f>
        <v>1.5151515151515152E-2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28</v>
      </c>
      <c r="Y214" s="784">
        <f t="shared" si="41"/>
        <v>32.400000000000006</v>
      </c>
      <c r="Z214" s="36">
        <f>IFERROR(IF(Y214=0,"",ROUNDUP(Y214/H214,0)*0.00902),"")</f>
        <v>5.4120000000000001E-2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29.088888888888889</v>
      </c>
      <c r="BN214" s="64">
        <f t="shared" si="43"/>
        <v>33.660000000000004</v>
      </c>
      <c r="BO214" s="64">
        <f t="shared" si="44"/>
        <v>3.9281705948372617E-2</v>
      </c>
      <c r="BP214" s="64">
        <f t="shared" si="45"/>
        <v>4.5454545454545463E-2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6.6666666666666661</v>
      </c>
      <c r="Y221" s="785">
        <f>IFERROR(Y213/H213,"0")+IFERROR(Y214/H214,"0")+IFERROR(Y215/H215,"0")+IFERROR(Y216/H216,"0")+IFERROR(Y217/H217,"0")+IFERROR(Y218/H218,"0")+IFERROR(Y219/H219,"0")+IFERROR(Y220/H220,"0")</f>
        <v>8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7.2160000000000002E-2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36</v>
      </c>
      <c r="Y222" s="785">
        <f>IFERROR(SUM(Y213:Y220),"0")</f>
        <v>43.2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98</v>
      </c>
      <c r="Y225" s="784">
        <f t="shared" si="46"/>
        <v>101.39999999999999</v>
      </c>
      <c r="Z225" s="36">
        <f>IFERROR(IF(Y225=0,"",ROUNDUP(Y225/H225,0)*0.02175),"")</f>
        <v>0.28275</v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105.08615384615385</v>
      </c>
      <c r="BN225" s="64">
        <f t="shared" si="48"/>
        <v>108.732</v>
      </c>
      <c r="BO225" s="64">
        <f t="shared" si="49"/>
        <v>0.22435897435897434</v>
      </c>
      <c r="BP225" s="64">
        <f t="shared" si="50"/>
        <v>0.23214285714285712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110</v>
      </c>
      <c r="Y228" s="784">
        <f t="shared" si="46"/>
        <v>110.39999999999999</v>
      </c>
      <c r="Z228" s="36">
        <f t="shared" ref="Z228:Z234" si="51">IFERROR(IF(Y228=0,"",ROUNDUP(Y228/H228,0)*0.00651),"")</f>
        <v>0.29946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122.375</v>
      </c>
      <c r="BN228" s="64">
        <f t="shared" si="48"/>
        <v>122.82</v>
      </c>
      <c r="BO228" s="64">
        <f t="shared" si="49"/>
        <v>0.25183150183150188</v>
      </c>
      <c r="BP228" s="64">
        <f t="shared" si="50"/>
        <v>0.25274725274725279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80</v>
      </c>
      <c r="Y230" s="784">
        <f t="shared" si="46"/>
        <v>81.599999999999994</v>
      </c>
      <c r="Z230" s="36">
        <f t="shared" si="51"/>
        <v>0.22134000000000001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88.40000000000002</v>
      </c>
      <c r="BN230" s="64">
        <f t="shared" si="48"/>
        <v>90.168000000000006</v>
      </c>
      <c r="BO230" s="64">
        <f t="shared" si="49"/>
        <v>0.18315018315018317</v>
      </c>
      <c r="BP230" s="64">
        <f t="shared" si="50"/>
        <v>0.18681318681318682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74</v>
      </c>
      <c r="Y231" s="784">
        <f t="shared" si="46"/>
        <v>74.399999999999991</v>
      </c>
      <c r="Z231" s="36">
        <f t="shared" si="51"/>
        <v>0.20181000000000002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81.77000000000001</v>
      </c>
      <c r="BN231" s="64">
        <f t="shared" si="48"/>
        <v>82.212000000000003</v>
      </c>
      <c r="BO231" s="64">
        <f t="shared" si="49"/>
        <v>0.16941391941391945</v>
      </c>
      <c r="BP231" s="64">
        <f t="shared" si="50"/>
        <v>0.17032967032967034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40</v>
      </c>
      <c r="Y233" s="784">
        <f t="shared" si="46"/>
        <v>40.799999999999997</v>
      </c>
      <c r="Z233" s="36">
        <f t="shared" si="51"/>
        <v>0.11067</v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44.20000000000001</v>
      </c>
      <c r="BN233" s="64">
        <f t="shared" si="48"/>
        <v>45.084000000000003</v>
      </c>
      <c r="BO233" s="64">
        <f t="shared" si="49"/>
        <v>9.1575091575091583E-2</v>
      </c>
      <c r="BP233" s="64">
        <f t="shared" si="50"/>
        <v>9.3406593406593408E-2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80</v>
      </c>
      <c r="Y234" s="784">
        <f t="shared" si="46"/>
        <v>81.599999999999994</v>
      </c>
      <c r="Z234" s="36">
        <f t="shared" si="51"/>
        <v>0.22134000000000001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88.6</v>
      </c>
      <c r="BN234" s="64">
        <f t="shared" si="48"/>
        <v>90.371999999999986</v>
      </c>
      <c r="BO234" s="64">
        <f t="shared" si="49"/>
        <v>0.18315018315018317</v>
      </c>
      <c r="BP234" s="64">
        <f t="shared" si="50"/>
        <v>0.18681318681318682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172.56410256410257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175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1.3373700000000002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482</v>
      </c>
      <c r="Y236" s="785">
        <f>IFERROR(SUM(Y224:Y234),"0")</f>
        <v>490.19999999999993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20</v>
      </c>
      <c r="Y242" s="784">
        <f t="shared" si="52"/>
        <v>21.599999999999998</v>
      </c>
      <c r="Z242" s="36">
        <f>IFERROR(IF(Y242=0,"",ROUNDUP(Y242/H242,0)*0.00651),"")</f>
        <v>5.8590000000000003E-2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22.100000000000005</v>
      </c>
      <c r="BN242" s="64">
        <f t="shared" si="54"/>
        <v>23.868000000000002</v>
      </c>
      <c r="BO242" s="64">
        <f t="shared" si="55"/>
        <v>4.5787545787545791E-2</v>
      </c>
      <c r="BP242" s="64">
        <f t="shared" si="56"/>
        <v>4.9450549450549455E-2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8.3333333333333339</v>
      </c>
      <c r="Y244" s="785">
        <f>IFERROR(Y238/H238,"0")+IFERROR(Y239/H239,"0")+IFERROR(Y240/H240,"0")+IFERROR(Y241/H241,"0")+IFERROR(Y242/H242,"0")+IFERROR(Y243/H243,"0")</f>
        <v>9</v>
      </c>
      <c r="Z244" s="785">
        <f>IFERROR(IF(Z238="",0,Z238),"0")+IFERROR(IF(Z239="",0,Z239),"0")+IFERROR(IF(Z240="",0,Z240),"0")+IFERROR(IF(Z241="",0,Z241),"0")+IFERROR(IF(Z242="",0,Z242),"0")+IFERROR(IF(Z243="",0,Z243),"0")</f>
        <v>5.8590000000000003E-2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20</v>
      </c>
      <c r="Y245" s="785">
        <f>IFERROR(SUM(Y238:Y243),"0")</f>
        <v>21.599999999999998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0</v>
      </c>
      <c r="Y308" s="785">
        <f>IFERROR(Y302/H302,"0")+IFERROR(Y303/H303,"0")+IFERROR(Y304/H304,"0")+IFERROR(Y305/H305,"0")+IFERROR(Y306/H306,"0")+IFERROR(Y307/H307,"0")</f>
        <v>0</v>
      </c>
      <c r="Z308" s="785">
        <f>IFERROR(IF(Z302="",0,Z302),"0")+IFERROR(IF(Z303="",0,Z303),"0")+IFERROR(IF(Z304="",0,Z304),"0")+IFERROR(IF(Z305="",0,Z305),"0")+IFERROR(IF(Z306="",0,Z306),"0")+IFERROR(IF(Z307="",0,Z307),"0")</f>
        <v>0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0</v>
      </c>
      <c r="Y309" s="785">
        <f>IFERROR(SUM(Y302:Y307),"0")</f>
        <v>0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42</v>
      </c>
      <c r="Y387" s="784">
        <f>IFERROR(IF(X387="",0,CEILING((X387/$H387),1)*$H387),"")</f>
        <v>42</v>
      </c>
      <c r="Z387" s="36">
        <f>IFERROR(IF(Y387=0,"",ROUNDUP(Y387/H387,0)*0.02175),"")</f>
        <v>0.10874999999999999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44.82</v>
      </c>
      <c r="BN387" s="64">
        <f>IFERROR(Y387*I387/H387,"0")</f>
        <v>44.82</v>
      </c>
      <c r="BO387" s="64">
        <f>IFERROR(1/J387*(X387/H387),"0")</f>
        <v>8.9285714285714274E-2</v>
      </c>
      <c r="BP387" s="64">
        <f>IFERROR(1/J387*(Y387/H387),"0")</f>
        <v>8.9285714285714274E-2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111</v>
      </c>
      <c r="Y388" s="784">
        <f>IFERROR(IF(X388="",0,CEILING((X388/$H388),1)*$H388),"")</f>
        <v>117</v>
      </c>
      <c r="Z388" s="36">
        <f>IFERROR(IF(Y388=0,"",ROUNDUP(Y388/H388,0)*0.02175),"")</f>
        <v>0.32624999999999998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119.02615384615386</v>
      </c>
      <c r="BN388" s="64">
        <f>IFERROR(Y388*I388/H388,"0")</f>
        <v>125.46000000000001</v>
      </c>
      <c r="BO388" s="64">
        <f>IFERROR(1/J388*(X388/H388),"0")</f>
        <v>0.25412087912087911</v>
      </c>
      <c r="BP388" s="64">
        <f>IFERROR(1/J388*(Y388/H388),"0")</f>
        <v>0.26785714285714285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9</v>
      </c>
      <c r="Y389" s="784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9.6042857142857141</v>
      </c>
      <c r="BN389" s="64">
        <f>IFERROR(Y389*I389/H389,"0")</f>
        <v>17.928000000000001</v>
      </c>
      <c r="BO389" s="64">
        <f>IFERROR(1/J389*(X389/H389),"0")</f>
        <v>1.9132653061224487E-2</v>
      </c>
      <c r="BP389" s="64">
        <f>IFERROR(1/J389*(Y389/H389),"0")</f>
        <v>3.5714285714285712E-2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20.302197802197806</v>
      </c>
      <c r="Y391" s="785">
        <f>IFERROR(Y387/H387,"0")+IFERROR(Y388/H388,"0")+IFERROR(Y389/H389,"0")+IFERROR(Y390/H390,"0")</f>
        <v>22</v>
      </c>
      <c r="Z391" s="785">
        <f>IFERROR(IF(Z387="",0,Z387),"0")+IFERROR(IF(Z388="",0,Z388),"0")+IFERROR(IF(Z389="",0,Z389),"0")+IFERROR(IF(Z390="",0,Z390),"0")</f>
        <v>0.47849999999999993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162</v>
      </c>
      <c r="Y392" s="785">
        <f>IFERROR(SUM(Y387:Y390),"0")</f>
        <v>175.8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442</v>
      </c>
      <c r="Y423" s="784">
        <f t="shared" si="87"/>
        <v>450</v>
      </c>
      <c r="Z423" s="36">
        <f>IFERROR(IF(Y423=0,"",ROUNDUP(Y423/H423,0)*0.02175),"")</f>
        <v>0.65249999999999997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456.14400000000001</v>
      </c>
      <c r="BN423" s="64">
        <f t="shared" si="89"/>
        <v>464.4</v>
      </c>
      <c r="BO423" s="64">
        <f t="shared" si="90"/>
        <v>0.61388888888888882</v>
      </c>
      <c r="BP423" s="64">
        <f t="shared" si="91"/>
        <v>0.625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460</v>
      </c>
      <c r="Y424" s="784">
        <f t="shared" si="87"/>
        <v>465</v>
      </c>
      <c r="Z424" s="36">
        <f>IFERROR(IF(Y424=0,"",ROUNDUP(Y424/H424,0)*0.02175),"")</f>
        <v>0.6742499999999999</v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474.72</v>
      </c>
      <c r="BN424" s="64">
        <f t="shared" si="89"/>
        <v>479.88</v>
      </c>
      <c r="BO424" s="64">
        <f t="shared" si="90"/>
        <v>0.63888888888888884</v>
      </c>
      <c r="BP424" s="64">
        <f t="shared" si="91"/>
        <v>0.64583333333333326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1200</v>
      </c>
      <c r="Y426" s="784">
        <f t="shared" si="87"/>
        <v>1200</v>
      </c>
      <c r="Z426" s="36">
        <f>IFERROR(IF(Y426=0,"",ROUNDUP(Y426/H426,0)*0.02175),"")</f>
        <v>1.7399999999999998</v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1238.4000000000001</v>
      </c>
      <c r="BN426" s="64">
        <f t="shared" si="89"/>
        <v>1238.4000000000001</v>
      </c>
      <c r="BO426" s="64">
        <f t="shared" si="90"/>
        <v>1.6666666666666665</v>
      </c>
      <c r="BP426" s="64">
        <f t="shared" si="91"/>
        <v>1.6666666666666665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140.13333333333333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141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3.0667499999999999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2102</v>
      </c>
      <c r="Y431" s="785">
        <f>IFERROR(SUM(Y420:Y429),"0")</f>
        <v>2115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86</v>
      </c>
      <c r="Y439" s="784">
        <f>IFERROR(IF(X439="",0,CEILING((X439/$H439),1)*$H439),"")</f>
        <v>90</v>
      </c>
      <c r="Z439" s="36">
        <f>IFERROR(IF(Y439=0,"",ROUNDUP(Y439/H439,0)*0.01898),"")</f>
        <v>0.1898</v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90.959333333333333</v>
      </c>
      <c r="BN439" s="64">
        <f>IFERROR(Y439*I439/H439,"0")</f>
        <v>95.19</v>
      </c>
      <c r="BO439" s="64">
        <f>IFERROR(1/J439*(X439/H439),"0")</f>
        <v>0.14930555555555555</v>
      </c>
      <c r="BP439" s="64">
        <f>IFERROR(1/J439*(Y439/H439),"0")</f>
        <v>0.15625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9.5555555555555554</v>
      </c>
      <c r="Y440" s="785">
        <f>IFERROR(Y438/H438,"0")+IFERROR(Y439/H439,"0")</f>
        <v>10</v>
      </c>
      <c r="Z440" s="785">
        <f>IFERROR(IF(Z438="",0,Z438),"0")+IFERROR(IF(Z439="",0,Z439),"0")</f>
        <v>0.1898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86</v>
      </c>
      <c r="Y441" s="785">
        <f>IFERROR(SUM(Y438:Y439),"0")</f>
        <v>90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77</v>
      </c>
      <c r="Y443" s="784">
        <f>IFERROR(IF(X443="",0,CEILING((X443/$H443),1)*$H443),"")</f>
        <v>81</v>
      </c>
      <c r="Z443" s="36">
        <f>IFERROR(IF(Y443=0,"",ROUNDUP(Y443/H443,0)*0.01898),"")</f>
        <v>0.17082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81.440333333333328</v>
      </c>
      <c r="BN443" s="64">
        <f>IFERROR(Y443*I443/H443,"0")</f>
        <v>85.670999999999992</v>
      </c>
      <c r="BO443" s="64">
        <f>IFERROR(1/J443*(X443/H443),"0")</f>
        <v>0.13368055555555555</v>
      </c>
      <c r="BP443" s="64">
        <f>IFERROR(1/J443*(Y443/H443),"0")</f>
        <v>0.140625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8.5555555555555554</v>
      </c>
      <c r="Y444" s="785">
        <f>IFERROR(Y443/H443,"0")</f>
        <v>9</v>
      </c>
      <c r="Z444" s="785">
        <f>IFERROR(IF(Z443="",0,Z443),"0")</f>
        <v>0.17082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77</v>
      </c>
      <c r="Y445" s="785">
        <f>IFERROR(SUM(Y443:Y443),"0")</f>
        <v>81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339</v>
      </c>
      <c r="Y464" s="784">
        <f>IFERROR(IF(X464="",0,CEILING((X464/$H464),1)*$H464),"")</f>
        <v>342</v>
      </c>
      <c r="Z464" s="36">
        <f>IFERROR(IF(Y464=0,"",ROUNDUP(Y464/H464,0)*0.01898),"")</f>
        <v>0.72123999999999999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358.54900000000004</v>
      </c>
      <c r="BN464" s="64">
        <f>IFERROR(Y464*I464/H464,"0")</f>
        <v>361.72199999999998</v>
      </c>
      <c r="BO464" s="64">
        <f>IFERROR(1/J464*(X464/H464),"0")</f>
        <v>0.58854166666666663</v>
      </c>
      <c r="BP464" s="64">
        <f>IFERROR(1/J464*(Y464/H464),"0")</f>
        <v>0.59375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37.666666666666664</v>
      </c>
      <c r="Y469" s="785">
        <f>IFERROR(Y464/H464,"0")+IFERROR(Y465/H465,"0")+IFERROR(Y466/H466,"0")+IFERROR(Y467/H467,"0")+IFERROR(Y468/H468,"0")</f>
        <v>38</v>
      </c>
      <c r="Z469" s="785">
        <f>IFERROR(IF(Z464="",0,Z464),"0")+IFERROR(IF(Z465="",0,Z465),"0")+IFERROR(IF(Z466="",0,Z466),"0")+IFERROR(IF(Z467="",0,Z467),"0")+IFERROR(IF(Z468="",0,Z468),"0")</f>
        <v>0.72123999999999999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339</v>
      </c>
      <c r="Y470" s="785">
        <f>IFERROR(SUM(Y464:Y468),"0")</f>
        <v>342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13</v>
      </c>
      <c r="Y482" s="784">
        <f t="shared" ref="Y482:Y501" si="97">IFERROR(IF(X482="",0,CEILING((X482/$H482),1)*$H482),"")</f>
        <v>16.200000000000003</v>
      </c>
      <c r="Z482" s="36">
        <f>IFERROR(IF(Y482=0,"",ROUNDUP(Y482/H482,0)*0.00902),"")</f>
        <v>2.7060000000000001E-2</v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13.505555555555556</v>
      </c>
      <c r="BN482" s="64">
        <f t="shared" ref="BN482:BN501" si="99">IFERROR(Y482*I482/H482,"0")</f>
        <v>16.830000000000002</v>
      </c>
      <c r="BO482" s="64">
        <f t="shared" ref="BO482:BO501" si="100">IFERROR(1/J482*(X482/H482),"0")</f>
        <v>1.8237934904601572E-2</v>
      </c>
      <c r="BP482" s="64">
        <f t="shared" ref="BP482:BP501" si="101">IFERROR(1/J482*(Y482/H482),"0")</f>
        <v>2.2727272727272731E-2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2.4074074074074074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3.0000000000000004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2.7060000000000001E-2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13</v>
      </c>
      <c r="Y503" s="785">
        <f>IFERROR(SUM(Y482:Y501),"0")</f>
        <v>16.200000000000003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0.83333333333333337</v>
      </c>
      <c r="Y512" s="785">
        <f>IFERROR(Y510/H510,"0")+IFERROR(Y511/H511,"0")</f>
        <v>1</v>
      </c>
      <c r="Z512" s="785">
        <f>IFERROR(IF(Z510="",0,Z510),"0")+IFERROR(IF(Z511="",0,Z511),"0")</f>
        <v>6.2700000000000004E-3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1</v>
      </c>
      <c r="Y513" s="785">
        <f>IFERROR(SUM(Y510:Y511),"0")</f>
        <v>1.2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299</v>
      </c>
      <c r="Y558" s="784">
        <f t="shared" si="103"/>
        <v>300.96000000000004</v>
      </c>
      <c r="Z558" s="36">
        <f t="shared" si="104"/>
        <v>0.68171999999999999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319.38636363636363</v>
      </c>
      <c r="BN558" s="64">
        <f t="shared" si="106"/>
        <v>321.48</v>
      </c>
      <c r="BO558" s="64">
        <f t="shared" si="107"/>
        <v>0.5445075757575758</v>
      </c>
      <c r="BP558" s="64">
        <f t="shared" si="108"/>
        <v>0.54807692307692313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32</v>
      </c>
      <c r="Y560" s="784">
        <f t="shared" si="103"/>
        <v>36.96</v>
      </c>
      <c r="Z560" s="36">
        <f t="shared" si="104"/>
        <v>8.3720000000000003E-2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34.18181818181818</v>
      </c>
      <c r="BN560" s="64">
        <f t="shared" si="106"/>
        <v>39.479999999999997</v>
      </c>
      <c r="BO560" s="64">
        <f t="shared" si="107"/>
        <v>5.8275058275058279E-2</v>
      </c>
      <c r="BP560" s="64">
        <f t="shared" si="108"/>
        <v>6.7307692307692318E-2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62.689393939393938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64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0.76544000000000001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331</v>
      </c>
      <c r="Y571" s="785">
        <f>IFERROR(SUM(Y555:Y569),"0")</f>
        <v>337.92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100</v>
      </c>
      <c r="Y579" s="784">
        <f t="shared" ref="Y579:Y592" si="109">IFERROR(IF(X579="",0,CEILING((X579/$H579),1)*$H579),"")</f>
        <v>100.32000000000001</v>
      </c>
      <c r="Z579" s="36">
        <f>IFERROR(IF(Y579=0,"",ROUNDUP(Y579/H579,0)*0.01196),"")</f>
        <v>0.22724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106.81818181818181</v>
      </c>
      <c r="BN579" s="64">
        <f t="shared" ref="BN579:BN592" si="111">IFERROR(Y579*I579/H579,"0")</f>
        <v>107.16</v>
      </c>
      <c r="BO579" s="64">
        <f t="shared" ref="BO579:BO592" si="112">IFERROR(1/J579*(X579/H579),"0")</f>
        <v>0.18210955710955709</v>
      </c>
      <c r="BP579" s="64">
        <f t="shared" ref="BP579:BP592" si="113">IFERROR(1/J579*(Y579/H579),"0")</f>
        <v>0.18269230769230771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100</v>
      </c>
      <c r="Y581" s="784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37.878787878787875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38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0.45448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200</v>
      </c>
      <c r="Y594" s="785">
        <f>IFERROR(SUM(Y579:Y592),"0")</f>
        <v>200.64000000000001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100</v>
      </c>
      <c r="Y646" s="784">
        <f t="shared" ref="Y646:Y653" si="124">IFERROR(IF(X646="",0,CEILING((X646/$H646),1)*$H646),"")</f>
        <v>101.39999999999999</v>
      </c>
      <c r="Z646" s="36">
        <f>IFERROR(IF(Y646=0,"",ROUNDUP(Y646/H646,0)*0.01898),"")</f>
        <v>0.24674000000000001</v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106.65384615384617</v>
      </c>
      <c r="BN646" s="64">
        <f t="shared" ref="BN646:BN653" si="126">IFERROR(Y646*I646/H646,"0")</f>
        <v>108.14700000000001</v>
      </c>
      <c r="BO646" s="64">
        <f t="shared" ref="BO646:BO653" si="127">IFERROR(1/J646*(X646/H646),"0")</f>
        <v>0.20032051282051283</v>
      </c>
      <c r="BP646" s="64">
        <f t="shared" ref="BP646:BP653" si="128">IFERROR(1/J646*(Y646/H646),"0")</f>
        <v>0.203125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12.820512820512821</v>
      </c>
      <c r="Y654" s="785">
        <f>IFERROR(Y646/H646,"0")+IFERROR(Y647/H647,"0")+IFERROR(Y648/H648,"0")+IFERROR(Y649/H649,"0")+IFERROR(Y650/H650,"0")+IFERROR(Y651/H651,"0")+IFERROR(Y652/H652,"0")+IFERROR(Y653/H653,"0")</f>
        <v>13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0.24674000000000001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100</v>
      </c>
      <c r="Y655" s="785">
        <f>IFERROR(SUM(Y646:Y653),"0")</f>
        <v>101.39999999999999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4242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4331.16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4461.7300723165727</v>
      </c>
      <c r="Y682" s="785">
        <f>IFERROR(SUM(BN22:BN678),"0")</f>
        <v>4555.985999999999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8</v>
      </c>
      <c r="Y683" s="38">
        <f>ROUNDUP(SUM(BP22:BP678),0)</f>
        <v>8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4661.7300723165727</v>
      </c>
      <c r="Y684" s="785">
        <f>GrossWeightTotalR+PalletQtyTotalR*25</f>
        <v>4755.985999999999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553.123778073778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566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8.24681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32.400000000000006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21.6</v>
      </c>
      <c r="E691" s="46">
        <f>IFERROR(Y104*1,"0")+IFERROR(Y105*1,"0")+IFERROR(Y106*1,"0")+IFERROR(Y110*1,"0")+IFERROR(Y111*1,"0")+IFERROR(Y112*1,"0")+IFERROR(Y113*1,"0")+IFERROR(Y114*1,"0")+IFERROR(Y115*1,"0")</f>
        <v>225.60000000000002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32.400000000000006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0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555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175.8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2286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342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17.400000000000002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538.56000000000006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101.39999999999999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