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5 ПОКОМ КИ филиалы\"/>
    </mc:Choice>
  </mc:AlternateContent>
  <xr:revisionPtr revIDLastSave="0" documentId="13_ncr:1_{0E8C7C4B-2A02-45DC-B1B2-12F811593C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" l="1"/>
  <c r="E51" i="1"/>
  <c r="Q51" i="1" s="1"/>
  <c r="Q7" i="1"/>
  <c r="Q8" i="1"/>
  <c r="Q9" i="1"/>
  <c r="Q10" i="1"/>
  <c r="Q11" i="1"/>
  <c r="Q12" i="1"/>
  <c r="Q13" i="1"/>
  <c r="Q14" i="1"/>
  <c r="Q15" i="1"/>
  <c r="Q16" i="1"/>
  <c r="Q17" i="1"/>
  <c r="R17" i="1" s="1"/>
  <c r="Q18" i="1"/>
  <c r="Q19" i="1"/>
  <c r="Q20" i="1"/>
  <c r="Q21" i="1"/>
  <c r="R21" i="1" s="1"/>
  <c r="Q22" i="1"/>
  <c r="Q23" i="1"/>
  <c r="Q24" i="1"/>
  <c r="R24" i="1" s="1"/>
  <c r="Q25" i="1"/>
  <c r="Q26" i="1"/>
  <c r="Q27" i="1"/>
  <c r="Q28" i="1"/>
  <c r="Q29" i="1"/>
  <c r="R29" i="1" s="1"/>
  <c r="Q30" i="1"/>
  <c r="Q31" i="1"/>
  <c r="Q32" i="1"/>
  <c r="Q33" i="1"/>
  <c r="R33" i="1" s="1"/>
  <c r="Q34" i="1"/>
  <c r="Q35" i="1"/>
  <c r="Q36" i="1"/>
  <c r="Q37" i="1"/>
  <c r="Q38" i="1"/>
  <c r="Q39" i="1"/>
  <c r="Q40" i="1"/>
  <c r="Q41" i="1"/>
  <c r="Q42" i="1"/>
  <c r="Q43" i="1"/>
  <c r="Q44" i="1"/>
  <c r="R44" i="1" s="1"/>
  <c r="Q45" i="1"/>
  <c r="Q46" i="1"/>
  <c r="Q47" i="1"/>
  <c r="Q48" i="1"/>
  <c r="U48" i="1" s="1"/>
  <c r="Q49" i="1"/>
  <c r="R49" i="1" s="1"/>
  <c r="Q50" i="1"/>
  <c r="Q52" i="1"/>
  <c r="Q53" i="1"/>
  <c r="Q54" i="1"/>
  <c r="Q55" i="1"/>
  <c r="Q56" i="1"/>
  <c r="Q57" i="1"/>
  <c r="Q58" i="1"/>
  <c r="Q59" i="1"/>
  <c r="Q60" i="1"/>
  <c r="Q61" i="1"/>
  <c r="Q62" i="1"/>
  <c r="Q63" i="1"/>
  <c r="R63" i="1" s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U76" i="1" s="1"/>
  <c r="Q77" i="1"/>
  <c r="U77" i="1" s="1"/>
  <c r="Q78" i="1"/>
  <c r="R78" i="1" s="1"/>
  <c r="Q79" i="1"/>
  <c r="R79" i="1" s="1"/>
  <c r="Q80" i="1"/>
  <c r="R80" i="1" s="1"/>
  <c r="Q81" i="1"/>
  <c r="R81" i="1" s="1"/>
  <c r="Q82" i="1"/>
  <c r="U82" i="1" s="1"/>
  <c r="Q83" i="1"/>
  <c r="U83" i="1" s="1"/>
  <c r="Q84" i="1"/>
  <c r="U84" i="1" s="1"/>
  <c r="Q85" i="1"/>
  <c r="Q86" i="1"/>
  <c r="R86" i="1" s="1"/>
  <c r="Q87" i="1"/>
  <c r="Q88" i="1"/>
  <c r="R88" i="1" s="1"/>
  <c r="Q89" i="1"/>
  <c r="U89" i="1" s="1"/>
  <c r="Q90" i="1"/>
  <c r="Q91" i="1"/>
  <c r="Q92" i="1"/>
  <c r="Q93" i="1"/>
  <c r="R93" i="1" s="1"/>
  <c r="Q94" i="1"/>
  <c r="R94" i="1" s="1"/>
  <c r="Q6" i="1"/>
  <c r="V6" i="1" s="1"/>
  <c r="R51" i="1" l="1"/>
  <c r="AH51" i="1" s="1"/>
  <c r="U93" i="1"/>
  <c r="R91" i="1"/>
  <c r="U91" i="1" s="1"/>
  <c r="R87" i="1"/>
  <c r="U87" i="1" s="1"/>
  <c r="R85" i="1"/>
  <c r="U85" i="1" s="1"/>
  <c r="U81" i="1"/>
  <c r="U79" i="1"/>
  <c r="R75" i="1"/>
  <c r="U75" i="1" s="1"/>
  <c r="R73" i="1"/>
  <c r="U73" i="1" s="1"/>
  <c r="R50" i="1"/>
  <c r="U50" i="1" s="1"/>
  <c r="R6" i="1"/>
  <c r="U6" i="1" s="1"/>
  <c r="R10" i="1"/>
  <c r="U10" i="1" s="1"/>
  <c r="AH14" i="1"/>
  <c r="R18" i="1"/>
  <c r="U18" i="1" s="1"/>
  <c r="AH22" i="1"/>
  <c r="R26" i="1"/>
  <c r="U26" i="1" s="1"/>
  <c r="AH30" i="1"/>
  <c r="R34" i="1"/>
  <c r="U34" i="1" s="1"/>
  <c r="R38" i="1"/>
  <c r="AH38" i="1" s="1"/>
  <c r="R42" i="1"/>
  <c r="U42" i="1" s="1"/>
  <c r="R46" i="1"/>
  <c r="AH46" i="1" s="1"/>
  <c r="R55" i="1"/>
  <c r="U55" i="1" s="1"/>
  <c r="R59" i="1"/>
  <c r="U59" i="1" s="1"/>
  <c r="AH63" i="1"/>
  <c r="U67" i="1"/>
  <c r="U71" i="1"/>
  <c r="U8" i="1"/>
  <c r="U12" i="1"/>
  <c r="R16" i="1"/>
  <c r="U16" i="1" s="1"/>
  <c r="R20" i="1"/>
  <c r="U20" i="1" s="1"/>
  <c r="U24" i="1"/>
  <c r="U28" i="1"/>
  <c r="R32" i="1"/>
  <c r="U32" i="1" s="1"/>
  <c r="R36" i="1"/>
  <c r="U36" i="1" s="1"/>
  <c r="U40" i="1"/>
  <c r="U44" i="1"/>
  <c r="R53" i="1"/>
  <c r="U53" i="1" s="1"/>
  <c r="R57" i="1"/>
  <c r="U57" i="1" s="1"/>
  <c r="R61" i="1"/>
  <c r="U61" i="1" s="1"/>
  <c r="R65" i="1"/>
  <c r="U65" i="1" s="1"/>
  <c r="U69" i="1"/>
  <c r="U66" i="1"/>
  <c r="U31" i="1"/>
  <c r="U23" i="1"/>
  <c r="U15" i="1"/>
  <c r="R7" i="1"/>
  <c r="U7" i="1" s="1"/>
  <c r="R9" i="1"/>
  <c r="U9" i="1" s="1"/>
  <c r="U11" i="1"/>
  <c r="U13" i="1"/>
  <c r="U17" i="1"/>
  <c r="U19" i="1"/>
  <c r="U21" i="1"/>
  <c r="R25" i="1"/>
  <c r="U25" i="1" s="1"/>
  <c r="R27" i="1"/>
  <c r="U27" i="1" s="1"/>
  <c r="U29" i="1"/>
  <c r="U33" i="1"/>
  <c r="R35" i="1"/>
  <c r="U35" i="1" s="1"/>
  <c r="R37" i="1"/>
  <c r="U37" i="1" s="1"/>
  <c r="R39" i="1"/>
  <c r="U39" i="1" s="1"/>
  <c r="R41" i="1"/>
  <c r="U41" i="1" s="1"/>
  <c r="R43" i="1"/>
  <c r="U43" i="1" s="1"/>
  <c r="R45" i="1"/>
  <c r="U45" i="1" s="1"/>
  <c r="R47" i="1"/>
  <c r="U47" i="1" s="1"/>
  <c r="R52" i="1"/>
  <c r="U52" i="1" s="1"/>
  <c r="R54" i="1"/>
  <c r="U54" i="1" s="1"/>
  <c r="R56" i="1"/>
  <c r="U56" i="1" s="1"/>
  <c r="R58" i="1"/>
  <c r="U58" i="1" s="1"/>
  <c r="R60" i="1"/>
  <c r="U60" i="1" s="1"/>
  <c r="R62" i="1"/>
  <c r="U62" i="1" s="1"/>
  <c r="R64" i="1"/>
  <c r="U64" i="1" s="1"/>
  <c r="R68" i="1"/>
  <c r="U68" i="1" s="1"/>
  <c r="U70" i="1"/>
  <c r="U72" i="1"/>
  <c r="R74" i="1"/>
  <c r="U74" i="1" s="1"/>
  <c r="U78" i="1"/>
  <c r="U80" i="1"/>
  <c r="R90" i="1"/>
  <c r="U90" i="1" s="1"/>
  <c r="R92" i="1"/>
  <c r="U92" i="1" s="1"/>
  <c r="U94" i="1"/>
  <c r="U88" i="1"/>
  <c r="U86" i="1"/>
  <c r="U49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94" i="1"/>
  <c r="K93" i="1"/>
  <c r="K92" i="1"/>
  <c r="K91" i="1"/>
  <c r="K90" i="1"/>
  <c r="K89" i="1"/>
  <c r="AH88" i="1"/>
  <c r="K88" i="1"/>
  <c r="K87" i="1"/>
  <c r="AH86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AH70" i="1"/>
  <c r="K70" i="1"/>
  <c r="AH69" i="1"/>
  <c r="K69" i="1"/>
  <c r="K68" i="1"/>
  <c r="AH67" i="1"/>
  <c r="K67" i="1"/>
  <c r="AH66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AH49" i="1"/>
  <c r="K49" i="1"/>
  <c r="K48" i="1"/>
  <c r="K47" i="1"/>
  <c r="K46" i="1"/>
  <c r="K45" i="1"/>
  <c r="AH44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AH31" i="1"/>
  <c r="K31" i="1"/>
  <c r="K30" i="1"/>
  <c r="K29" i="1"/>
  <c r="AH28" i="1"/>
  <c r="K28" i="1"/>
  <c r="K27" i="1"/>
  <c r="K26" i="1"/>
  <c r="K25" i="1"/>
  <c r="K24" i="1"/>
  <c r="AH23" i="1"/>
  <c r="K23" i="1"/>
  <c r="K22" i="1"/>
  <c r="K21" i="1"/>
  <c r="K20" i="1"/>
  <c r="AH19" i="1"/>
  <c r="K19" i="1"/>
  <c r="K18" i="1"/>
  <c r="K17" i="1"/>
  <c r="K16" i="1"/>
  <c r="AH15" i="1"/>
  <c r="K15" i="1"/>
  <c r="K14" i="1"/>
  <c r="K13" i="1"/>
  <c r="AH12" i="1"/>
  <c r="K12" i="1"/>
  <c r="AH11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AH10" i="1" l="1"/>
  <c r="AH18" i="1"/>
  <c r="AH20" i="1"/>
  <c r="AH26" i="1"/>
  <c r="AH54" i="1"/>
  <c r="AH61" i="1"/>
  <c r="AH87" i="1"/>
  <c r="AH34" i="1"/>
  <c r="AH35" i="1"/>
  <c r="AH36" i="1"/>
  <c r="AH39" i="1"/>
  <c r="AH42" i="1"/>
  <c r="AH43" i="1"/>
  <c r="AH47" i="1"/>
  <c r="AH58" i="1"/>
  <c r="AH62" i="1"/>
  <c r="R5" i="1"/>
  <c r="AH7" i="1"/>
  <c r="AH27" i="1"/>
  <c r="AH53" i="1"/>
  <c r="AH59" i="1"/>
  <c r="AH74" i="1"/>
  <c r="AH92" i="1"/>
  <c r="AH50" i="1"/>
  <c r="AH80" i="1"/>
  <c r="AH85" i="1"/>
  <c r="U51" i="1"/>
  <c r="U63" i="1"/>
  <c r="AH52" i="1"/>
  <c r="AH55" i="1"/>
  <c r="AH56" i="1"/>
  <c r="AH57" i="1"/>
  <c r="AH60" i="1"/>
  <c r="AH64" i="1"/>
  <c r="AH65" i="1"/>
  <c r="AH68" i="1"/>
  <c r="AH71" i="1"/>
  <c r="AH72" i="1"/>
  <c r="AH73" i="1"/>
  <c r="AH75" i="1"/>
  <c r="AH78" i="1"/>
  <c r="AH79" i="1"/>
  <c r="AH81" i="1"/>
  <c r="AH90" i="1"/>
  <c r="AH91" i="1"/>
  <c r="AH93" i="1"/>
  <c r="AH94" i="1"/>
  <c r="U14" i="1"/>
  <c r="U22" i="1"/>
  <c r="U30" i="1"/>
  <c r="U38" i="1"/>
  <c r="U46" i="1"/>
  <c r="AH6" i="1"/>
  <c r="AH8" i="1"/>
  <c r="AH9" i="1"/>
  <c r="AH13" i="1"/>
  <c r="AH16" i="1"/>
  <c r="AH17" i="1"/>
  <c r="AH21" i="1"/>
  <c r="AH24" i="1"/>
  <c r="AH25" i="1"/>
  <c r="AH29" i="1"/>
  <c r="AH32" i="1"/>
  <c r="AH33" i="1"/>
  <c r="AH37" i="1"/>
  <c r="AH40" i="1"/>
  <c r="AH41" i="1"/>
  <c r="AH45" i="1"/>
  <c r="K5" i="1"/>
  <c r="AH5" i="1" l="1"/>
</calcChain>
</file>

<file path=xl/sharedStrings.xml><?xml version="1.0" encoding="utf-8"?>
<sst xmlns="http://schemas.openxmlformats.org/spreadsheetml/2006/main" count="368" uniqueCount="151">
  <si>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</si>
  <si>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</si>
  <si>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</si>
  <si>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</si>
  <si>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</si>
  <si>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</si>
  <si>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</si>
  <si>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</si>
  <si>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</si>
  <si>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</si>
  <si>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</si>
  <si>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</si>
  <si>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</si>
  <si>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</si>
  <si>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</si>
  <si>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</si>
  <si>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</si>
  <si>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</si>
  <si>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</si>
  <si>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</si>
  <si>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</si>
  <si>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</si>
  <si>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</si>
  <si>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</si>
  <si>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29,01,</t>
  </si>
  <si>
    <t>01,02,</t>
  </si>
  <si>
    <t>30,01,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</si>
  <si>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</si>
  <si>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</si>
  <si>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</si>
  <si>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</si>
  <si>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</si>
  <si>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</si>
  <si>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</si>
  <si>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</si>
  <si>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</si>
  <si>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</si>
  <si>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</si>
  <si>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</si>
  <si>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</si>
  <si>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</si>
  <si>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</si>
  <si>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</si>
  <si>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</si>
  <si>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</si>
  <si>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</si>
  <si>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</si>
  <si>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</si>
  <si>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</si>
  <si>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29,01,25 филиал обнулил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</si>
  <si>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</si>
  <si>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29,01,25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</si>
  <si>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</si>
  <si>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</si>
  <si>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29,01,25 филиал обнулил / ТМА январь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</si>
  <si>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</si>
  <si>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</si>
  <si>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</si>
  <si>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</si>
  <si>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</si>
  <si>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</si>
  <si>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</si>
  <si>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</si>
  <si>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</si>
  <si>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</si>
  <si>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</si>
  <si>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</si>
  <si>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</si>
  <si>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</si>
  <si>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</si>
  <si>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</si>
  <si>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</si>
  <si>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</si>
  <si>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</si>
  <si>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</si>
  <si>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</si>
  <si>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</si>
  <si>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</si>
  <si>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</si>
  <si>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</si>
  <si>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</si>
  <si>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</si>
  <si>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</si>
  <si>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</si>
  <si>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</si>
  <si>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</si>
  <si>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</si>
  <si>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</si>
  <si>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</si>
  <si>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</si>
  <si>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</si>
  <si>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</si>
  <si>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</si>
  <si>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</si>
  <si>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</si>
  <si>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</si>
  <si>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</si>
  <si>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</si>
  <si>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</si>
  <si>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</si>
  <si>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</si>
  <si>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</si>
  <si>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</si>
  <si>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</si>
  <si>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</si>
  <si>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</si>
  <si>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</si>
  <si>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</si>
  <si>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</si>
  <si>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</si>
  <si>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</si>
  <si>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</si>
  <si>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</si>
  <si>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</si>
  <si>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</si>
  <si>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</si>
  <si>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</si>
  <si>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</si>
  <si>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22,01,25 перемещение в Донецк 350шт. / сети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</si>
  <si>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</si>
  <si>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</si>
  <si>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</si>
  <si>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</si>
  <si>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</si>
  <si>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</si>
  <si>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</si>
  <si>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</si>
  <si>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</si>
  <si>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</si>
  <si>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</si>
  <si>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</si>
  <si>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</si>
  <si>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</si>
  <si>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февраль / 15,01,25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</si>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</sst>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41.71093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24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38924.556000000004</v>
      </c>
      <c r="F5" s="4">
        <f>SUM(F6:F500)</f>
        <v>34409.956999999995</v>
      </c>
      <c r="G5" s="7"/>
      <c r="H5" s="1"/>
      <c r="I5" s="1"/>
      <c r="J5" s="4">
        <f t="shared" ref="J5:S5" si="0">SUM(J6:J500)</f>
        <v>38921.020000000004</v>
      </c>
      <c r="K5" s="4">
        <f t="shared" si="0"/>
        <v>3.5360000000001435</v>
      </c>
      <c r="L5" s="4">
        <f t="shared" si="0"/>
        <v>0</v>
      </c>
      <c r="M5" s="4">
        <f t="shared" si="0"/>
        <v>0</v>
      </c>
      <c r="N5" s="4">
        <f t="shared" si="0"/>
        <v>13468.159260000002</v>
      </c>
      <c r="O5" s="4">
        <f t="shared" si="0"/>
        <v>4500</v>
      </c>
      <c r="P5" s="4">
        <f t="shared" si="0"/>
        <v>19754.115519999999</v>
      </c>
      <c r="Q5" s="4">
        <f t="shared" si="0"/>
        <v>7784.9112000000014</v>
      </c>
      <c r="R5" s="4">
        <f t="shared" si="0"/>
        <v>13804.558220000001</v>
      </c>
      <c r="S5" s="4">
        <f t="shared" si="0"/>
        <v>0</v>
      </c>
      <c r="T5" s="1"/>
      <c r="U5" s="1"/>
      <c r="V5" s="1"/>
      <c r="W5" s="4">
        <f t="shared" ref="W5:AF5" si="1">SUM(W6:W500)</f>
        <v>8109.3946000000005</v>
      </c>
      <c r="X5" s="4">
        <f t="shared" si="1"/>
        <v>7603.6951999999956</v>
      </c>
      <c r="Y5" s="4">
        <f t="shared" si="1"/>
        <v>7148.3651999999993</v>
      </c>
      <c r="Z5" s="4">
        <f t="shared" si="1"/>
        <v>7757.9563999999982</v>
      </c>
      <c r="AA5" s="4">
        <f t="shared" si="1"/>
        <v>7514.7809999999999</v>
      </c>
      <c r="AB5" s="4">
        <f t="shared" si="1"/>
        <v>7808.4476666666642</v>
      </c>
      <c r="AC5" s="4">
        <f t="shared" si="1"/>
        <v>9569.1425999999992</v>
      </c>
      <c r="AD5" s="4">
        <f t="shared" si="1"/>
        <v>8836.217200000001</v>
      </c>
      <c r="AE5" s="4">
        <f t="shared" si="1"/>
        <v>7738.4731999999976</v>
      </c>
      <c r="AF5" s="4">
        <f t="shared" si="1"/>
        <v>7917.7576000000035</v>
      </c>
      <c r="AG5" s="1"/>
      <c r="AH5" s="4">
        <f>SUM(AH6:AH500)</f>
        <v>10022.657780000003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1230.829</v>
      </c>
      <c r="D6" s="1">
        <v>525.04300000000001</v>
      </c>
      <c r="E6" s="1">
        <v>1103.0450000000001</v>
      </c>
      <c r="F6" s="1">
        <v>262.351</v>
      </c>
      <c r="G6" s="7">
        <v>1</v>
      </c>
      <c r="H6" s="1">
        <v>50</v>
      </c>
      <c r="I6" s="1" t="s">
        <v>38</v>
      </c>
      <c r="J6" s="1">
        <v>1070.8499999999999</v>
      </c>
      <c r="K6" s="1">
        <f t="shared" ref="K6:K37" si="2">E6-J6</f>
        <v>32.195000000000164</v>
      </c>
      <c r="L6" s="1"/>
      <c r="M6" s="1"/>
      <c r="N6" s="1">
        <v>992.79303999999979</v>
      </c>
      <c r="O6" s="1"/>
      <c r="P6" s="1">
        <v>700</v>
      </c>
      <c r="Q6" s="1">
        <f>E6/5</f>
        <v>220.60900000000001</v>
      </c>
      <c r="R6" s="5">
        <f>11*Q6-P6-O6-N6-F6</f>
        <v>471.55496000000028</v>
      </c>
      <c r="S6" s="5"/>
      <c r="T6" s="1"/>
      <c r="U6" s="1">
        <f>(F6+N6+O6+P6+R6)/Q6</f>
        <v>11</v>
      </c>
      <c r="V6" s="1">
        <f>(F6+N6+O6+P6)/Q6</f>
        <v>8.8624853927083649</v>
      </c>
      <c r="W6" s="1">
        <v>232.17080000000001</v>
      </c>
      <c r="X6" s="1">
        <v>196.48599999999999</v>
      </c>
      <c r="Y6" s="1">
        <v>182.2176</v>
      </c>
      <c r="Z6" s="1">
        <v>205.88740000000001</v>
      </c>
      <c r="AA6" s="1">
        <v>315.78449999999998</v>
      </c>
      <c r="AB6" s="1">
        <v>335.167666666667</v>
      </c>
      <c r="AC6" s="1">
        <v>450.23379999999997</v>
      </c>
      <c r="AD6" s="1">
        <v>386.90039999999999</v>
      </c>
      <c r="AE6" s="1">
        <v>273.70839999999998</v>
      </c>
      <c r="AF6" s="1">
        <v>294.22519999999997</v>
      </c>
      <c r="AG6" s="1"/>
      <c r="AH6" s="1">
        <f t="shared" ref="AH6:AH47" si="3">G6*R6</f>
        <v>471.55496000000028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507.392</v>
      </c>
      <c r="D7" s="1">
        <v>168.44300000000001</v>
      </c>
      <c r="E7" s="1">
        <v>508.73599999999999</v>
      </c>
      <c r="F7" s="1"/>
      <c r="G7" s="7">
        <v>1</v>
      </c>
      <c r="H7" s="1">
        <v>45</v>
      </c>
      <c r="I7" s="1" t="s">
        <v>38</v>
      </c>
      <c r="J7" s="1">
        <v>499.43</v>
      </c>
      <c r="K7" s="1">
        <f t="shared" si="2"/>
        <v>9.3059999999999832</v>
      </c>
      <c r="L7" s="1"/>
      <c r="M7" s="1"/>
      <c r="N7" s="1">
        <v>379.09699999999998</v>
      </c>
      <c r="O7" s="1"/>
      <c r="P7" s="1">
        <v>700</v>
      </c>
      <c r="Q7" s="1">
        <f t="shared" ref="Q7:Q70" si="4">E7/5</f>
        <v>101.74719999999999</v>
      </c>
      <c r="R7" s="5">
        <f t="shared" ref="R7:R47" si="5">11*Q7-P7-O7-N7-F7</f>
        <v>40.122200000000021</v>
      </c>
      <c r="S7" s="5"/>
      <c r="T7" s="1"/>
      <c r="U7" s="1">
        <f t="shared" ref="U7:U70" si="6">(F7+N7+O7+P7+R7)/Q7</f>
        <v>11</v>
      </c>
      <c r="V7" s="1">
        <f t="shared" ref="V7:V70" si="7">(F7+N7+O7+P7)/Q7</f>
        <v>10.605667772675808</v>
      </c>
      <c r="W7" s="1">
        <v>118.9654</v>
      </c>
      <c r="X7" s="1">
        <v>81.380799999999994</v>
      </c>
      <c r="Y7" s="1">
        <v>66.707599999999999</v>
      </c>
      <c r="Z7" s="1">
        <v>83.433399999999992</v>
      </c>
      <c r="AA7" s="1">
        <v>56.4405</v>
      </c>
      <c r="AB7" s="1">
        <v>48.689666666666703</v>
      </c>
      <c r="AC7" s="1">
        <v>83.058000000000007</v>
      </c>
      <c r="AD7" s="1">
        <v>76.811599999999999</v>
      </c>
      <c r="AE7" s="1">
        <v>58.107399999999998</v>
      </c>
      <c r="AF7" s="1">
        <v>63.260599999999997</v>
      </c>
      <c r="AG7" s="1"/>
      <c r="AH7" s="1">
        <f t="shared" si="3"/>
        <v>40.122200000000021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37</v>
      </c>
      <c r="C8" s="1">
        <v>132.47800000000001</v>
      </c>
      <c r="D8" s="1">
        <v>847.99099999999999</v>
      </c>
      <c r="E8" s="1">
        <v>243.77600000000001</v>
      </c>
      <c r="F8" s="1">
        <v>596.21400000000006</v>
      </c>
      <c r="G8" s="7">
        <v>1</v>
      </c>
      <c r="H8" s="1">
        <v>45</v>
      </c>
      <c r="I8" s="1" t="s">
        <v>38</v>
      </c>
      <c r="J8" s="1">
        <v>329.8</v>
      </c>
      <c r="K8" s="1">
        <f t="shared" si="2"/>
        <v>-86.024000000000001</v>
      </c>
      <c r="L8" s="1"/>
      <c r="M8" s="1"/>
      <c r="N8" s="1">
        <v>517.80899999999997</v>
      </c>
      <c r="O8" s="1"/>
      <c r="P8" s="1">
        <v>0</v>
      </c>
      <c r="Q8" s="1">
        <f t="shared" si="4"/>
        <v>48.755200000000002</v>
      </c>
      <c r="R8" s="5"/>
      <c r="S8" s="5"/>
      <c r="T8" s="1"/>
      <c r="U8" s="1">
        <f t="shared" si="6"/>
        <v>22.849316585718039</v>
      </c>
      <c r="V8" s="1">
        <f t="shared" si="7"/>
        <v>22.849316585718039</v>
      </c>
      <c r="W8" s="1">
        <v>49.045400000000001</v>
      </c>
      <c r="X8" s="1">
        <v>123.4474</v>
      </c>
      <c r="Y8" s="1">
        <v>121.57380000000001</v>
      </c>
      <c r="Z8" s="1">
        <v>50.900799999999997</v>
      </c>
      <c r="AA8" s="1">
        <v>88.115250000000003</v>
      </c>
      <c r="AB8" s="1">
        <v>115.435</v>
      </c>
      <c r="AC8" s="1">
        <v>95.656999999999996</v>
      </c>
      <c r="AD8" s="1">
        <v>81.264600000000002</v>
      </c>
      <c r="AE8" s="1">
        <v>78.577399999999997</v>
      </c>
      <c r="AF8" s="1">
        <v>88.350200000000001</v>
      </c>
      <c r="AG8" s="1"/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471</v>
      </c>
      <c r="D9" s="1">
        <v>240</v>
      </c>
      <c r="E9" s="1">
        <v>340</v>
      </c>
      <c r="F9" s="1">
        <v>281</v>
      </c>
      <c r="G9" s="7">
        <v>0.45</v>
      </c>
      <c r="H9" s="1">
        <v>45</v>
      </c>
      <c r="I9" s="1" t="s">
        <v>38</v>
      </c>
      <c r="J9" s="1">
        <v>347</v>
      </c>
      <c r="K9" s="1">
        <f t="shared" si="2"/>
        <v>-7</v>
      </c>
      <c r="L9" s="1"/>
      <c r="M9" s="1"/>
      <c r="N9" s="1">
        <v>0</v>
      </c>
      <c r="O9" s="1"/>
      <c r="P9" s="1">
        <v>381</v>
      </c>
      <c r="Q9" s="1">
        <f t="shared" si="4"/>
        <v>68</v>
      </c>
      <c r="R9" s="5">
        <f t="shared" si="5"/>
        <v>86</v>
      </c>
      <c r="S9" s="5"/>
      <c r="T9" s="1"/>
      <c r="U9" s="1">
        <f t="shared" si="6"/>
        <v>11</v>
      </c>
      <c r="V9" s="1">
        <f t="shared" si="7"/>
        <v>9.735294117647058</v>
      </c>
      <c r="W9" s="1">
        <v>72.2</v>
      </c>
      <c r="X9" s="1">
        <v>46</v>
      </c>
      <c r="Y9" s="1">
        <v>45.4</v>
      </c>
      <c r="Z9" s="1">
        <v>78.6524</v>
      </c>
      <c r="AA9" s="1">
        <v>50</v>
      </c>
      <c r="AB9" s="1">
        <v>41.3333333333333</v>
      </c>
      <c r="AC9" s="1">
        <v>56.4</v>
      </c>
      <c r="AD9" s="1">
        <v>49.6</v>
      </c>
      <c r="AE9" s="1">
        <v>50.6</v>
      </c>
      <c r="AF9" s="1">
        <v>52</v>
      </c>
      <c r="AG9" s="1"/>
      <c r="AH9" s="1">
        <f t="shared" si="3"/>
        <v>38.700000000000003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42</v>
      </c>
      <c r="C10" s="1">
        <v>612</v>
      </c>
      <c r="D10" s="1">
        <v>618</v>
      </c>
      <c r="E10" s="1">
        <v>666</v>
      </c>
      <c r="F10" s="1">
        <v>306</v>
      </c>
      <c r="G10" s="7">
        <v>0.45</v>
      </c>
      <c r="H10" s="1">
        <v>45</v>
      </c>
      <c r="I10" s="1" t="s">
        <v>38</v>
      </c>
      <c r="J10" s="1">
        <v>664</v>
      </c>
      <c r="K10" s="1">
        <f t="shared" si="2"/>
        <v>2</v>
      </c>
      <c r="L10" s="1"/>
      <c r="M10" s="1"/>
      <c r="N10" s="1">
        <v>494.24</v>
      </c>
      <c r="O10" s="1"/>
      <c r="P10" s="1">
        <v>240</v>
      </c>
      <c r="Q10" s="1">
        <f t="shared" si="4"/>
        <v>133.19999999999999</v>
      </c>
      <c r="R10" s="5">
        <f t="shared" si="5"/>
        <v>424.95999999999981</v>
      </c>
      <c r="S10" s="5"/>
      <c r="T10" s="1"/>
      <c r="U10" s="1">
        <f t="shared" si="6"/>
        <v>11</v>
      </c>
      <c r="V10" s="1">
        <f t="shared" si="7"/>
        <v>7.8096096096096099</v>
      </c>
      <c r="W10" s="1">
        <v>131.4</v>
      </c>
      <c r="X10" s="1">
        <v>133.19999999999999</v>
      </c>
      <c r="Y10" s="1">
        <v>127.6</v>
      </c>
      <c r="Z10" s="1">
        <v>124</v>
      </c>
      <c r="AA10" s="1">
        <v>95</v>
      </c>
      <c r="AB10" s="1">
        <v>76.6666666666667</v>
      </c>
      <c r="AC10" s="1">
        <v>126.2</v>
      </c>
      <c r="AD10" s="1">
        <v>138.19999999999999</v>
      </c>
      <c r="AE10" s="1">
        <v>143.4</v>
      </c>
      <c r="AF10" s="1">
        <v>143.80000000000001</v>
      </c>
      <c r="AG10" s="1"/>
      <c r="AH10" s="1">
        <f t="shared" si="3"/>
        <v>191.23199999999991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42</v>
      </c>
      <c r="C11" s="1">
        <v>62</v>
      </c>
      <c r="D11" s="1">
        <v>180</v>
      </c>
      <c r="E11" s="1">
        <v>70</v>
      </c>
      <c r="F11" s="1">
        <v>145</v>
      </c>
      <c r="G11" s="7">
        <v>0.17</v>
      </c>
      <c r="H11" s="1">
        <v>180</v>
      </c>
      <c r="I11" s="1" t="s">
        <v>38</v>
      </c>
      <c r="J11" s="1">
        <v>57</v>
      </c>
      <c r="K11" s="1">
        <f t="shared" si="2"/>
        <v>13</v>
      </c>
      <c r="L11" s="1"/>
      <c r="M11" s="1"/>
      <c r="N11" s="1">
        <v>90</v>
      </c>
      <c r="O11" s="1"/>
      <c r="P11" s="1">
        <v>0</v>
      </c>
      <c r="Q11" s="1">
        <f t="shared" si="4"/>
        <v>14</v>
      </c>
      <c r="R11" s="5"/>
      <c r="S11" s="5"/>
      <c r="T11" s="1"/>
      <c r="U11" s="1">
        <f t="shared" si="6"/>
        <v>16.785714285714285</v>
      </c>
      <c r="V11" s="1">
        <f t="shared" si="7"/>
        <v>16.785714285714285</v>
      </c>
      <c r="W11" s="1">
        <v>13.2</v>
      </c>
      <c r="X11" s="1">
        <v>27</v>
      </c>
      <c r="Y11" s="1">
        <v>23.4</v>
      </c>
      <c r="Z11" s="1">
        <v>12.6</v>
      </c>
      <c r="AA11" s="1">
        <v>27.5</v>
      </c>
      <c r="AB11" s="1">
        <v>24</v>
      </c>
      <c r="AC11" s="1">
        <v>7.2</v>
      </c>
      <c r="AD11" s="1">
        <v>10.199999999999999</v>
      </c>
      <c r="AE11" s="1">
        <v>28.4</v>
      </c>
      <c r="AF11" s="1">
        <v>15.6</v>
      </c>
      <c r="AG11" s="1"/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42</v>
      </c>
      <c r="C12" s="1">
        <v>144</v>
      </c>
      <c r="D12" s="1">
        <v>102</v>
      </c>
      <c r="E12" s="1">
        <v>53</v>
      </c>
      <c r="F12" s="1">
        <v>126</v>
      </c>
      <c r="G12" s="7">
        <v>0.3</v>
      </c>
      <c r="H12" s="1">
        <v>40</v>
      </c>
      <c r="I12" s="1" t="s">
        <v>38</v>
      </c>
      <c r="J12" s="1">
        <v>69</v>
      </c>
      <c r="K12" s="1">
        <f t="shared" si="2"/>
        <v>-16</v>
      </c>
      <c r="L12" s="1"/>
      <c r="M12" s="1"/>
      <c r="N12" s="1">
        <v>0</v>
      </c>
      <c r="O12" s="1"/>
      <c r="P12" s="1">
        <v>30</v>
      </c>
      <c r="Q12" s="1">
        <f t="shared" si="4"/>
        <v>10.6</v>
      </c>
      <c r="R12" s="5"/>
      <c r="S12" s="5"/>
      <c r="T12" s="1"/>
      <c r="U12" s="1">
        <f t="shared" si="6"/>
        <v>14.716981132075473</v>
      </c>
      <c r="V12" s="1">
        <f t="shared" si="7"/>
        <v>14.716981132075473</v>
      </c>
      <c r="W12" s="1">
        <v>10</v>
      </c>
      <c r="X12" s="1">
        <v>4.5999999999999996</v>
      </c>
      <c r="Y12" s="1">
        <v>-3</v>
      </c>
      <c r="Z12" s="1">
        <v>24.4</v>
      </c>
      <c r="AA12" s="1">
        <v>41</v>
      </c>
      <c r="AB12" s="1">
        <v>43.3333333333333</v>
      </c>
      <c r="AC12" s="1">
        <v>13.2</v>
      </c>
      <c r="AD12" s="1">
        <v>17.2</v>
      </c>
      <c r="AE12" s="1">
        <v>20</v>
      </c>
      <c r="AF12" s="1">
        <v>21.4</v>
      </c>
      <c r="AG12" s="1" t="s">
        <v>46</v>
      </c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263</v>
      </c>
      <c r="D13" s="1">
        <v>90</v>
      </c>
      <c r="E13" s="1">
        <v>211</v>
      </c>
      <c r="F13" s="1">
        <v>52</v>
      </c>
      <c r="G13" s="7">
        <v>0.17</v>
      </c>
      <c r="H13" s="1">
        <v>180</v>
      </c>
      <c r="I13" s="1" t="s">
        <v>38</v>
      </c>
      <c r="J13" s="1">
        <v>195</v>
      </c>
      <c r="K13" s="1">
        <f t="shared" si="2"/>
        <v>16</v>
      </c>
      <c r="L13" s="1"/>
      <c r="M13" s="1"/>
      <c r="N13" s="1">
        <v>259.8</v>
      </c>
      <c r="O13" s="1"/>
      <c r="P13" s="1">
        <v>169.2</v>
      </c>
      <c r="Q13" s="1">
        <f t="shared" si="4"/>
        <v>42.2</v>
      </c>
      <c r="R13" s="5"/>
      <c r="S13" s="5"/>
      <c r="T13" s="1"/>
      <c r="U13" s="1">
        <f t="shared" si="6"/>
        <v>11.398104265402843</v>
      </c>
      <c r="V13" s="1">
        <f t="shared" si="7"/>
        <v>11.398104265402843</v>
      </c>
      <c r="W13" s="1">
        <v>52</v>
      </c>
      <c r="X13" s="1">
        <v>46.8</v>
      </c>
      <c r="Y13" s="1">
        <v>34.4</v>
      </c>
      <c r="Z13" s="1">
        <v>35.799999999999997</v>
      </c>
      <c r="AA13" s="1">
        <v>44.25</v>
      </c>
      <c r="AB13" s="1">
        <v>45</v>
      </c>
      <c r="AC13" s="1">
        <v>101</v>
      </c>
      <c r="AD13" s="1">
        <v>99.2</v>
      </c>
      <c r="AE13" s="1">
        <v>45</v>
      </c>
      <c r="AF13" s="1">
        <v>34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42</v>
      </c>
      <c r="C14" s="1">
        <v>16</v>
      </c>
      <c r="D14" s="1"/>
      <c r="E14" s="1">
        <v>1</v>
      </c>
      <c r="F14" s="1">
        <v>2</v>
      </c>
      <c r="G14" s="7">
        <v>0.35</v>
      </c>
      <c r="H14" s="1">
        <v>50</v>
      </c>
      <c r="I14" s="1" t="s">
        <v>38</v>
      </c>
      <c r="J14" s="1">
        <v>9</v>
      </c>
      <c r="K14" s="1">
        <f t="shared" si="2"/>
        <v>-8</v>
      </c>
      <c r="L14" s="1"/>
      <c r="M14" s="1"/>
      <c r="N14" s="1">
        <v>0</v>
      </c>
      <c r="O14" s="1"/>
      <c r="P14" s="1">
        <v>0</v>
      </c>
      <c r="Q14" s="1">
        <f t="shared" si="4"/>
        <v>0.2</v>
      </c>
      <c r="R14" s="5">
        <v>6</v>
      </c>
      <c r="S14" s="5"/>
      <c r="T14" s="1"/>
      <c r="U14" s="1">
        <f t="shared" si="6"/>
        <v>40</v>
      </c>
      <c r="V14" s="1">
        <f t="shared" si="7"/>
        <v>10</v>
      </c>
      <c r="W14" s="1">
        <v>0.4</v>
      </c>
      <c r="X14" s="1">
        <v>1</v>
      </c>
      <c r="Y14" s="1">
        <v>1.4</v>
      </c>
      <c r="Z14" s="1">
        <v>1.6</v>
      </c>
      <c r="AA14" s="1">
        <v>3.75</v>
      </c>
      <c r="AB14" s="1">
        <v>3</v>
      </c>
      <c r="AC14" s="1">
        <v>7</v>
      </c>
      <c r="AD14" s="1">
        <v>4.2</v>
      </c>
      <c r="AE14" s="1">
        <v>1.8</v>
      </c>
      <c r="AF14" s="1">
        <v>2.6</v>
      </c>
      <c r="AG14" s="1" t="s">
        <v>49</v>
      </c>
      <c r="AH14" s="1">
        <f t="shared" si="3"/>
        <v>2.0999999999999996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>
        <v>62</v>
      </c>
      <c r="D15" s="1"/>
      <c r="E15" s="1">
        <v>13</v>
      </c>
      <c r="F15" s="1">
        <v>32</v>
      </c>
      <c r="G15" s="7">
        <v>0.35</v>
      </c>
      <c r="H15" s="1">
        <v>50</v>
      </c>
      <c r="I15" s="1" t="s">
        <v>38</v>
      </c>
      <c r="J15" s="1">
        <v>15</v>
      </c>
      <c r="K15" s="1">
        <f t="shared" si="2"/>
        <v>-2</v>
      </c>
      <c r="L15" s="1"/>
      <c r="M15" s="1"/>
      <c r="N15" s="1">
        <v>0</v>
      </c>
      <c r="O15" s="1"/>
      <c r="P15" s="1">
        <v>0</v>
      </c>
      <c r="Q15" s="1">
        <f t="shared" si="4"/>
        <v>2.6</v>
      </c>
      <c r="R15" s="5"/>
      <c r="S15" s="5"/>
      <c r="T15" s="1"/>
      <c r="U15" s="1">
        <f t="shared" si="6"/>
        <v>12.307692307692307</v>
      </c>
      <c r="V15" s="1">
        <f t="shared" si="7"/>
        <v>12.307692307692307</v>
      </c>
      <c r="W15" s="1">
        <v>4.4000000000000004</v>
      </c>
      <c r="X15" s="1">
        <v>6</v>
      </c>
      <c r="Y15" s="1">
        <v>5.8</v>
      </c>
      <c r="Z15" s="1">
        <v>4.8</v>
      </c>
      <c r="AA15" s="1">
        <v>4</v>
      </c>
      <c r="AB15" s="1">
        <v>3.3333333333333299</v>
      </c>
      <c r="AC15" s="1">
        <v>5.4</v>
      </c>
      <c r="AD15" s="1">
        <v>-0.4</v>
      </c>
      <c r="AE15" s="1">
        <v>18.399999999999999</v>
      </c>
      <c r="AF15" s="1">
        <v>20.399999999999999</v>
      </c>
      <c r="AG15" s="1" t="s">
        <v>51</v>
      </c>
      <c r="AH15" s="1">
        <f t="shared" si="3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717.12900000000002</v>
      </c>
      <c r="D16" s="1">
        <v>1181.6690000000001</v>
      </c>
      <c r="E16" s="1">
        <v>725.58900000000006</v>
      </c>
      <c r="F16" s="1">
        <v>1021.241</v>
      </c>
      <c r="G16" s="7">
        <v>1</v>
      </c>
      <c r="H16" s="1">
        <v>55</v>
      </c>
      <c r="I16" s="1" t="s">
        <v>38</v>
      </c>
      <c r="J16" s="1">
        <v>698.94500000000005</v>
      </c>
      <c r="K16" s="1">
        <f t="shared" si="2"/>
        <v>26.644000000000005</v>
      </c>
      <c r="L16" s="1"/>
      <c r="M16" s="1"/>
      <c r="N16" s="1">
        <v>257.94880000000012</v>
      </c>
      <c r="O16" s="1"/>
      <c r="P16" s="1">
        <v>50</v>
      </c>
      <c r="Q16" s="1">
        <f t="shared" si="4"/>
        <v>145.11780000000002</v>
      </c>
      <c r="R16" s="5">
        <f t="shared" si="5"/>
        <v>267.10599999999999</v>
      </c>
      <c r="S16" s="5"/>
      <c r="T16" s="1"/>
      <c r="U16" s="1">
        <f t="shared" si="6"/>
        <v>11</v>
      </c>
      <c r="V16" s="1">
        <f t="shared" si="7"/>
        <v>9.1593849961893028</v>
      </c>
      <c r="W16" s="1">
        <v>147.6746</v>
      </c>
      <c r="X16" s="1">
        <v>166.4744</v>
      </c>
      <c r="Y16" s="1">
        <v>154.61000000000001</v>
      </c>
      <c r="Z16" s="1">
        <v>148.24019999999999</v>
      </c>
      <c r="AA16" s="1">
        <v>152.05074999999999</v>
      </c>
      <c r="AB16" s="1">
        <v>159.262333333333</v>
      </c>
      <c r="AC16" s="1">
        <v>159.03460000000001</v>
      </c>
      <c r="AD16" s="1">
        <v>136.0556</v>
      </c>
      <c r="AE16" s="1">
        <v>110.7572</v>
      </c>
      <c r="AF16" s="1">
        <v>118.4174</v>
      </c>
      <c r="AG16" s="1"/>
      <c r="AH16" s="1">
        <f t="shared" si="3"/>
        <v>267.10599999999999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0" t="s">
        <v>53</v>
      </c>
      <c r="B17" s="20" t="s">
        <v>37</v>
      </c>
      <c r="C17" s="20">
        <v>2606.0349999999999</v>
      </c>
      <c r="D17" s="20">
        <v>2926.8829999999998</v>
      </c>
      <c r="E17" s="20">
        <v>2346.904</v>
      </c>
      <c r="F17" s="20">
        <v>2561.6379999999999</v>
      </c>
      <c r="G17" s="21">
        <v>1</v>
      </c>
      <c r="H17" s="20">
        <v>50</v>
      </c>
      <c r="I17" s="20" t="s">
        <v>38</v>
      </c>
      <c r="J17" s="20">
        <v>2349.1</v>
      </c>
      <c r="K17" s="20">
        <f t="shared" si="2"/>
        <v>-2.1959999999999127</v>
      </c>
      <c r="L17" s="20"/>
      <c r="M17" s="20"/>
      <c r="N17" s="20">
        <v>600</v>
      </c>
      <c r="O17" s="20">
        <v>1000</v>
      </c>
      <c r="P17" s="20">
        <v>0</v>
      </c>
      <c r="Q17" s="20">
        <f t="shared" si="4"/>
        <v>469.38080000000002</v>
      </c>
      <c r="R17" s="22">
        <f>9*Q17-P17-O17-N17-F17</f>
        <v>62.789200000000164</v>
      </c>
      <c r="S17" s="22"/>
      <c r="T17" s="20"/>
      <c r="U17" s="20">
        <f t="shared" si="6"/>
        <v>9</v>
      </c>
      <c r="V17" s="20">
        <f t="shared" si="7"/>
        <v>8.8662297222212754</v>
      </c>
      <c r="W17" s="20">
        <v>502.01440000000002</v>
      </c>
      <c r="X17" s="20">
        <v>454.18939999999998</v>
      </c>
      <c r="Y17" s="20">
        <v>408.51799999999997</v>
      </c>
      <c r="Z17" s="20">
        <v>464.29379999999998</v>
      </c>
      <c r="AA17" s="20">
        <v>405.25074999999998</v>
      </c>
      <c r="AB17" s="20">
        <v>407.50233333333301</v>
      </c>
      <c r="AC17" s="20">
        <v>667.69060000000002</v>
      </c>
      <c r="AD17" s="20">
        <v>587.64919999999995</v>
      </c>
      <c r="AE17" s="20">
        <v>470.44880000000001</v>
      </c>
      <c r="AF17" s="20">
        <v>480.5016</v>
      </c>
      <c r="AG17" s="20" t="s">
        <v>54</v>
      </c>
      <c r="AH17" s="20">
        <f t="shared" si="3"/>
        <v>62.789200000000164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222.328</v>
      </c>
      <c r="D18" s="1">
        <v>79.08</v>
      </c>
      <c r="E18" s="1">
        <v>132.33000000000001</v>
      </c>
      <c r="F18" s="1">
        <v>148.45099999999999</v>
      </c>
      <c r="G18" s="7">
        <v>1</v>
      </c>
      <c r="H18" s="1">
        <v>60</v>
      </c>
      <c r="I18" s="1" t="s">
        <v>38</v>
      </c>
      <c r="J18" s="1">
        <v>125.61</v>
      </c>
      <c r="K18" s="1">
        <f t="shared" si="2"/>
        <v>6.7200000000000131</v>
      </c>
      <c r="L18" s="1"/>
      <c r="M18" s="1"/>
      <c r="N18" s="1">
        <v>0</v>
      </c>
      <c r="O18" s="1"/>
      <c r="P18" s="1">
        <v>90</v>
      </c>
      <c r="Q18" s="1">
        <f t="shared" si="4"/>
        <v>26.466000000000001</v>
      </c>
      <c r="R18" s="5">
        <f t="shared" si="5"/>
        <v>52.67500000000004</v>
      </c>
      <c r="S18" s="5"/>
      <c r="T18" s="1"/>
      <c r="U18" s="1">
        <f t="shared" si="6"/>
        <v>11</v>
      </c>
      <c r="V18" s="1">
        <f t="shared" si="7"/>
        <v>9.0097105720547113</v>
      </c>
      <c r="W18" s="1">
        <v>26.552600000000002</v>
      </c>
      <c r="X18" s="1">
        <v>31.690799999999999</v>
      </c>
      <c r="Y18" s="1">
        <v>30.1142</v>
      </c>
      <c r="Z18" s="1">
        <v>36.723399999999998</v>
      </c>
      <c r="AA18" s="1">
        <v>27.5075</v>
      </c>
      <c r="AB18" s="1">
        <v>32.5683333333333</v>
      </c>
      <c r="AC18" s="1">
        <v>39.440800000000003</v>
      </c>
      <c r="AD18" s="1">
        <v>12.014200000000001</v>
      </c>
      <c r="AE18" s="1">
        <v>26.563800000000001</v>
      </c>
      <c r="AF18" s="1">
        <v>32.207999999999998</v>
      </c>
      <c r="AG18" s="1" t="s">
        <v>56</v>
      </c>
      <c r="AH18" s="1">
        <f t="shared" si="3"/>
        <v>52.67500000000004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37</v>
      </c>
      <c r="C19" s="1">
        <v>872.25599999999997</v>
      </c>
      <c r="D19" s="1">
        <v>1855.3820000000001</v>
      </c>
      <c r="E19" s="1">
        <v>922.00300000000004</v>
      </c>
      <c r="F19" s="1">
        <v>1577.0350000000001</v>
      </c>
      <c r="G19" s="7">
        <v>1</v>
      </c>
      <c r="H19" s="1">
        <v>60</v>
      </c>
      <c r="I19" s="1" t="s">
        <v>38</v>
      </c>
      <c r="J19" s="1">
        <v>921.6</v>
      </c>
      <c r="K19" s="1">
        <f t="shared" si="2"/>
        <v>0.40300000000002001</v>
      </c>
      <c r="L19" s="1"/>
      <c r="M19" s="1"/>
      <c r="N19" s="1">
        <v>140.34264000000061</v>
      </c>
      <c r="O19" s="1">
        <v>500</v>
      </c>
      <c r="P19" s="1">
        <v>0</v>
      </c>
      <c r="Q19" s="1">
        <f t="shared" si="4"/>
        <v>184.4006</v>
      </c>
      <c r="R19" s="5"/>
      <c r="S19" s="5"/>
      <c r="T19" s="1"/>
      <c r="U19" s="1">
        <f t="shared" si="6"/>
        <v>12.024785385730853</v>
      </c>
      <c r="V19" s="1">
        <f t="shared" si="7"/>
        <v>12.024785385730853</v>
      </c>
      <c r="W19" s="1">
        <v>186.59880000000001</v>
      </c>
      <c r="X19" s="1">
        <v>218.0626</v>
      </c>
      <c r="Y19" s="1">
        <v>229.9486</v>
      </c>
      <c r="Z19" s="1">
        <v>130.3946</v>
      </c>
      <c r="AA19" s="1">
        <v>178.42</v>
      </c>
      <c r="AB19" s="1">
        <v>186.49833333333299</v>
      </c>
      <c r="AC19" s="1">
        <v>196.67359999999999</v>
      </c>
      <c r="AD19" s="1">
        <v>173.5856</v>
      </c>
      <c r="AE19" s="1">
        <v>156.90819999999999</v>
      </c>
      <c r="AF19" s="1">
        <v>116.5074</v>
      </c>
      <c r="AG19" s="1" t="s">
        <v>58</v>
      </c>
      <c r="AH19" s="1">
        <f t="shared" si="3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37</v>
      </c>
      <c r="C20" s="1">
        <v>192.101</v>
      </c>
      <c r="D20" s="1">
        <v>63.195999999999998</v>
      </c>
      <c r="E20" s="1">
        <v>153.43700000000001</v>
      </c>
      <c r="F20" s="1">
        <v>43.302</v>
      </c>
      <c r="G20" s="7">
        <v>1</v>
      </c>
      <c r="H20" s="1">
        <v>60</v>
      </c>
      <c r="I20" s="1" t="s">
        <v>38</v>
      </c>
      <c r="J20" s="1">
        <v>144.98500000000001</v>
      </c>
      <c r="K20" s="1">
        <f t="shared" si="2"/>
        <v>8.4519999999999982</v>
      </c>
      <c r="L20" s="1"/>
      <c r="M20" s="1"/>
      <c r="N20" s="1">
        <v>153.5136</v>
      </c>
      <c r="O20" s="1"/>
      <c r="P20" s="1">
        <v>136.2544</v>
      </c>
      <c r="Q20" s="1">
        <f t="shared" si="4"/>
        <v>30.687400000000004</v>
      </c>
      <c r="R20" s="5">
        <f t="shared" si="5"/>
        <v>4.4914000000000485</v>
      </c>
      <c r="S20" s="5"/>
      <c r="T20" s="1"/>
      <c r="U20" s="1">
        <f t="shared" si="6"/>
        <v>11</v>
      </c>
      <c r="V20" s="1">
        <f t="shared" si="7"/>
        <v>10.853640256261526</v>
      </c>
      <c r="W20" s="1">
        <v>36.289000000000001</v>
      </c>
      <c r="X20" s="1">
        <v>31.365600000000001</v>
      </c>
      <c r="Y20" s="1">
        <v>25.047799999999999</v>
      </c>
      <c r="Z20" s="1">
        <v>30.184799999999999</v>
      </c>
      <c r="AA20" s="1">
        <v>39.087249999999997</v>
      </c>
      <c r="AB20" s="1">
        <v>41.894666666666701</v>
      </c>
      <c r="AC20" s="1">
        <v>37.556800000000003</v>
      </c>
      <c r="AD20" s="1">
        <v>33.360599999999998</v>
      </c>
      <c r="AE20" s="1">
        <v>35.316600000000001</v>
      </c>
      <c r="AF20" s="1">
        <v>36.520600000000002</v>
      </c>
      <c r="AG20" s="1"/>
      <c r="AH20" s="1">
        <f t="shared" si="3"/>
        <v>4.4914000000000485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3" t="s">
        <v>60</v>
      </c>
      <c r="B21" s="23" t="s">
        <v>37</v>
      </c>
      <c r="C21" s="23">
        <v>1506.058</v>
      </c>
      <c r="D21" s="23">
        <v>1507.64</v>
      </c>
      <c r="E21" s="23">
        <v>1377.229</v>
      </c>
      <c r="F21" s="23">
        <v>1380.702</v>
      </c>
      <c r="G21" s="24">
        <v>1</v>
      </c>
      <c r="H21" s="23">
        <v>60</v>
      </c>
      <c r="I21" s="23" t="s">
        <v>38</v>
      </c>
      <c r="J21" s="23">
        <v>1324.52</v>
      </c>
      <c r="K21" s="23">
        <f t="shared" si="2"/>
        <v>52.70900000000006</v>
      </c>
      <c r="L21" s="23"/>
      <c r="M21" s="23"/>
      <c r="N21" s="23">
        <v>300</v>
      </c>
      <c r="O21" s="23">
        <v>600</v>
      </c>
      <c r="P21" s="23">
        <v>250</v>
      </c>
      <c r="Q21" s="23">
        <f t="shared" si="4"/>
        <v>275.44580000000002</v>
      </c>
      <c r="R21" s="25">
        <f>12*Q21-P21-O21-N21-F21</f>
        <v>774.64760000000047</v>
      </c>
      <c r="S21" s="25"/>
      <c r="T21" s="23"/>
      <c r="U21" s="23">
        <f t="shared" si="6"/>
        <v>12</v>
      </c>
      <c r="V21" s="23">
        <f t="shared" si="7"/>
        <v>9.1876586972827319</v>
      </c>
      <c r="W21" s="23">
        <v>282.02760000000001</v>
      </c>
      <c r="X21" s="23">
        <v>256.36340000000001</v>
      </c>
      <c r="Y21" s="23">
        <v>239.08459999999999</v>
      </c>
      <c r="Z21" s="23">
        <v>269.7672</v>
      </c>
      <c r="AA21" s="23">
        <v>250.84975</v>
      </c>
      <c r="AB21" s="23">
        <v>272.70666666666699</v>
      </c>
      <c r="AC21" s="23">
        <v>464.46019999999999</v>
      </c>
      <c r="AD21" s="23">
        <v>394.5138</v>
      </c>
      <c r="AE21" s="23">
        <v>269.9982</v>
      </c>
      <c r="AF21" s="23">
        <v>283.63240000000002</v>
      </c>
      <c r="AG21" s="23" t="s">
        <v>62</v>
      </c>
      <c r="AH21" s="23">
        <f t="shared" si="3"/>
        <v>774.64760000000047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3" t="s">
        <v>61</v>
      </c>
      <c r="B22" s="23" t="s">
        <v>37</v>
      </c>
      <c r="C22" s="23">
        <v>217.059</v>
      </c>
      <c r="D22" s="23">
        <v>264.02</v>
      </c>
      <c r="E22" s="23">
        <v>249.12899999999999</v>
      </c>
      <c r="F22" s="23">
        <v>144.554</v>
      </c>
      <c r="G22" s="24">
        <v>1</v>
      </c>
      <c r="H22" s="23">
        <v>60</v>
      </c>
      <c r="I22" s="23" t="s">
        <v>38</v>
      </c>
      <c r="J22" s="23">
        <v>241.76499999999999</v>
      </c>
      <c r="K22" s="23">
        <f t="shared" si="2"/>
        <v>7.3640000000000043</v>
      </c>
      <c r="L22" s="23"/>
      <c r="M22" s="23"/>
      <c r="N22" s="23">
        <v>258.48176000000001</v>
      </c>
      <c r="O22" s="23"/>
      <c r="P22" s="23">
        <v>350</v>
      </c>
      <c r="Q22" s="23">
        <f t="shared" si="4"/>
        <v>49.825800000000001</v>
      </c>
      <c r="R22" s="25"/>
      <c r="S22" s="25"/>
      <c r="T22" s="23"/>
      <c r="U22" s="23">
        <f t="shared" si="6"/>
        <v>15.113370181713087</v>
      </c>
      <c r="V22" s="23">
        <f t="shared" si="7"/>
        <v>15.113370181713087</v>
      </c>
      <c r="W22" s="23">
        <v>57.869399999999999</v>
      </c>
      <c r="X22" s="23">
        <v>58.835799999999992</v>
      </c>
      <c r="Y22" s="23">
        <v>49.367400000000004</v>
      </c>
      <c r="Z22" s="23">
        <v>46.546199999999999</v>
      </c>
      <c r="AA22" s="23">
        <v>54.65</v>
      </c>
      <c r="AB22" s="23">
        <v>57.926333333333297</v>
      </c>
      <c r="AC22" s="23">
        <v>81.445400000000006</v>
      </c>
      <c r="AD22" s="23">
        <v>75.6738</v>
      </c>
      <c r="AE22" s="23">
        <v>55.838999999999999</v>
      </c>
      <c r="AF22" s="23">
        <v>59.518599999999999</v>
      </c>
      <c r="AG22" s="23" t="s">
        <v>62</v>
      </c>
      <c r="AH22" s="23">
        <f t="shared" si="3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3" t="s">
        <v>63</v>
      </c>
      <c r="B23" s="23" t="s">
        <v>37</v>
      </c>
      <c r="C23" s="23">
        <v>277.75099999999998</v>
      </c>
      <c r="D23" s="23">
        <v>175.29</v>
      </c>
      <c r="E23" s="23">
        <v>225.39599999999999</v>
      </c>
      <c r="F23" s="23">
        <v>140.994</v>
      </c>
      <c r="G23" s="24">
        <v>1</v>
      </c>
      <c r="H23" s="23">
        <v>60</v>
      </c>
      <c r="I23" s="23" t="s">
        <v>38</v>
      </c>
      <c r="J23" s="23">
        <v>218.58</v>
      </c>
      <c r="K23" s="23">
        <f t="shared" si="2"/>
        <v>6.8159999999999741</v>
      </c>
      <c r="L23" s="23"/>
      <c r="M23" s="23"/>
      <c r="N23" s="23">
        <v>233.87639999999979</v>
      </c>
      <c r="O23" s="23"/>
      <c r="P23" s="23">
        <v>350</v>
      </c>
      <c r="Q23" s="23">
        <f t="shared" si="4"/>
        <v>45.0792</v>
      </c>
      <c r="R23" s="25"/>
      <c r="S23" s="25"/>
      <c r="T23" s="23"/>
      <c r="U23" s="23">
        <f t="shared" si="6"/>
        <v>16.079930433548061</v>
      </c>
      <c r="V23" s="23">
        <f t="shared" si="7"/>
        <v>16.079930433548061</v>
      </c>
      <c r="W23" s="23">
        <v>54.000599999999999</v>
      </c>
      <c r="X23" s="23">
        <v>54.116600000000012</v>
      </c>
      <c r="Y23" s="23">
        <v>45.667000000000002</v>
      </c>
      <c r="Z23" s="23">
        <v>49.563000000000002</v>
      </c>
      <c r="AA23" s="23">
        <v>41.715000000000003</v>
      </c>
      <c r="AB23" s="23">
        <v>44.471333333333298</v>
      </c>
      <c r="AC23" s="23">
        <v>72.367800000000003</v>
      </c>
      <c r="AD23" s="23">
        <v>63.969200000000001</v>
      </c>
      <c r="AE23" s="23">
        <v>54.990400000000001</v>
      </c>
      <c r="AF23" s="23">
        <v>62.152200000000001</v>
      </c>
      <c r="AG23" s="23" t="s">
        <v>62</v>
      </c>
      <c r="AH23" s="23">
        <f t="shared" si="3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0" t="s">
        <v>64</v>
      </c>
      <c r="B24" s="20" t="s">
        <v>37</v>
      </c>
      <c r="C24" s="20">
        <v>620.80799999999999</v>
      </c>
      <c r="D24" s="20">
        <v>1037.402</v>
      </c>
      <c r="E24" s="20">
        <v>740.45600000000002</v>
      </c>
      <c r="F24" s="20">
        <v>784.96299999999997</v>
      </c>
      <c r="G24" s="21">
        <v>1</v>
      </c>
      <c r="H24" s="20">
        <v>60</v>
      </c>
      <c r="I24" s="20" t="s">
        <v>38</v>
      </c>
      <c r="J24" s="20">
        <v>724.78499999999997</v>
      </c>
      <c r="K24" s="20">
        <f t="shared" si="2"/>
        <v>15.671000000000049</v>
      </c>
      <c r="L24" s="20"/>
      <c r="M24" s="20"/>
      <c r="N24" s="20">
        <v>198.80575999999999</v>
      </c>
      <c r="O24" s="20"/>
      <c r="P24" s="20">
        <v>0</v>
      </c>
      <c r="Q24" s="20">
        <f t="shared" si="4"/>
        <v>148.09120000000001</v>
      </c>
      <c r="R24" s="22">
        <f>9*Q24-P24-O24-N24-F24</f>
        <v>349.05204000000026</v>
      </c>
      <c r="S24" s="22"/>
      <c r="T24" s="20"/>
      <c r="U24" s="20">
        <f t="shared" si="6"/>
        <v>9</v>
      </c>
      <c r="V24" s="20">
        <f t="shared" si="7"/>
        <v>6.6429926963924926</v>
      </c>
      <c r="W24" s="20">
        <v>143.453</v>
      </c>
      <c r="X24" s="20">
        <v>143.0966</v>
      </c>
      <c r="Y24" s="20">
        <v>138.6164</v>
      </c>
      <c r="Z24" s="20">
        <v>131.74959999999999</v>
      </c>
      <c r="AA24" s="20">
        <v>134.4675</v>
      </c>
      <c r="AB24" s="20">
        <v>145.54666666666699</v>
      </c>
      <c r="AC24" s="20">
        <v>201.18680000000001</v>
      </c>
      <c r="AD24" s="20">
        <v>198.99459999999999</v>
      </c>
      <c r="AE24" s="20">
        <v>199.39599999999999</v>
      </c>
      <c r="AF24" s="20">
        <v>200.26419999999999</v>
      </c>
      <c r="AG24" s="20" t="s">
        <v>54</v>
      </c>
      <c r="AH24" s="20">
        <f t="shared" si="3"/>
        <v>349.05204000000026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37</v>
      </c>
      <c r="C25" s="1">
        <v>361.28100000000001</v>
      </c>
      <c r="D25" s="1">
        <v>246.80199999999999</v>
      </c>
      <c r="E25" s="1">
        <v>281.47000000000003</v>
      </c>
      <c r="F25" s="1">
        <v>241.52099999999999</v>
      </c>
      <c r="G25" s="7">
        <v>1</v>
      </c>
      <c r="H25" s="1">
        <v>30</v>
      </c>
      <c r="I25" s="1" t="s">
        <v>38</v>
      </c>
      <c r="J25" s="1">
        <v>283.45</v>
      </c>
      <c r="K25" s="1">
        <f t="shared" si="2"/>
        <v>-1.9799999999999613</v>
      </c>
      <c r="L25" s="1"/>
      <c r="M25" s="1"/>
      <c r="N25" s="1">
        <v>137.99608000000021</v>
      </c>
      <c r="O25" s="1"/>
      <c r="P25" s="1">
        <v>159.83991999999981</v>
      </c>
      <c r="Q25" s="1">
        <f t="shared" si="4"/>
        <v>56.294000000000004</v>
      </c>
      <c r="R25" s="5">
        <f t="shared" si="5"/>
        <v>79.877000000000038</v>
      </c>
      <c r="S25" s="5"/>
      <c r="T25" s="1"/>
      <c r="U25" s="1">
        <f t="shared" si="6"/>
        <v>11</v>
      </c>
      <c r="V25" s="1">
        <f t="shared" si="7"/>
        <v>9.5810743596120354</v>
      </c>
      <c r="W25" s="1">
        <v>58.904800000000002</v>
      </c>
      <c r="X25" s="1">
        <v>59.6828</v>
      </c>
      <c r="Y25" s="1">
        <v>61.083199999999998</v>
      </c>
      <c r="Z25" s="1">
        <v>66.834599999999995</v>
      </c>
      <c r="AA25" s="1">
        <v>59.264249999999997</v>
      </c>
      <c r="AB25" s="1">
        <v>63.216999999999999</v>
      </c>
      <c r="AC25" s="1">
        <v>25.075199999999999</v>
      </c>
      <c r="AD25" s="1">
        <v>46.075800000000001</v>
      </c>
      <c r="AE25" s="1">
        <v>53.784199999999998</v>
      </c>
      <c r="AF25" s="1">
        <v>52.867199999999997</v>
      </c>
      <c r="AG25" s="1"/>
      <c r="AH25" s="1">
        <f t="shared" si="3"/>
        <v>79.877000000000038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37</v>
      </c>
      <c r="C26" s="1">
        <v>252.85900000000001</v>
      </c>
      <c r="D26" s="1">
        <v>173.62</v>
      </c>
      <c r="E26" s="1">
        <v>288.95100000000002</v>
      </c>
      <c r="F26" s="1">
        <v>92.105000000000004</v>
      </c>
      <c r="G26" s="7">
        <v>1</v>
      </c>
      <c r="H26" s="1">
        <v>30</v>
      </c>
      <c r="I26" s="1" t="s">
        <v>38</v>
      </c>
      <c r="J26" s="1">
        <v>264.14999999999998</v>
      </c>
      <c r="K26" s="1">
        <f t="shared" si="2"/>
        <v>24.801000000000045</v>
      </c>
      <c r="L26" s="1"/>
      <c r="M26" s="1"/>
      <c r="N26" s="1">
        <v>0</v>
      </c>
      <c r="O26" s="1"/>
      <c r="P26" s="1">
        <v>250</v>
      </c>
      <c r="Q26" s="1">
        <f t="shared" si="4"/>
        <v>57.790200000000006</v>
      </c>
      <c r="R26" s="5">
        <f t="shared" si="5"/>
        <v>293.58720000000005</v>
      </c>
      <c r="S26" s="5"/>
      <c r="T26" s="1"/>
      <c r="U26" s="1">
        <f t="shared" si="6"/>
        <v>11</v>
      </c>
      <c r="V26" s="1">
        <f t="shared" si="7"/>
        <v>5.9197753252281524</v>
      </c>
      <c r="W26" s="1">
        <v>58.968800000000002</v>
      </c>
      <c r="X26" s="1">
        <v>19.8918</v>
      </c>
      <c r="Y26" s="1">
        <v>17.4346</v>
      </c>
      <c r="Z26" s="1">
        <v>41.9392</v>
      </c>
      <c r="AA26" s="1">
        <v>20.234749999999998</v>
      </c>
      <c r="AB26" s="1">
        <v>27.946666666666701</v>
      </c>
      <c r="AC26" s="1">
        <v>30.622399999999999</v>
      </c>
      <c r="AD26" s="1">
        <v>23.3508</v>
      </c>
      <c r="AE26" s="1">
        <v>36.4392</v>
      </c>
      <c r="AF26" s="1">
        <v>42.9358</v>
      </c>
      <c r="AG26" s="1"/>
      <c r="AH26" s="1">
        <f t="shared" si="3"/>
        <v>293.58720000000005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37</v>
      </c>
      <c r="C27" s="1">
        <v>614.32399999999996</v>
      </c>
      <c r="D27" s="1">
        <v>351.84699999999998</v>
      </c>
      <c r="E27" s="1">
        <v>414.577</v>
      </c>
      <c r="F27" s="1">
        <v>424.46600000000001</v>
      </c>
      <c r="G27" s="7">
        <v>1</v>
      </c>
      <c r="H27" s="1">
        <v>30</v>
      </c>
      <c r="I27" s="1" t="s">
        <v>38</v>
      </c>
      <c r="J27" s="1">
        <v>427.55</v>
      </c>
      <c r="K27" s="1">
        <f t="shared" si="2"/>
        <v>-12.973000000000013</v>
      </c>
      <c r="L27" s="1"/>
      <c r="M27" s="1"/>
      <c r="N27" s="1">
        <v>230.39880000000019</v>
      </c>
      <c r="O27" s="1"/>
      <c r="P27" s="1">
        <v>100</v>
      </c>
      <c r="Q27" s="1">
        <f t="shared" si="4"/>
        <v>82.915400000000005</v>
      </c>
      <c r="R27" s="5">
        <f t="shared" si="5"/>
        <v>157.20459999999991</v>
      </c>
      <c r="S27" s="5"/>
      <c r="T27" s="1"/>
      <c r="U27" s="1">
        <f t="shared" si="6"/>
        <v>11</v>
      </c>
      <c r="V27" s="1">
        <f t="shared" si="7"/>
        <v>9.1040361621604688</v>
      </c>
      <c r="W27" s="1">
        <v>86.6554</v>
      </c>
      <c r="X27" s="1">
        <v>97.808599999999998</v>
      </c>
      <c r="Y27" s="1">
        <v>99.003</v>
      </c>
      <c r="Z27" s="1">
        <v>112.5474</v>
      </c>
      <c r="AA27" s="1">
        <v>88.408249999999995</v>
      </c>
      <c r="AB27" s="1">
        <v>87.359333333333296</v>
      </c>
      <c r="AC27" s="1">
        <v>76.02</v>
      </c>
      <c r="AD27" s="1">
        <v>80.002200000000002</v>
      </c>
      <c r="AE27" s="1">
        <v>102.849</v>
      </c>
      <c r="AF27" s="1">
        <v>108.262</v>
      </c>
      <c r="AG27" s="1"/>
      <c r="AH27" s="1">
        <f t="shared" si="3"/>
        <v>157.20459999999991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37</v>
      </c>
      <c r="C28" s="1">
        <v>47.348999999999997</v>
      </c>
      <c r="D28" s="1">
        <v>16.152000000000001</v>
      </c>
      <c r="E28" s="1">
        <v>14.834</v>
      </c>
      <c r="F28" s="1">
        <v>38.399000000000001</v>
      </c>
      <c r="G28" s="7">
        <v>1</v>
      </c>
      <c r="H28" s="1">
        <v>45</v>
      </c>
      <c r="I28" s="1" t="s">
        <v>38</v>
      </c>
      <c r="J28" s="1">
        <v>19.5</v>
      </c>
      <c r="K28" s="1">
        <f t="shared" si="2"/>
        <v>-4.6660000000000004</v>
      </c>
      <c r="L28" s="1"/>
      <c r="M28" s="1"/>
      <c r="N28" s="1">
        <v>0</v>
      </c>
      <c r="O28" s="1"/>
      <c r="P28" s="1">
        <v>0</v>
      </c>
      <c r="Q28" s="1">
        <f t="shared" si="4"/>
        <v>2.9668000000000001</v>
      </c>
      <c r="R28" s="5"/>
      <c r="S28" s="5"/>
      <c r="T28" s="1"/>
      <c r="U28" s="1">
        <f t="shared" si="6"/>
        <v>12.942901442631792</v>
      </c>
      <c r="V28" s="1">
        <f t="shared" si="7"/>
        <v>12.942901442631792</v>
      </c>
      <c r="W28" s="1">
        <v>3.3826000000000001</v>
      </c>
      <c r="X28" s="1">
        <v>4.0377999999999998</v>
      </c>
      <c r="Y28" s="1">
        <v>4.1566000000000001</v>
      </c>
      <c r="Z28" s="1">
        <v>6.8026</v>
      </c>
      <c r="AA28" s="1">
        <v>4.4322499999999998</v>
      </c>
      <c r="AB28" s="1">
        <v>5.4556666666666702</v>
      </c>
      <c r="AC28" s="1">
        <v>5.4862000000000002</v>
      </c>
      <c r="AD28" s="1">
        <v>7.2587999999999999</v>
      </c>
      <c r="AE28" s="1">
        <v>6.2203999999999997</v>
      </c>
      <c r="AF28" s="1">
        <v>7.6120000000000001</v>
      </c>
      <c r="AG28" s="1"/>
      <c r="AH28" s="1">
        <f t="shared" si="3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3" t="s">
        <v>69</v>
      </c>
      <c r="B29" s="23" t="s">
        <v>37</v>
      </c>
      <c r="C29" s="23">
        <v>1865.587</v>
      </c>
      <c r="D29" s="23">
        <v>2508.1559999999999</v>
      </c>
      <c r="E29" s="23">
        <v>2174.8519999999999</v>
      </c>
      <c r="F29" s="23">
        <v>1897.405</v>
      </c>
      <c r="G29" s="24">
        <v>1</v>
      </c>
      <c r="H29" s="23">
        <v>40</v>
      </c>
      <c r="I29" s="23" t="s">
        <v>38</v>
      </c>
      <c r="J29" s="23">
        <v>2116</v>
      </c>
      <c r="K29" s="23">
        <f t="shared" si="2"/>
        <v>58.851999999999862</v>
      </c>
      <c r="L29" s="23"/>
      <c r="M29" s="23"/>
      <c r="N29" s="23">
        <v>331.35048000000012</v>
      </c>
      <c r="O29" s="23"/>
      <c r="P29" s="23">
        <v>1650</v>
      </c>
      <c r="Q29" s="23">
        <f t="shared" si="4"/>
        <v>434.97039999999998</v>
      </c>
      <c r="R29" s="25">
        <f>12*Q29-P29-O29-N29-F29</f>
        <v>1340.88932</v>
      </c>
      <c r="S29" s="25"/>
      <c r="T29" s="23"/>
      <c r="U29" s="23">
        <f t="shared" si="6"/>
        <v>12</v>
      </c>
      <c r="V29" s="23">
        <f t="shared" si="7"/>
        <v>8.917286049809368</v>
      </c>
      <c r="W29" s="23">
        <v>435.69359999999989</v>
      </c>
      <c r="X29" s="23">
        <v>400.637</v>
      </c>
      <c r="Y29" s="23">
        <v>401.12119999999999</v>
      </c>
      <c r="Z29" s="23">
        <v>427.27319999999997</v>
      </c>
      <c r="AA29" s="23">
        <v>313.45474999999999</v>
      </c>
      <c r="AB29" s="23">
        <v>311.18799999999999</v>
      </c>
      <c r="AC29" s="23">
        <v>307.12099999999998</v>
      </c>
      <c r="AD29" s="23">
        <v>367.20139999999998</v>
      </c>
      <c r="AE29" s="23">
        <v>348.971</v>
      </c>
      <c r="AF29" s="23">
        <v>352.45859999999999</v>
      </c>
      <c r="AG29" s="23" t="s">
        <v>62</v>
      </c>
      <c r="AH29" s="23">
        <f t="shared" si="3"/>
        <v>1340.88932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37</v>
      </c>
      <c r="C30" s="1">
        <v>22.677</v>
      </c>
      <c r="D30" s="1">
        <v>86.745000000000005</v>
      </c>
      <c r="E30" s="1">
        <v>21.434000000000001</v>
      </c>
      <c r="F30" s="1">
        <v>75.716999999999999</v>
      </c>
      <c r="G30" s="7">
        <v>1</v>
      </c>
      <c r="H30" s="1">
        <v>40</v>
      </c>
      <c r="I30" s="1" t="s">
        <v>38</v>
      </c>
      <c r="J30" s="1">
        <v>24.75</v>
      </c>
      <c r="K30" s="1">
        <f t="shared" si="2"/>
        <v>-3.3159999999999989</v>
      </c>
      <c r="L30" s="1"/>
      <c r="M30" s="1"/>
      <c r="N30" s="1">
        <v>21.73500000000001</v>
      </c>
      <c r="O30" s="1"/>
      <c r="P30" s="1">
        <v>0</v>
      </c>
      <c r="Q30" s="1">
        <f t="shared" si="4"/>
        <v>4.2868000000000004</v>
      </c>
      <c r="R30" s="5"/>
      <c r="S30" s="5"/>
      <c r="T30" s="1"/>
      <c r="U30" s="1">
        <f t="shared" si="6"/>
        <v>22.733040962956053</v>
      </c>
      <c r="V30" s="1">
        <f t="shared" si="7"/>
        <v>22.733040962956053</v>
      </c>
      <c r="W30" s="1">
        <v>4.1634000000000002</v>
      </c>
      <c r="X30" s="1">
        <v>10.706799999999999</v>
      </c>
      <c r="Y30" s="1">
        <v>11.1462</v>
      </c>
      <c r="Z30" s="1">
        <v>5.5250000000000004</v>
      </c>
      <c r="AA30" s="1">
        <v>10.154999999999999</v>
      </c>
      <c r="AB30" s="1">
        <v>10.1603333333333</v>
      </c>
      <c r="AC30" s="1">
        <v>2.0581999999999998</v>
      </c>
      <c r="AD30" s="1">
        <v>4.0644</v>
      </c>
      <c r="AE30" s="1">
        <v>6.7118000000000002</v>
      </c>
      <c r="AF30" s="1">
        <v>5.9913999999999996</v>
      </c>
      <c r="AG30" s="1" t="s">
        <v>71</v>
      </c>
      <c r="AH30" s="1">
        <f t="shared" si="3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37</v>
      </c>
      <c r="C31" s="1">
        <v>39.023000000000003</v>
      </c>
      <c r="D31" s="1">
        <v>279.05</v>
      </c>
      <c r="E31" s="1">
        <v>113.547</v>
      </c>
      <c r="F31" s="1">
        <v>151.76300000000001</v>
      </c>
      <c r="G31" s="7">
        <v>1</v>
      </c>
      <c r="H31" s="1">
        <v>30</v>
      </c>
      <c r="I31" s="1" t="s">
        <v>38</v>
      </c>
      <c r="J31" s="1">
        <v>122.8</v>
      </c>
      <c r="K31" s="1">
        <f t="shared" si="2"/>
        <v>-9.2530000000000001</v>
      </c>
      <c r="L31" s="1"/>
      <c r="M31" s="1"/>
      <c r="N31" s="1">
        <v>133.97600000000011</v>
      </c>
      <c r="O31" s="1"/>
      <c r="P31" s="1">
        <v>0</v>
      </c>
      <c r="Q31" s="1">
        <f t="shared" si="4"/>
        <v>22.709399999999999</v>
      </c>
      <c r="R31" s="5"/>
      <c r="S31" s="5"/>
      <c r="T31" s="1"/>
      <c r="U31" s="1">
        <f t="shared" si="6"/>
        <v>12.582410807859308</v>
      </c>
      <c r="V31" s="1">
        <f t="shared" si="7"/>
        <v>12.582410807859308</v>
      </c>
      <c r="W31" s="1">
        <v>24.631399999999999</v>
      </c>
      <c r="X31" s="1">
        <v>36.544199999999996</v>
      </c>
      <c r="Y31" s="1">
        <v>34.114800000000002</v>
      </c>
      <c r="Z31" s="1">
        <v>21.6572</v>
      </c>
      <c r="AA31" s="1">
        <v>2.0470000000000002</v>
      </c>
      <c r="AB31" s="1">
        <v>2.7293333333333298</v>
      </c>
      <c r="AC31" s="1">
        <v>20.6708</v>
      </c>
      <c r="AD31" s="1">
        <v>7.4669999999999996</v>
      </c>
      <c r="AE31" s="1">
        <v>34.158200000000001</v>
      </c>
      <c r="AF31" s="1">
        <v>36.9754</v>
      </c>
      <c r="AG31" s="1"/>
      <c r="AH31" s="1">
        <f t="shared" si="3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37</v>
      </c>
      <c r="C32" s="1">
        <v>24.704999999999998</v>
      </c>
      <c r="D32" s="1"/>
      <c r="E32" s="1">
        <v>7.577</v>
      </c>
      <c r="F32" s="1">
        <v>7.2389999999999999</v>
      </c>
      <c r="G32" s="7">
        <v>1</v>
      </c>
      <c r="H32" s="1">
        <v>50</v>
      </c>
      <c r="I32" s="1" t="s">
        <v>38</v>
      </c>
      <c r="J32" s="1">
        <v>7.2</v>
      </c>
      <c r="K32" s="1">
        <f t="shared" si="2"/>
        <v>0.37699999999999978</v>
      </c>
      <c r="L32" s="1"/>
      <c r="M32" s="1"/>
      <c r="N32" s="1">
        <v>0</v>
      </c>
      <c r="O32" s="1"/>
      <c r="P32" s="1">
        <v>0</v>
      </c>
      <c r="Q32" s="1">
        <f t="shared" si="4"/>
        <v>1.5154000000000001</v>
      </c>
      <c r="R32" s="5">
        <f t="shared" si="5"/>
        <v>9.4303999999999988</v>
      </c>
      <c r="S32" s="5"/>
      <c r="T32" s="1"/>
      <c r="U32" s="1">
        <f t="shared" si="6"/>
        <v>11</v>
      </c>
      <c r="V32" s="1">
        <f t="shared" si="7"/>
        <v>4.7769565791210242</v>
      </c>
      <c r="W32" s="1">
        <v>2.2582</v>
      </c>
      <c r="X32" s="1">
        <v>2.5815999999999999</v>
      </c>
      <c r="Y32" s="1">
        <v>1.5129999999999999</v>
      </c>
      <c r="Z32" s="1">
        <v>0.55159999999999998</v>
      </c>
      <c r="AA32" s="1">
        <v>3.4159999999999999</v>
      </c>
      <c r="AB32" s="1">
        <v>4.25</v>
      </c>
      <c r="AC32" s="1">
        <v>13.583600000000001</v>
      </c>
      <c r="AD32" s="1">
        <v>10.266</v>
      </c>
      <c r="AE32" s="1">
        <v>11.497</v>
      </c>
      <c r="AF32" s="1">
        <v>12.247</v>
      </c>
      <c r="AG32" s="17" t="s">
        <v>51</v>
      </c>
      <c r="AH32" s="1">
        <f t="shared" si="3"/>
        <v>9.4303999999999988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37</v>
      </c>
      <c r="C33" s="1">
        <v>15.561999999999999</v>
      </c>
      <c r="D33" s="1"/>
      <c r="E33" s="1">
        <v>9.1980000000000004</v>
      </c>
      <c r="F33" s="1">
        <v>4.54</v>
      </c>
      <c r="G33" s="7">
        <v>1</v>
      </c>
      <c r="H33" s="1">
        <v>50</v>
      </c>
      <c r="I33" s="1" t="s">
        <v>38</v>
      </c>
      <c r="J33" s="1">
        <v>9.9499999999999993</v>
      </c>
      <c r="K33" s="1">
        <f t="shared" si="2"/>
        <v>-0.75199999999999889</v>
      </c>
      <c r="L33" s="1"/>
      <c r="M33" s="1"/>
      <c r="N33" s="1">
        <v>0</v>
      </c>
      <c r="O33" s="1"/>
      <c r="P33" s="1">
        <v>0</v>
      </c>
      <c r="Q33" s="1">
        <f t="shared" si="4"/>
        <v>1.8396000000000001</v>
      </c>
      <c r="R33" s="5">
        <f>10*Q33-P33-O33-N33-F33</f>
        <v>13.856000000000002</v>
      </c>
      <c r="S33" s="5"/>
      <c r="T33" s="1"/>
      <c r="U33" s="1">
        <f t="shared" si="6"/>
        <v>10</v>
      </c>
      <c r="V33" s="1">
        <f t="shared" si="7"/>
        <v>2.4679278103935638</v>
      </c>
      <c r="W33" s="1">
        <v>1.7287999999999999</v>
      </c>
      <c r="X33" s="1">
        <v>2.4676</v>
      </c>
      <c r="Y33" s="1">
        <v>2.3948</v>
      </c>
      <c r="Z33" s="1">
        <v>0</v>
      </c>
      <c r="AA33" s="1">
        <v>2.7040000000000002</v>
      </c>
      <c r="AB33" s="1">
        <v>3.6053333333333302</v>
      </c>
      <c r="AC33" s="1">
        <v>6.0679999999999996</v>
      </c>
      <c r="AD33" s="1">
        <v>3.9060000000000001</v>
      </c>
      <c r="AE33" s="1">
        <v>3.4775999999999998</v>
      </c>
      <c r="AF33" s="1">
        <v>4.0616000000000003</v>
      </c>
      <c r="AG33" s="1" t="s">
        <v>49</v>
      </c>
      <c r="AH33" s="1">
        <f t="shared" si="3"/>
        <v>13.856000000000002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42</v>
      </c>
      <c r="C34" s="1">
        <v>2018</v>
      </c>
      <c r="D34" s="1">
        <v>1698</v>
      </c>
      <c r="E34" s="1">
        <v>2043</v>
      </c>
      <c r="F34" s="1">
        <v>1055</v>
      </c>
      <c r="G34" s="7">
        <v>0.4</v>
      </c>
      <c r="H34" s="1">
        <v>45</v>
      </c>
      <c r="I34" s="1" t="s">
        <v>38</v>
      </c>
      <c r="J34" s="1">
        <v>2062</v>
      </c>
      <c r="K34" s="1">
        <f t="shared" si="2"/>
        <v>-19</v>
      </c>
      <c r="L34" s="1"/>
      <c r="M34" s="1"/>
      <c r="N34" s="1">
        <v>397.80000000000109</v>
      </c>
      <c r="O34" s="1"/>
      <c r="P34" s="1">
        <v>2300</v>
      </c>
      <c r="Q34" s="1">
        <f t="shared" si="4"/>
        <v>408.6</v>
      </c>
      <c r="R34" s="5">
        <f t="shared" si="5"/>
        <v>741.79999999999927</v>
      </c>
      <c r="S34" s="5"/>
      <c r="T34" s="1"/>
      <c r="U34" s="1">
        <f t="shared" si="6"/>
        <v>11</v>
      </c>
      <c r="V34" s="1">
        <f t="shared" si="7"/>
        <v>9.1845325501713191</v>
      </c>
      <c r="W34" s="1">
        <v>436.8</v>
      </c>
      <c r="X34" s="1">
        <v>318</v>
      </c>
      <c r="Y34" s="1">
        <v>308.60000000000002</v>
      </c>
      <c r="Z34" s="1">
        <v>396.4</v>
      </c>
      <c r="AA34" s="1">
        <v>256.25</v>
      </c>
      <c r="AB34" s="1">
        <v>232.333333333333</v>
      </c>
      <c r="AC34" s="1">
        <v>238.4</v>
      </c>
      <c r="AD34" s="1">
        <v>274.2</v>
      </c>
      <c r="AE34" s="1">
        <v>321.60000000000002</v>
      </c>
      <c r="AF34" s="1">
        <v>306</v>
      </c>
      <c r="AG34" s="1" t="s">
        <v>76</v>
      </c>
      <c r="AH34" s="1">
        <f t="shared" si="3"/>
        <v>296.71999999999974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42</v>
      </c>
      <c r="C35" s="1">
        <v>524</v>
      </c>
      <c r="D35" s="1">
        <v>450</v>
      </c>
      <c r="E35" s="1">
        <v>530</v>
      </c>
      <c r="F35" s="1">
        <v>214</v>
      </c>
      <c r="G35" s="7">
        <v>0.45</v>
      </c>
      <c r="H35" s="1">
        <v>50</v>
      </c>
      <c r="I35" s="1" t="s">
        <v>38</v>
      </c>
      <c r="J35" s="1">
        <v>531</v>
      </c>
      <c r="K35" s="1">
        <f t="shared" si="2"/>
        <v>-1</v>
      </c>
      <c r="L35" s="1"/>
      <c r="M35" s="1"/>
      <c r="N35" s="1">
        <v>381.96</v>
      </c>
      <c r="O35" s="1"/>
      <c r="P35" s="1">
        <v>442.04</v>
      </c>
      <c r="Q35" s="1">
        <f t="shared" si="4"/>
        <v>106</v>
      </c>
      <c r="R35" s="5">
        <f t="shared" si="5"/>
        <v>128.00000000000006</v>
      </c>
      <c r="S35" s="5"/>
      <c r="T35" s="1"/>
      <c r="U35" s="1">
        <f t="shared" si="6"/>
        <v>11</v>
      </c>
      <c r="V35" s="1">
        <f t="shared" si="7"/>
        <v>9.7924528301886795</v>
      </c>
      <c r="W35" s="1">
        <v>119.8</v>
      </c>
      <c r="X35" s="1">
        <v>102.4</v>
      </c>
      <c r="Y35" s="1">
        <v>101.4</v>
      </c>
      <c r="Z35" s="1">
        <v>76.599999999999994</v>
      </c>
      <c r="AA35" s="1">
        <v>118.25</v>
      </c>
      <c r="AB35" s="1">
        <v>110</v>
      </c>
      <c r="AC35" s="1">
        <v>111.6</v>
      </c>
      <c r="AD35" s="1">
        <v>94.4</v>
      </c>
      <c r="AE35" s="1">
        <v>101.6</v>
      </c>
      <c r="AF35" s="1">
        <v>79.599999999999994</v>
      </c>
      <c r="AG35" s="1"/>
      <c r="AH35" s="1">
        <f t="shared" si="3"/>
        <v>57.60000000000003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42</v>
      </c>
      <c r="C36" s="1">
        <v>1060</v>
      </c>
      <c r="D36" s="1">
        <v>1758</v>
      </c>
      <c r="E36" s="1">
        <v>1452</v>
      </c>
      <c r="F36" s="1">
        <v>882</v>
      </c>
      <c r="G36" s="7">
        <v>0.4</v>
      </c>
      <c r="H36" s="1">
        <v>45</v>
      </c>
      <c r="I36" s="1" t="s">
        <v>38</v>
      </c>
      <c r="J36" s="1">
        <v>1484</v>
      </c>
      <c r="K36" s="1">
        <f t="shared" si="2"/>
        <v>-32</v>
      </c>
      <c r="L36" s="1"/>
      <c r="M36" s="1"/>
      <c r="N36" s="1">
        <v>383.75999999999982</v>
      </c>
      <c r="O36" s="1"/>
      <c r="P36" s="1">
        <v>1400</v>
      </c>
      <c r="Q36" s="1">
        <f t="shared" si="4"/>
        <v>290.39999999999998</v>
      </c>
      <c r="R36" s="5">
        <f t="shared" si="5"/>
        <v>528.63999999999987</v>
      </c>
      <c r="S36" s="5"/>
      <c r="T36" s="1"/>
      <c r="U36" s="1">
        <f t="shared" si="6"/>
        <v>11</v>
      </c>
      <c r="V36" s="1">
        <f t="shared" si="7"/>
        <v>9.1796143250688704</v>
      </c>
      <c r="W36" s="1">
        <v>309.2</v>
      </c>
      <c r="X36" s="1">
        <v>247.6</v>
      </c>
      <c r="Y36" s="1">
        <v>240.4</v>
      </c>
      <c r="Z36" s="1">
        <v>227.8</v>
      </c>
      <c r="AA36" s="1">
        <v>195.75</v>
      </c>
      <c r="AB36" s="1">
        <v>198</v>
      </c>
      <c r="AC36" s="1">
        <v>211.8</v>
      </c>
      <c r="AD36" s="1">
        <v>210.2</v>
      </c>
      <c r="AE36" s="1">
        <v>220.6</v>
      </c>
      <c r="AF36" s="1">
        <v>220.4</v>
      </c>
      <c r="AG36" s="1" t="s">
        <v>76</v>
      </c>
      <c r="AH36" s="1">
        <f t="shared" si="3"/>
        <v>211.45599999999996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37</v>
      </c>
      <c r="C37" s="1">
        <v>986.16399999999999</v>
      </c>
      <c r="D37" s="1">
        <v>1033.0830000000001</v>
      </c>
      <c r="E37" s="1">
        <v>857.90300000000002</v>
      </c>
      <c r="F37" s="1">
        <v>947.91600000000005</v>
      </c>
      <c r="G37" s="7">
        <v>1</v>
      </c>
      <c r="H37" s="1">
        <v>45</v>
      </c>
      <c r="I37" s="1" t="s">
        <v>38</v>
      </c>
      <c r="J37" s="1">
        <v>731.45</v>
      </c>
      <c r="K37" s="1">
        <f t="shared" si="2"/>
        <v>126.45299999999997</v>
      </c>
      <c r="L37" s="1"/>
      <c r="M37" s="1"/>
      <c r="N37" s="1">
        <v>267.20719999999972</v>
      </c>
      <c r="O37" s="1"/>
      <c r="P37" s="1">
        <v>436.00479999999988</v>
      </c>
      <c r="Q37" s="1">
        <f t="shared" si="4"/>
        <v>171.5806</v>
      </c>
      <c r="R37" s="5">
        <f t="shared" si="5"/>
        <v>236.25860000000023</v>
      </c>
      <c r="S37" s="5"/>
      <c r="T37" s="1"/>
      <c r="U37" s="1">
        <f t="shared" si="6"/>
        <v>10.999999999999998</v>
      </c>
      <c r="V37" s="1">
        <f t="shared" si="7"/>
        <v>9.6230459620726325</v>
      </c>
      <c r="W37" s="1">
        <v>181.09180000000001</v>
      </c>
      <c r="X37" s="1">
        <v>186.26499999999999</v>
      </c>
      <c r="Y37" s="1">
        <v>155.46299999999999</v>
      </c>
      <c r="Z37" s="1">
        <v>178.05439999999999</v>
      </c>
      <c r="AA37" s="1">
        <v>126.10575</v>
      </c>
      <c r="AB37" s="1">
        <v>168.63833333333301</v>
      </c>
      <c r="AC37" s="1">
        <v>122.29519999999999</v>
      </c>
      <c r="AD37" s="1">
        <v>129.46340000000001</v>
      </c>
      <c r="AE37" s="1">
        <v>137.619</v>
      </c>
      <c r="AF37" s="1">
        <v>157.10659999999999</v>
      </c>
      <c r="AG37" s="1"/>
      <c r="AH37" s="1">
        <f t="shared" si="3"/>
        <v>236.25860000000023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42</v>
      </c>
      <c r="C38" s="1">
        <v>426</v>
      </c>
      <c r="D38" s="1">
        <v>784</v>
      </c>
      <c r="E38" s="1">
        <v>574</v>
      </c>
      <c r="F38" s="1">
        <v>428</v>
      </c>
      <c r="G38" s="7">
        <v>0.45</v>
      </c>
      <c r="H38" s="1">
        <v>45</v>
      </c>
      <c r="I38" s="1" t="s">
        <v>38</v>
      </c>
      <c r="J38" s="1">
        <v>563</v>
      </c>
      <c r="K38" s="1">
        <f t="shared" ref="K38:K69" si="8">E38-J38</f>
        <v>11</v>
      </c>
      <c r="L38" s="1"/>
      <c r="M38" s="1"/>
      <c r="N38" s="1">
        <v>282.8</v>
      </c>
      <c r="O38" s="1"/>
      <c r="P38" s="1">
        <v>89.200000000000045</v>
      </c>
      <c r="Q38" s="1">
        <f t="shared" si="4"/>
        <v>114.8</v>
      </c>
      <c r="R38" s="5">
        <f t="shared" si="5"/>
        <v>462.79999999999995</v>
      </c>
      <c r="S38" s="5"/>
      <c r="T38" s="1"/>
      <c r="U38" s="1">
        <f t="shared" si="6"/>
        <v>11</v>
      </c>
      <c r="V38" s="1">
        <f t="shared" si="7"/>
        <v>6.9686411149825789</v>
      </c>
      <c r="W38" s="1">
        <v>105</v>
      </c>
      <c r="X38" s="1">
        <v>116.8</v>
      </c>
      <c r="Y38" s="1">
        <v>120.4</v>
      </c>
      <c r="Z38" s="1">
        <v>103.6</v>
      </c>
      <c r="AA38" s="1">
        <v>88.75</v>
      </c>
      <c r="AB38" s="1">
        <v>85</v>
      </c>
      <c r="AC38" s="1">
        <v>88.8</v>
      </c>
      <c r="AD38" s="1">
        <v>110.4</v>
      </c>
      <c r="AE38" s="1">
        <v>116.2</v>
      </c>
      <c r="AF38" s="1">
        <v>96.6</v>
      </c>
      <c r="AG38" s="1"/>
      <c r="AH38" s="1">
        <f t="shared" si="3"/>
        <v>208.26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42</v>
      </c>
      <c r="C39" s="1">
        <v>332</v>
      </c>
      <c r="D39" s="1">
        <v>624</v>
      </c>
      <c r="E39" s="1">
        <v>451</v>
      </c>
      <c r="F39" s="1">
        <v>328</v>
      </c>
      <c r="G39" s="7">
        <v>0.35</v>
      </c>
      <c r="H39" s="1">
        <v>40</v>
      </c>
      <c r="I39" s="1" t="s">
        <v>38</v>
      </c>
      <c r="J39" s="1">
        <v>487</v>
      </c>
      <c r="K39" s="1">
        <f t="shared" si="8"/>
        <v>-36</v>
      </c>
      <c r="L39" s="1"/>
      <c r="M39" s="1"/>
      <c r="N39" s="1">
        <v>246.2</v>
      </c>
      <c r="O39" s="1"/>
      <c r="P39" s="1">
        <v>239.8</v>
      </c>
      <c r="Q39" s="1">
        <f t="shared" si="4"/>
        <v>90.2</v>
      </c>
      <c r="R39" s="5">
        <f t="shared" si="5"/>
        <v>178.2000000000001</v>
      </c>
      <c r="S39" s="5"/>
      <c r="T39" s="1"/>
      <c r="U39" s="1">
        <f t="shared" si="6"/>
        <v>11</v>
      </c>
      <c r="V39" s="1">
        <f t="shared" si="7"/>
        <v>9.0243902439024382</v>
      </c>
      <c r="W39" s="1">
        <v>93</v>
      </c>
      <c r="X39" s="1">
        <v>95.2</v>
      </c>
      <c r="Y39" s="1">
        <v>95.2</v>
      </c>
      <c r="Z39" s="1">
        <v>79</v>
      </c>
      <c r="AA39" s="1">
        <v>87.25</v>
      </c>
      <c r="AB39" s="1">
        <v>79.6666666666667</v>
      </c>
      <c r="AC39" s="1">
        <v>113.6</v>
      </c>
      <c r="AD39" s="1">
        <v>111.2</v>
      </c>
      <c r="AE39" s="1">
        <v>86.4</v>
      </c>
      <c r="AF39" s="1">
        <v>88.6</v>
      </c>
      <c r="AG39" s="1" t="s">
        <v>82</v>
      </c>
      <c r="AH39" s="1">
        <f t="shared" si="3"/>
        <v>62.370000000000033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37</v>
      </c>
      <c r="C40" s="1">
        <v>289.74200000000002</v>
      </c>
      <c r="D40" s="1">
        <v>80.951999999999998</v>
      </c>
      <c r="E40" s="1">
        <v>217.78</v>
      </c>
      <c r="F40" s="1">
        <v>44.22</v>
      </c>
      <c r="G40" s="7">
        <v>1</v>
      </c>
      <c r="H40" s="1">
        <v>40</v>
      </c>
      <c r="I40" s="1" t="s">
        <v>38</v>
      </c>
      <c r="J40" s="1">
        <v>223.9</v>
      </c>
      <c r="K40" s="1">
        <f t="shared" si="8"/>
        <v>-6.1200000000000045</v>
      </c>
      <c r="L40" s="1"/>
      <c r="M40" s="1"/>
      <c r="N40" s="1">
        <v>132.69839999999999</v>
      </c>
      <c r="O40" s="1"/>
      <c r="P40" s="1">
        <v>378.00560000000002</v>
      </c>
      <c r="Q40" s="1">
        <f t="shared" si="4"/>
        <v>43.555999999999997</v>
      </c>
      <c r="R40" s="5"/>
      <c r="S40" s="5"/>
      <c r="T40" s="1"/>
      <c r="U40" s="1">
        <f t="shared" si="6"/>
        <v>12.740472035999632</v>
      </c>
      <c r="V40" s="1">
        <f t="shared" si="7"/>
        <v>12.740472035999632</v>
      </c>
      <c r="W40" s="1">
        <v>57.7164</v>
      </c>
      <c r="X40" s="1">
        <v>36.2346</v>
      </c>
      <c r="Y40" s="1">
        <v>22.918399999999998</v>
      </c>
      <c r="Z40" s="1">
        <v>37.808599999999998</v>
      </c>
      <c r="AA40" s="1">
        <v>58.3705</v>
      </c>
      <c r="AB40" s="1">
        <v>70.653666666666695</v>
      </c>
      <c r="AC40" s="1">
        <v>67.445599999999999</v>
      </c>
      <c r="AD40" s="1">
        <v>53.821199999999997</v>
      </c>
      <c r="AE40" s="1">
        <v>52.868600000000001</v>
      </c>
      <c r="AF40" s="1">
        <v>67.298400000000001</v>
      </c>
      <c r="AG40" s="1" t="s">
        <v>84</v>
      </c>
      <c r="AH40" s="1">
        <f t="shared" si="3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42</v>
      </c>
      <c r="C41" s="1">
        <v>355</v>
      </c>
      <c r="D41" s="1">
        <v>612</v>
      </c>
      <c r="E41" s="1">
        <v>446</v>
      </c>
      <c r="F41" s="1">
        <v>294</v>
      </c>
      <c r="G41" s="7">
        <v>0.4</v>
      </c>
      <c r="H41" s="1">
        <v>40</v>
      </c>
      <c r="I41" s="1" t="s">
        <v>38</v>
      </c>
      <c r="J41" s="1">
        <v>474</v>
      </c>
      <c r="K41" s="1">
        <f t="shared" si="8"/>
        <v>-28</v>
      </c>
      <c r="L41" s="1"/>
      <c r="M41" s="1"/>
      <c r="N41" s="1">
        <v>418.79999999999978</v>
      </c>
      <c r="O41" s="1"/>
      <c r="P41" s="1">
        <v>214.2000000000003</v>
      </c>
      <c r="Q41" s="1">
        <f t="shared" si="4"/>
        <v>89.2</v>
      </c>
      <c r="R41" s="5">
        <f t="shared" si="5"/>
        <v>54.199999999999989</v>
      </c>
      <c r="S41" s="5"/>
      <c r="T41" s="1"/>
      <c r="U41" s="1">
        <f t="shared" si="6"/>
        <v>11</v>
      </c>
      <c r="V41" s="1">
        <f t="shared" si="7"/>
        <v>10.392376681614349</v>
      </c>
      <c r="W41" s="1">
        <v>104.8</v>
      </c>
      <c r="X41" s="1">
        <v>105.8</v>
      </c>
      <c r="Y41" s="1">
        <v>96</v>
      </c>
      <c r="Z41" s="1">
        <v>84.6</v>
      </c>
      <c r="AA41" s="1">
        <v>78.25</v>
      </c>
      <c r="AB41" s="1">
        <v>73</v>
      </c>
      <c r="AC41" s="1">
        <v>65.8</v>
      </c>
      <c r="AD41" s="1">
        <v>64</v>
      </c>
      <c r="AE41" s="1">
        <v>92.6</v>
      </c>
      <c r="AF41" s="1">
        <v>87</v>
      </c>
      <c r="AG41" s="1"/>
      <c r="AH41" s="1">
        <f t="shared" si="3"/>
        <v>21.679999999999996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42</v>
      </c>
      <c r="C42" s="1">
        <v>205</v>
      </c>
      <c r="D42" s="1">
        <v>897</v>
      </c>
      <c r="E42" s="1">
        <v>463</v>
      </c>
      <c r="F42" s="1">
        <v>412</v>
      </c>
      <c r="G42" s="7">
        <v>0.4</v>
      </c>
      <c r="H42" s="1">
        <v>45</v>
      </c>
      <c r="I42" s="1" t="s">
        <v>38</v>
      </c>
      <c r="J42" s="1">
        <v>469</v>
      </c>
      <c r="K42" s="1">
        <f t="shared" si="8"/>
        <v>-6</v>
      </c>
      <c r="L42" s="1"/>
      <c r="M42" s="1"/>
      <c r="N42" s="1">
        <v>312</v>
      </c>
      <c r="O42" s="1"/>
      <c r="P42" s="1">
        <v>60</v>
      </c>
      <c r="Q42" s="1">
        <f t="shared" si="4"/>
        <v>92.6</v>
      </c>
      <c r="R42" s="5">
        <f t="shared" si="5"/>
        <v>234.59999999999991</v>
      </c>
      <c r="S42" s="5"/>
      <c r="T42" s="1"/>
      <c r="U42" s="1">
        <f t="shared" si="6"/>
        <v>11</v>
      </c>
      <c r="V42" s="1">
        <f t="shared" si="7"/>
        <v>8.4665226781857452</v>
      </c>
      <c r="W42" s="1">
        <v>96.6</v>
      </c>
      <c r="X42" s="1">
        <v>109</v>
      </c>
      <c r="Y42" s="1">
        <v>109.2</v>
      </c>
      <c r="Z42" s="1">
        <v>75.8</v>
      </c>
      <c r="AA42" s="1">
        <v>72.25</v>
      </c>
      <c r="AB42" s="1">
        <v>91</v>
      </c>
      <c r="AC42" s="1">
        <v>83.2</v>
      </c>
      <c r="AD42" s="1">
        <v>72.2</v>
      </c>
      <c r="AE42" s="1">
        <v>98.2</v>
      </c>
      <c r="AF42" s="1">
        <v>92.4</v>
      </c>
      <c r="AG42" s="1" t="s">
        <v>76</v>
      </c>
      <c r="AH42" s="1">
        <f t="shared" si="3"/>
        <v>93.839999999999975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37</v>
      </c>
      <c r="C43" s="1">
        <v>312.84399999999999</v>
      </c>
      <c r="D43" s="1">
        <v>162.511</v>
      </c>
      <c r="E43" s="1">
        <v>312.464</v>
      </c>
      <c r="F43" s="1">
        <v>90.492000000000004</v>
      </c>
      <c r="G43" s="7">
        <v>1</v>
      </c>
      <c r="H43" s="1">
        <v>40</v>
      </c>
      <c r="I43" s="1" t="s">
        <v>38</v>
      </c>
      <c r="J43" s="1">
        <v>322.35000000000002</v>
      </c>
      <c r="K43" s="1">
        <f t="shared" si="8"/>
        <v>-9.8860000000000241</v>
      </c>
      <c r="L43" s="1"/>
      <c r="M43" s="1"/>
      <c r="N43" s="1">
        <v>35.792000000000087</v>
      </c>
      <c r="O43" s="1"/>
      <c r="P43" s="1">
        <v>480.02300000000002</v>
      </c>
      <c r="Q43" s="1">
        <f t="shared" si="4"/>
        <v>62.492800000000003</v>
      </c>
      <c r="R43" s="5">
        <f t="shared" si="5"/>
        <v>81.11379999999987</v>
      </c>
      <c r="S43" s="5"/>
      <c r="T43" s="1"/>
      <c r="U43" s="1">
        <f t="shared" si="6"/>
        <v>11</v>
      </c>
      <c r="V43" s="1">
        <f t="shared" si="7"/>
        <v>9.7020296738184264</v>
      </c>
      <c r="W43" s="1">
        <v>64.908000000000001</v>
      </c>
      <c r="X43" s="1">
        <v>40.5456</v>
      </c>
      <c r="Y43" s="1">
        <v>34.782400000000003</v>
      </c>
      <c r="Z43" s="1">
        <v>52.137199999999993</v>
      </c>
      <c r="AA43" s="1">
        <v>49.933</v>
      </c>
      <c r="AB43" s="1">
        <v>54.423666666666698</v>
      </c>
      <c r="AC43" s="1">
        <v>69.836399999999998</v>
      </c>
      <c r="AD43" s="1">
        <v>62.941200000000002</v>
      </c>
      <c r="AE43" s="1">
        <v>64.2928</v>
      </c>
      <c r="AF43" s="1">
        <v>69.365200000000002</v>
      </c>
      <c r="AG43" s="1" t="s">
        <v>71</v>
      </c>
      <c r="AH43" s="1">
        <f t="shared" si="3"/>
        <v>81.11379999999987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0" t="s">
        <v>88</v>
      </c>
      <c r="B44" s="20" t="s">
        <v>42</v>
      </c>
      <c r="C44" s="20">
        <v>457</v>
      </c>
      <c r="D44" s="20">
        <v>1626</v>
      </c>
      <c r="E44" s="20">
        <v>1215</v>
      </c>
      <c r="F44" s="20">
        <v>559</v>
      </c>
      <c r="G44" s="21">
        <v>0.35</v>
      </c>
      <c r="H44" s="20">
        <v>40</v>
      </c>
      <c r="I44" s="20" t="s">
        <v>38</v>
      </c>
      <c r="J44" s="20">
        <v>1249</v>
      </c>
      <c r="K44" s="20">
        <f t="shared" si="8"/>
        <v>-34</v>
      </c>
      <c r="L44" s="20"/>
      <c r="M44" s="20"/>
      <c r="N44" s="20">
        <v>200</v>
      </c>
      <c r="O44" s="20"/>
      <c r="P44" s="20">
        <v>500</v>
      </c>
      <c r="Q44" s="20">
        <f t="shared" si="4"/>
        <v>243</v>
      </c>
      <c r="R44" s="22">
        <f>9*Q44-P44-O44-N44-F44</f>
        <v>928</v>
      </c>
      <c r="S44" s="22"/>
      <c r="T44" s="20"/>
      <c r="U44" s="20">
        <f t="shared" si="6"/>
        <v>9</v>
      </c>
      <c r="V44" s="20">
        <f t="shared" si="7"/>
        <v>5.1810699588477362</v>
      </c>
      <c r="W44" s="20">
        <v>235.2</v>
      </c>
      <c r="X44" s="20">
        <v>229</v>
      </c>
      <c r="Y44" s="20">
        <v>224.2</v>
      </c>
      <c r="Z44" s="20">
        <v>159.80000000000001</v>
      </c>
      <c r="AA44" s="20">
        <v>148.5</v>
      </c>
      <c r="AB44" s="20">
        <v>148.666666666667</v>
      </c>
      <c r="AC44" s="20">
        <v>319</v>
      </c>
      <c r="AD44" s="20">
        <v>295.2</v>
      </c>
      <c r="AE44" s="20">
        <v>257.8</v>
      </c>
      <c r="AF44" s="20">
        <v>270</v>
      </c>
      <c r="AG44" s="20" t="s">
        <v>89</v>
      </c>
      <c r="AH44" s="20">
        <f t="shared" si="3"/>
        <v>324.79999999999995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42</v>
      </c>
      <c r="C45" s="1">
        <v>518</v>
      </c>
      <c r="D45" s="1">
        <v>726</v>
      </c>
      <c r="E45" s="1">
        <v>621</v>
      </c>
      <c r="F45" s="1">
        <v>426</v>
      </c>
      <c r="G45" s="7">
        <v>0.4</v>
      </c>
      <c r="H45" s="1">
        <v>40</v>
      </c>
      <c r="I45" s="1" t="s">
        <v>38</v>
      </c>
      <c r="J45" s="1">
        <v>648</v>
      </c>
      <c r="K45" s="1">
        <f t="shared" si="8"/>
        <v>-27</v>
      </c>
      <c r="L45" s="1"/>
      <c r="M45" s="1"/>
      <c r="N45" s="1">
        <v>349.59999999999991</v>
      </c>
      <c r="O45" s="1"/>
      <c r="P45" s="1">
        <v>374.40000000000009</v>
      </c>
      <c r="Q45" s="1">
        <f t="shared" si="4"/>
        <v>124.2</v>
      </c>
      <c r="R45" s="5">
        <f t="shared" si="5"/>
        <v>216.20000000000005</v>
      </c>
      <c r="S45" s="5"/>
      <c r="T45" s="1"/>
      <c r="U45" s="1">
        <f t="shared" si="6"/>
        <v>11</v>
      </c>
      <c r="V45" s="1">
        <f t="shared" si="7"/>
        <v>9.2592592592592595</v>
      </c>
      <c r="W45" s="1">
        <v>129.4</v>
      </c>
      <c r="X45" s="1">
        <v>128.6</v>
      </c>
      <c r="Y45" s="1">
        <v>123.8</v>
      </c>
      <c r="Z45" s="1">
        <v>113.4</v>
      </c>
      <c r="AA45" s="1">
        <v>95.75</v>
      </c>
      <c r="AB45" s="1">
        <v>109</v>
      </c>
      <c r="AC45" s="1">
        <v>96.8</v>
      </c>
      <c r="AD45" s="1">
        <v>94</v>
      </c>
      <c r="AE45" s="1">
        <v>114.8</v>
      </c>
      <c r="AF45" s="1">
        <v>118.8</v>
      </c>
      <c r="AG45" s="1"/>
      <c r="AH45" s="1">
        <f t="shared" si="3"/>
        <v>86.480000000000018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37</v>
      </c>
      <c r="C46" s="1">
        <v>708.28399999999999</v>
      </c>
      <c r="D46" s="1">
        <v>640.20299999999997</v>
      </c>
      <c r="E46" s="1">
        <v>555.202</v>
      </c>
      <c r="F46" s="1">
        <v>612.54</v>
      </c>
      <c r="G46" s="7">
        <v>1</v>
      </c>
      <c r="H46" s="1">
        <v>50</v>
      </c>
      <c r="I46" s="1" t="s">
        <v>38</v>
      </c>
      <c r="J46" s="1">
        <v>545.9</v>
      </c>
      <c r="K46" s="1">
        <f t="shared" si="8"/>
        <v>9.3020000000000209</v>
      </c>
      <c r="L46" s="1"/>
      <c r="M46" s="1"/>
      <c r="N46" s="1">
        <v>224.57079999999971</v>
      </c>
      <c r="O46" s="1"/>
      <c r="P46" s="1">
        <v>286.42820000000017</v>
      </c>
      <c r="Q46" s="1">
        <f t="shared" si="4"/>
        <v>111.04040000000001</v>
      </c>
      <c r="R46" s="5">
        <f t="shared" si="5"/>
        <v>97.905400000000213</v>
      </c>
      <c r="S46" s="5"/>
      <c r="T46" s="1"/>
      <c r="U46" s="1">
        <f t="shared" si="6"/>
        <v>10.999999999999998</v>
      </c>
      <c r="V46" s="1">
        <f t="shared" si="7"/>
        <v>10.118290279934147</v>
      </c>
      <c r="W46" s="1">
        <v>123.6322</v>
      </c>
      <c r="X46" s="1">
        <v>115.0754</v>
      </c>
      <c r="Y46" s="1">
        <v>103.2454</v>
      </c>
      <c r="Z46" s="1">
        <v>119.7478</v>
      </c>
      <c r="AA46" s="1">
        <v>129.33025000000001</v>
      </c>
      <c r="AB46" s="1">
        <v>131.99199999999999</v>
      </c>
      <c r="AC46" s="1">
        <v>193.09960000000001</v>
      </c>
      <c r="AD46" s="1">
        <v>178.87280000000001</v>
      </c>
      <c r="AE46" s="1">
        <v>104.14879999999999</v>
      </c>
      <c r="AF46" s="1">
        <v>121.8592</v>
      </c>
      <c r="AG46" s="1"/>
      <c r="AH46" s="1">
        <f t="shared" si="3"/>
        <v>97.905400000000213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37</v>
      </c>
      <c r="C47" s="1">
        <v>1136.088</v>
      </c>
      <c r="D47" s="1">
        <v>633.85299999999995</v>
      </c>
      <c r="E47" s="1">
        <v>791.35900000000004</v>
      </c>
      <c r="F47" s="1">
        <v>828.96400000000006</v>
      </c>
      <c r="G47" s="7">
        <v>1</v>
      </c>
      <c r="H47" s="1">
        <v>50</v>
      </c>
      <c r="I47" s="1" t="s">
        <v>38</v>
      </c>
      <c r="J47" s="1">
        <v>778.15</v>
      </c>
      <c r="K47" s="1">
        <f t="shared" si="8"/>
        <v>13.20900000000006</v>
      </c>
      <c r="L47" s="1"/>
      <c r="M47" s="1"/>
      <c r="N47" s="1">
        <v>233.94339999999991</v>
      </c>
      <c r="O47" s="1"/>
      <c r="P47" s="1">
        <v>400</v>
      </c>
      <c r="Q47" s="1">
        <f t="shared" si="4"/>
        <v>158.27180000000001</v>
      </c>
      <c r="R47" s="5">
        <f t="shared" si="5"/>
        <v>278.08240000000012</v>
      </c>
      <c r="S47" s="5"/>
      <c r="T47" s="1"/>
      <c r="U47" s="1">
        <f t="shared" si="6"/>
        <v>11.000000000000002</v>
      </c>
      <c r="V47" s="1">
        <f t="shared" si="7"/>
        <v>9.2430072824091205</v>
      </c>
      <c r="W47" s="1">
        <v>160.41480000000001</v>
      </c>
      <c r="X47" s="1">
        <v>152.99619999999999</v>
      </c>
      <c r="Y47" s="1">
        <v>154.3972</v>
      </c>
      <c r="Z47" s="1">
        <v>189.3554</v>
      </c>
      <c r="AA47" s="1">
        <v>206.09200000000001</v>
      </c>
      <c r="AB47" s="1">
        <v>222.17400000000001</v>
      </c>
      <c r="AC47" s="1">
        <v>239.691</v>
      </c>
      <c r="AD47" s="1">
        <v>190.30279999999999</v>
      </c>
      <c r="AE47" s="1">
        <v>150.8374</v>
      </c>
      <c r="AF47" s="1">
        <v>152.10339999999999</v>
      </c>
      <c r="AG47" s="1"/>
      <c r="AH47" s="1">
        <f t="shared" si="3"/>
        <v>278.08240000000012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93</v>
      </c>
      <c r="B48" s="13" t="s">
        <v>37</v>
      </c>
      <c r="C48" s="13"/>
      <c r="D48" s="13"/>
      <c r="E48" s="13"/>
      <c r="F48" s="13"/>
      <c r="G48" s="14">
        <v>0</v>
      </c>
      <c r="H48" s="13">
        <v>40</v>
      </c>
      <c r="I48" s="13" t="s">
        <v>38</v>
      </c>
      <c r="J48" s="13"/>
      <c r="K48" s="13">
        <f t="shared" si="8"/>
        <v>0</v>
      </c>
      <c r="L48" s="13"/>
      <c r="M48" s="13"/>
      <c r="N48" s="13">
        <v>0</v>
      </c>
      <c r="O48" s="13"/>
      <c r="P48" s="13">
        <v>0</v>
      </c>
      <c r="Q48" s="13">
        <f t="shared" si="4"/>
        <v>0</v>
      </c>
      <c r="R48" s="15"/>
      <c r="S48" s="15"/>
      <c r="T48" s="13"/>
      <c r="U48" s="13" t="e">
        <f t="shared" si="6"/>
        <v>#DIV/0!</v>
      </c>
      <c r="V48" s="13" t="e">
        <f t="shared" si="7"/>
        <v>#DIV/0!</v>
      </c>
      <c r="W48" s="13">
        <v>-0.27300000000000002</v>
      </c>
      <c r="X48" s="13">
        <v>-0.73560000000000003</v>
      </c>
      <c r="Y48" s="13">
        <v>-0.6946</v>
      </c>
      <c r="Z48" s="13">
        <v>0</v>
      </c>
      <c r="AA48" s="13">
        <v>0</v>
      </c>
      <c r="AB48" s="13">
        <v>0</v>
      </c>
      <c r="AC48" s="13">
        <v>-0.37519999999999998</v>
      </c>
      <c r="AD48" s="13">
        <v>-0.82699999999999996</v>
      </c>
      <c r="AE48" s="13">
        <v>-1.6372</v>
      </c>
      <c r="AF48" s="13">
        <v>-0.78839999999999999</v>
      </c>
      <c r="AG48" s="13" t="s">
        <v>94</v>
      </c>
      <c r="AH48" s="13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42</v>
      </c>
      <c r="C49" s="1">
        <v>592</v>
      </c>
      <c r="D49" s="1">
        <v>530</v>
      </c>
      <c r="E49" s="1">
        <v>565</v>
      </c>
      <c r="F49" s="1">
        <v>370</v>
      </c>
      <c r="G49" s="7">
        <v>0.45</v>
      </c>
      <c r="H49" s="1">
        <v>50</v>
      </c>
      <c r="I49" s="1" t="s">
        <v>38</v>
      </c>
      <c r="J49" s="1">
        <v>579</v>
      </c>
      <c r="K49" s="1">
        <f t="shared" si="8"/>
        <v>-14</v>
      </c>
      <c r="L49" s="1"/>
      <c r="M49" s="1"/>
      <c r="N49" s="1">
        <v>370.56000000000017</v>
      </c>
      <c r="O49" s="1"/>
      <c r="P49" s="1">
        <v>300</v>
      </c>
      <c r="Q49" s="1">
        <f t="shared" si="4"/>
        <v>113</v>
      </c>
      <c r="R49" s="5">
        <f t="shared" ref="R49:R75" si="9">11*Q49-P49-O49-N49-F49</f>
        <v>202.43999999999983</v>
      </c>
      <c r="S49" s="5"/>
      <c r="T49" s="1"/>
      <c r="U49" s="1">
        <f t="shared" si="6"/>
        <v>11</v>
      </c>
      <c r="V49" s="1">
        <f t="shared" si="7"/>
        <v>9.2084955752212405</v>
      </c>
      <c r="W49" s="1">
        <v>120.4</v>
      </c>
      <c r="X49" s="1">
        <v>117.4</v>
      </c>
      <c r="Y49" s="1">
        <v>115.4</v>
      </c>
      <c r="Z49" s="1">
        <v>115.4</v>
      </c>
      <c r="AA49" s="1">
        <v>127</v>
      </c>
      <c r="AB49" s="1">
        <v>109</v>
      </c>
      <c r="AC49" s="1">
        <v>126.6</v>
      </c>
      <c r="AD49" s="1">
        <v>100</v>
      </c>
      <c r="AE49" s="1">
        <v>114.2</v>
      </c>
      <c r="AF49" s="1">
        <v>106.4</v>
      </c>
      <c r="AG49" s="1" t="s">
        <v>96</v>
      </c>
      <c r="AH49" s="1">
        <f t="shared" ref="AH49:AH75" si="10">G49*R49</f>
        <v>91.097999999999928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97</v>
      </c>
      <c r="B50" s="1" t="s">
        <v>37</v>
      </c>
      <c r="C50" s="1">
        <v>353.02199999999999</v>
      </c>
      <c r="D50" s="1">
        <v>189.16200000000001</v>
      </c>
      <c r="E50" s="1">
        <v>266.11700000000002</v>
      </c>
      <c r="F50" s="1">
        <v>203.25299999999999</v>
      </c>
      <c r="G50" s="7">
        <v>1</v>
      </c>
      <c r="H50" s="1">
        <v>40</v>
      </c>
      <c r="I50" s="1" t="s">
        <v>38</v>
      </c>
      <c r="J50" s="1">
        <v>268.89999999999998</v>
      </c>
      <c r="K50" s="1">
        <f t="shared" si="8"/>
        <v>-2.7829999999999586</v>
      </c>
      <c r="L50" s="1"/>
      <c r="M50" s="1"/>
      <c r="N50" s="1">
        <v>21.908999999999988</v>
      </c>
      <c r="O50" s="1"/>
      <c r="P50" s="1">
        <v>275.529</v>
      </c>
      <c r="Q50" s="1">
        <f t="shared" si="4"/>
        <v>53.223400000000005</v>
      </c>
      <c r="R50" s="5">
        <f t="shared" si="9"/>
        <v>84.766400000000033</v>
      </c>
      <c r="S50" s="5"/>
      <c r="T50" s="1"/>
      <c r="U50" s="1">
        <f t="shared" si="6"/>
        <v>10.999999999999998</v>
      </c>
      <c r="V50" s="1">
        <f t="shared" si="7"/>
        <v>9.4073471443011893</v>
      </c>
      <c r="W50" s="1">
        <v>55.417400000000001</v>
      </c>
      <c r="X50" s="1">
        <v>44.6614</v>
      </c>
      <c r="Y50" s="1">
        <v>39.831400000000002</v>
      </c>
      <c r="Z50" s="1">
        <v>61.073800000000013</v>
      </c>
      <c r="AA50" s="1">
        <v>35.15775</v>
      </c>
      <c r="AB50" s="1">
        <v>46.877000000000002</v>
      </c>
      <c r="AC50" s="1">
        <v>53.665599999999998</v>
      </c>
      <c r="AD50" s="1">
        <v>48.381</v>
      </c>
      <c r="AE50" s="1">
        <v>42.1432</v>
      </c>
      <c r="AF50" s="1">
        <v>56.304200000000002</v>
      </c>
      <c r="AG50" s="1"/>
      <c r="AH50" s="1">
        <f t="shared" si="10"/>
        <v>84.766400000000033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6" t="s">
        <v>98</v>
      </c>
      <c r="B51" s="1" t="s">
        <v>42</v>
      </c>
      <c r="C51" s="1"/>
      <c r="D51" s="1"/>
      <c r="E51" s="18">
        <f>E89</f>
        <v>178</v>
      </c>
      <c r="F51" s="18">
        <f>F89</f>
        <v>91</v>
      </c>
      <c r="G51" s="7">
        <v>0.4</v>
      </c>
      <c r="H51" s="1">
        <v>40</v>
      </c>
      <c r="I51" s="1" t="s">
        <v>38</v>
      </c>
      <c r="J51" s="1"/>
      <c r="K51" s="1">
        <f t="shared" si="8"/>
        <v>178</v>
      </c>
      <c r="L51" s="1"/>
      <c r="M51" s="1"/>
      <c r="N51" s="1">
        <v>100.2</v>
      </c>
      <c r="O51" s="1"/>
      <c r="P51" s="1">
        <v>140.80000000000001</v>
      </c>
      <c r="Q51" s="1">
        <f t="shared" si="4"/>
        <v>35.6</v>
      </c>
      <c r="R51" s="5">
        <f t="shared" si="9"/>
        <v>59.600000000000023</v>
      </c>
      <c r="S51" s="5"/>
      <c r="T51" s="1"/>
      <c r="U51" s="1">
        <f t="shared" si="6"/>
        <v>11</v>
      </c>
      <c r="V51" s="1">
        <f t="shared" si="7"/>
        <v>9.3258426966292127</v>
      </c>
      <c r="W51" s="1">
        <v>39.6</v>
      </c>
      <c r="X51" s="1">
        <v>34.200000000000003</v>
      </c>
      <c r="Y51" s="1">
        <v>33.4</v>
      </c>
      <c r="Z51" s="1">
        <v>26.4</v>
      </c>
      <c r="AA51" s="1">
        <v>36.5</v>
      </c>
      <c r="AB51" s="1">
        <v>30</v>
      </c>
      <c r="AC51" s="1">
        <v>14.4</v>
      </c>
      <c r="AD51" s="1">
        <v>26.4</v>
      </c>
      <c r="AE51" s="1">
        <v>24</v>
      </c>
      <c r="AF51" s="1">
        <v>29.2</v>
      </c>
      <c r="AG51" s="1" t="s">
        <v>99</v>
      </c>
      <c r="AH51" s="1">
        <f t="shared" si="10"/>
        <v>23.840000000000011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42</v>
      </c>
      <c r="C52" s="1">
        <v>151</v>
      </c>
      <c r="D52" s="1">
        <v>66</v>
      </c>
      <c r="E52" s="1">
        <v>103</v>
      </c>
      <c r="F52" s="1">
        <v>69</v>
      </c>
      <c r="G52" s="7">
        <v>0.4</v>
      </c>
      <c r="H52" s="1">
        <v>40</v>
      </c>
      <c r="I52" s="1" t="s">
        <v>38</v>
      </c>
      <c r="J52" s="1">
        <v>118</v>
      </c>
      <c r="K52" s="1">
        <f t="shared" si="8"/>
        <v>-15</v>
      </c>
      <c r="L52" s="1"/>
      <c r="M52" s="1"/>
      <c r="N52" s="1">
        <v>56.600000000000023</v>
      </c>
      <c r="O52" s="1"/>
      <c r="P52" s="1">
        <v>94.399999999999977</v>
      </c>
      <c r="Q52" s="1">
        <f t="shared" si="4"/>
        <v>20.6</v>
      </c>
      <c r="R52" s="5">
        <f t="shared" si="9"/>
        <v>6.6000000000000227</v>
      </c>
      <c r="S52" s="5"/>
      <c r="T52" s="1"/>
      <c r="U52" s="1">
        <f t="shared" si="6"/>
        <v>11</v>
      </c>
      <c r="V52" s="1">
        <f t="shared" si="7"/>
        <v>10.679611650485436</v>
      </c>
      <c r="W52" s="1">
        <v>23.4</v>
      </c>
      <c r="X52" s="1">
        <v>21.6</v>
      </c>
      <c r="Y52" s="1">
        <v>21.2</v>
      </c>
      <c r="Z52" s="1">
        <v>25.6</v>
      </c>
      <c r="AA52" s="1">
        <v>21.75</v>
      </c>
      <c r="AB52" s="1">
        <v>23</v>
      </c>
      <c r="AC52" s="1">
        <v>17.2</v>
      </c>
      <c r="AD52" s="1">
        <v>20.2</v>
      </c>
      <c r="AE52" s="1">
        <v>18</v>
      </c>
      <c r="AF52" s="1">
        <v>17.8</v>
      </c>
      <c r="AG52" s="1"/>
      <c r="AH52" s="1">
        <f t="shared" si="10"/>
        <v>2.6400000000000095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37</v>
      </c>
      <c r="C53" s="1">
        <v>634.11599999999999</v>
      </c>
      <c r="D53" s="1">
        <v>205.17</v>
      </c>
      <c r="E53" s="1">
        <v>407.64100000000002</v>
      </c>
      <c r="F53" s="1">
        <v>285.20999999999998</v>
      </c>
      <c r="G53" s="7">
        <v>1</v>
      </c>
      <c r="H53" s="1">
        <v>50</v>
      </c>
      <c r="I53" s="1" t="s">
        <v>38</v>
      </c>
      <c r="J53" s="1">
        <v>399.7</v>
      </c>
      <c r="K53" s="1">
        <f t="shared" si="8"/>
        <v>7.9410000000000309</v>
      </c>
      <c r="L53" s="1"/>
      <c r="M53" s="1"/>
      <c r="N53" s="1">
        <v>262.94639999999981</v>
      </c>
      <c r="O53" s="1"/>
      <c r="P53" s="1">
        <v>300</v>
      </c>
      <c r="Q53" s="1">
        <f t="shared" si="4"/>
        <v>81.528199999999998</v>
      </c>
      <c r="R53" s="5">
        <f t="shared" si="9"/>
        <v>48.653800000000217</v>
      </c>
      <c r="S53" s="5"/>
      <c r="T53" s="1"/>
      <c r="U53" s="1">
        <f t="shared" si="6"/>
        <v>11.000000000000002</v>
      </c>
      <c r="V53" s="1">
        <f t="shared" si="7"/>
        <v>10.403227349555122</v>
      </c>
      <c r="W53" s="1">
        <v>94.435000000000002</v>
      </c>
      <c r="X53" s="1">
        <v>86.356799999999993</v>
      </c>
      <c r="Y53" s="1">
        <v>71.174800000000005</v>
      </c>
      <c r="Z53" s="1">
        <v>97.621200000000002</v>
      </c>
      <c r="AA53" s="1">
        <v>123.3725</v>
      </c>
      <c r="AB53" s="1">
        <v>128.69900000000001</v>
      </c>
      <c r="AC53" s="1">
        <v>147.2192</v>
      </c>
      <c r="AD53" s="1">
        <v>119.21939999999999</v>
      </c>
      <c r="AE53" s="1">
        <v>90.171000000000006</v>
      </c>
      <c r="AF53" s="1">
        <v>90.265000000000001</v>
      </c>
      <c r="AG53" s="1"/>
      <c r="AH53" s="1">
        <f t="shared" si="10"/>
        <v>48.653800000000217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37</v>
      </c>
      <c r="C54" s="1">
        <v>920.50900000000001</v>
      </c>
      <c r="D54" s="1">
        <v>1367.6220000000001</v>
      </c>
      <c r="E54" s="1">
        <v>761.68</v>
      </c>
      <c r="F54" s="1">
        <v>1337.6569999999999</v>
      </c>
      <c r="G54" s="7">
        <v>1</v>
      </c>
      <c r="H54" s="1">
        <v>50</v>
      </c>
      <c r="I54" s="1" t="s">
        <v>38</v>
      </c>
      <c r="J54" s="1">
        <v>740.3</v>
      </c>
      <c r="K54" s="1">
        <f t="shared" si="8"/>
        <v>21.379999999999995</v>
      </c>
      <c r="L54" s="1"/>
      <c r="M54" s="1"/>
      <c r="N54" s="1">
        <v>256.84012000000013</v>
      </c>
      <c r="O54" s="1"/>
      <c r="P54" s="1">
        <v>0</v>
      </c>
      <c r="Q54" s="1">
        <f t="shared" si="4"/>
        <v>152.33599999999998</v>
      </c>
      <c r="R54" s="5">
        <f t="shared" si="9"/>
        <v>81.198879999999917</v>
      </c>
      <c r="S54" s="5"/>
      <c r="T54" s="1"/>
      <c r="U54" s="1">
        <f t="shared" si="6"/>
        <v>11</v>
      </c>
      <c r="V54" s="1">
        <f t="shared" si="7"/>
        <v>10.46697510765676</v>
      </c>
      <c r="W54" s="1">
        <v>159.76159999999999</v>
      </c>
      <c r="X54" s="1">
        <v>194.0866</v>
      </c>
      <c r="Y54" s="1">
        <v>183.19980000000001</v>
      </c>
      <c r="Z54" s="1">
        <v>181.48240000000001</v>
      </c>
      <c r="AA54" s="1">
        <v>220.93074999999999</v>
      </c>
      <c r="AB54" s="1">
        <v>246.42533333333299</v>
      </c>
      <c r="AC54" s="1">
        <v>266.88440000000003</v>
      </c>
      <c r="AD54" s="1">
        <v>194.37219999999999</v>
      </c>
      <c r="AE54" s="1">
        <v>159.9076</v>
      </c>
      <c r="AF54" s="1">
        <v>153.6902</v>
      </c>
      <c r="AG54" s="1"/>
      <c r="AH54" s="1">
        <f t="shared" si="10"/>
        <v>81.198879999999917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37</v>
      </c>
      <c r="C55" s="1">
        <v>257.53300000000002</v>
      </c>
      <c r="D55" s="1">
        <v>76.786000000000001</v>
      </c>
      <c r="E55" s="1">
        <v>126.25</v>
      </c>
      <c r="F55" s="1">
        <v>183.006</v>
      </c>
      <c r="G55" s="7">
        <v>1</v>
      </c>
      <c r="H55" s="1">
        <v>50</v>
      </c>
      <c r="I55" s="1" t="s">
        <v>38</v>
      </c>
      <c r="J55" s="1">
        <v>136.4</v>
      </c>
      <c r="K55" s="1">
        <f t="shared" si="8"/>
        <v>-10.150000000000006</v>
      </c>
      <c r="L55" s="1"/>
      <c r="M55" s="1"/>
      <c r="N55" s="1">
        <v>0</v>
      </c>
      <c r="O55" s="1"/>
      <c r="P55" s="1">
        <v>29.974000000000022</v>
      </c>
      <c r="Q55" s="1">
        <f t="shared" si="4"/>
        <v>25.25</v>
      </c>
      <c r="R55" s="5">
        <f t="shared" si="9"/>
        <v>64.769999999999982</v>
      </c>
      <c r="S55" s="5"/>
      <c r="T55" s="1"/>
      <c r="U55" s="1">
        <f t="shared" si="6"/>
        <v>11</v>
      </c>
      <c r="V55" s="1">
        <f t="shared" si="7"/>
        <v>8.4348514851485152</v>
      </c>
      <c r="W55" s="1">
        <v>24.036000000000001</v>
      </c>
      <c r="X55" s="1">
        <v>24.0596</v>
      </c>
      <c r="Y55" s="1">
        <v>22.4938</v>
      </c>
      <c r="Z55" s="1">
        <v>36.9758</v>
      </c>
      <c r="AA55" s="1">
        <v>28.164249999999999</v>
      </c>
      <c r="AB55" s="1">
        <v>28.122333333333302</v>
      </c>
      <c r="AC55" s="1">
        <v>46.275799999999997</v>
      </c>
      <c r="AD55" s="1">
        <v>35.179000000000002</v>
      </c>
      <c r="AE55" s="1">
        <v>32.662999999999997</v>
      </c>
      <c r="AF55" s="1">
        <v>30.3018</v>
      </c>
      <c r="AG55" s="1"/>
      <c r="AH55" s="1">
        <f t="shared" si="10"/>
        <v>64.769999999999982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42</v>
      </c>
      <c r="C56" s="1">
        <v>185</v>
      </c>
      <c r="D56" s="1">
        <v>300</v>
      </c>
      <c r="E56" s="1">
        <v>202</v>
      </c>
      <c r="F56" s="1">
        <v>191</v>
      </c>
      <c r="G56" s="7">
        <v>0.4</v>
      </c>
      <c r="H56" s="1">
        <v>50</v>
      </c>
      <c r="I56" s="1" t="s">
        <v>38</v>
      </c>
      <c r="J56" s="1">
        <v>196</v>
      </c>
      <c r="K56" s="1">
        <f t="shared" si="8"/>
        <v>6</v>
      </c>
      <c r="L56" s="1"/>
      <c r="M56" s="1"/>
      <c r="N56" s="1">
        <v>85.799999999999955</v>
      </c>
      <c r="O56" s="1"/>
      <c r="P56" s="1">
        <v>13.200000000000051</v>
      </c>
      <c r="Q56" s="1">
        <f t="shared" si="4"/>
        <v>40.4</v>
      </c>
      <c r="R56" s="5">
        <f t="shared" si="9"/>
        <v>154.39999999999998</v>
      </c>
      <c r="S56" s="5"/>
      <c r="T56" s="1"/>
      <c r="U56" s="1">
        <f t="shared" si="6"/>
        <v>11</v>
      </c>
      <c r="V56" s="1">
        <f t="shared" si="7"/>
        <v>7.1782178217821784</v>
      </c>
      <c r="W56" s="1">
        <v>38.799999999999997</v>
      </c>
      <c r="X56" s="1">
        <v>43.8</v>
      </c>
      <c r="Y56" s="1">
        <v>48.6</v>
      </c>
      <c r="Z56" s="1">
        <v>30.8</v>
      </c>
      <c r="AA56" s="1">
        <v>47.75</v>
      </c>
      <c r="AB56" s="1">
        <v>47.6666666666667</v>
      </c>
      <c r="AC56" s="1">
        <v>71</v>
      </c>
      <c r="AD56" s="1">
        <v>53.4</v>
      </c>
      <c r="AE56" s="1">
        <v>46.8</v>
      </c>
      <c r="AF56" s="1">
        <v>50.4</v>
      </c>
      <c r="AG56" s="1" t="s">
        <v>105</v>
      </c>
      <c r="AH56" s="1">
        <f t="shared" si="10"/>
        <v>61.759999999999991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42</v>
      </c>
      <c r="C57" s="1">
        <v>1056</v>
      </c>
      <c r="D57" s="1">
        <v>990</v>
      </c>
      <c r="E57" s="1">
        <v>979</v>
      </c>
      <c r="F57" s="1">
        <v>827</v>
      </c>
      <c r="G57" s="7">
        <v>0.4</v>
      </c>
      <c r="H57" s="1">
        <v>40</v>
      </c>
      <c r="I57" s="1" t="s">
        <v>38</v>
      </c>
      <c r="J57" s="1">
        <v>999</v>
      </c>
      <c r="K57" s="1">
        <f t="shared" si="8"/>
        <v>-20</v>
      </c>
      <c r="L57" s="1"/>
      <c r="M57" s="1"/>
      <c r="N57" s="1">
        <v>85.480000000000246</v>
      </c>
      <c r="O57" s="1"/>
      <c r="P57" s="1">
        <v>950</v>
      </c>
      <c r="Q57" s="1">
        <f t="shared" si="4"/>
        <v>195.8</v>
      </c>
      <c r="R57" s="5">
        <f t="shared" si="9"/>
        <v>291.31999999999994</v>
      </c>
      <c r="S57" s="5"/>
      <c r="T57" s="1"/>
      <c r="U57" s="1">
        <f t="shared" si="6"/>
        <v>11</v>
      </c>
      <c r="V57" s="1">
        <f t="shared" si="7"/>
        <v>9.5121552604698678</v>
      </c>
      <c r="W57" s="1">
        <v>207.8</v>
      </c>
      <c r="X57" s="1">
        <v>172.4</v>
      </c>
      <c r="Y57" s="1">
        <v>160.19999999999999</v>
      </c>
      <c r="Z57" s="1">
        <v>187</v>
      </c>
      <c r="AA57" s="1">
        <v>147.5</v>
      </c>
      <c r="AB57" s="1">
        <v>168.333333333333</v>
      </c>
      <c r="AC57" s="1">
        <v>154</v>
      </c>
      <c r="AD57" s="1">
        <v>160.6</v>
      </c>
      <c r="AE57" s="1">
        <v>171.8</v>
      </c>
      <c r="AF57" s="1">
        <v>175.6</v>
      </c>
      <c r="AG57" s="1"/>
      <c r="AH57" s="1">
        <f t="shared" si="10"/>
        <v>116.52799999999998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42</v>
      </c>
      <c r="C58" s="1">
        <v>974</v>
      </c>
      <c r="D58" s="1">
        <v>1140</v>
      </c>
      <c r="E58" s="1">
        <v>873</v>
      </c>
      <c r="F58" s="1">
        <v>1030</v>
      </c>
      <c r="G58" s="7">
        <v>0.4</v>
      </c>
      <c r="H58" s="1">
        <v>40</v>
      </c>
      <c r="I58" s="1" t="s">
        <v>38</v>
      </c>
      <c r="J58" s="1">
        <v>900</v>
      </c>
      <c r="K58" s="1">
        <f t="shared" si="8"/>
        <v>-27</v>
      </c>
      <c r="L58" s="1"/>
      <c r="M58" s="1"/>
      <c r="N58" s="1">
        <v>67.360000000000127</v>
      </c>
      <c r="O58" s="1"/>
      <c r="P58" s="1">
        <v>500</v>
      </c>
      <c r="Q58" s="1">
        <f t="shared" si="4"/>
        <v>174.6</v>
      </c>
      <c r="R58" s="5">
        <f t="shared" si="9"/>
        <v>323.23999999999978</v>
      </c>
      <c r="S58" s="5"/>
      <c r="T58" s="1"/>
      <c r="U58" s="1">
        <f t="shared" si="6"/>
        <v>11</v>
      </c>
      <c r="V58" s="1">
        <f t="shared" si="7"/>
        <v>9.1486827033218798</v>
      </c>
      <c r="W58" s="1">
        <v>181.8</v>
      </c>
      <c r="X58" s="1">
        <v>180.4</v>
      </c>
      <c r="Y58" s="1">
        <v>167.4</v>
      </c>
      <c r="Z58" s="1">
        <v>185</v>
      </c>
      <c r="AA58" s="1">
        <v>138.75</v>
      </c>
      <c r="AB58" s="1">
        <v>138</v>
      </c>
      <c r="AC58" s="1">
        <v>120.8</v>
      </c>
      <c r="AD58" s="1">
        <v>126.4</v>
      </c>
      <c r="AE58" s="1">
        <v>148</v>
      </c>
      <c r="AF58" s="1">
        <v>149.80000000000001</v>
      </c>
      <c r="AG58" s="1"/>
      <c r="AH58" s="1">
        <f t="shared" si="10"/>
        <v>129.29599999999991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37</v>
      </c>
      <c r="C59" s="1">
        <v>644.947</v>
      </c>
      <c r="D59" s="1">
        <v>377.26400000000001</v>
      </c>
      <c r="E59" s="1">
        <v>604.29999999999995</v>
      </c>
      <c r="F59" s="1">
        <v>257.55200000000002</v>
      </c>
      <c r="G59" s="7">
        <v>1</v>
      </c>
      <c r="H59" s="1">
        <v>40</v>
      </c>
      <c r="I59" s="1" t="s">
        <v>38</v>
      </c>
      <c r="J59" s="1">
        <v>573.85</v>
      </c>
      <c r="K59" s="1">
        <f t="shared" si="8"/>
        <v>30.449999999999932</v>
      </c>
      <c r="L59" s="1"/>
      <c r="M59" s="1"/>
      <c r="N59" s="1">
        <v>175.547</v>
      </c>
      <c r="O59" s="1"/>
      <c r="P59" s="1">
        <v>450</v>
      </c>
      <c r="Q59" s="1">
        <f t="shared" si="4"/>
        <v>120.85999999999999</v>
      </c>
      <c r="R59" s="5">
        <f t="shared" si="9"/>
        <v>446.36099999999976</v>
      </c>
      <c r="S59" s="5"/>
      <c r="T59" s="1"/>
      <c r="U59" s="1">
        <f t="shared" si="6"/>
        <v>11</v>
      </c>
      <c r="V59" s="1">
        <f t="shared" si="7"/>
        <v>7.3067929836174095</v>
      </c>
      <c r="W59" s="1">
        <v>110.3214</v>
      </c>
      <c r="X59" s="1">
        <v>95.494399999999999</v>
      </c>
      <c r="Y59" s="1">
        <v>78.379400000000004</v>
      </c>
      <c r="Z59" s="1">
        <v>118.7162</v>
      </c>
      <c r="AA59" s="1">
        <v>119.9225</v>
      </c>
      <c r="AB59" s="1">
        <v>129.97366666666699</v>
      </c>
      <c r="AC59" s="1">
        <v>184.1086</v>
      </c>
      <c r="AD59" s="1">
        <v>174.3466</v>
      </c>
      <c r="AE59" s="1">
        <v>136.97839999999999</v>
      </c>
      <c r="AF59" s="1">
        <v>150.65360000000001</v>
      </c>
      <c r="AG59" s="1" t="s">
        <v>84</v>
      </c>
      <c r="AH59" s="1">
        <f t="shared" si="10"/>
        <v>446.36099999999976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37</v>
      </c>
      <c r="C60" s="1">
        <v>488.35399999999998</v>
      </c>
      <c r="D60" s="1">
        <v>410.39</v>
      </c>
      <c r="E60" s="1">
        <v>376.36700000000002</v>
      </c>
      <c r="F60" s="1">
        <v>383.67899999999997</v>
      </c>
      <c r="G60" s="7">
        <v>1</v>
      </c>
      <c r="H60" s="1">
        <v>40</v>
      </c>
      <c r="I60" s="1" t="s">
        <v>38</v>
      </c>
      <c r="J60" s="1">
        <v>384.8</v>
      </c>
      <c r="K60" s="1">
        <f t="shared" si="8"/>
        <v>-8.4329999999999927</v>
      </c>
      <c r="L60" s="1"/>
      <c r="M60" s="1"/>
      <c r="N60" s="1">
        <v>150.3348</v>
      </c>
      <c r="O60" s="1"/>
      <c r="P60" s="1">
        <v>250</v>
      </c>
      <c r="Q60" s="1">
        <f t="shared" si="4"/>
        <v>75.273400000000009</v>
      </c>
      <c r="R60" s="5">
        <f t="shared" si="9"/>
        <v>43.993600000000129</v>
      </c>
      <c r="S60" s="5"/>
      <c r="T60" s="1"/>
      <c r="U60" s="1">
        <f t="shared" si="6"/>
        <v>11</v>
      </c>
      <c r="V60" s="1">
        <f t="shared" si="7"/>
        <v>10.415549184705352</v>
      </c>
      <c r="W60" s="1">
        <v>87.459000000000003</v>
      </c>
      <c r="X60" s="1">
        <v>82.684799999999996</v>
      </c>
      <c r="Y60" s="1">
        <v>68.4114</v>
      </c>
      <c r="Z60" s="1">
        <v>82.903400000000005</v>
      </c>
      <c r="AA60" s="1">
        <v>95.436750000000004</v>
      </c>
      <c r="AB60" s="1">
        <v>104.789</v>
      </c>
      <c r="AC60" s="1">
        <v>123.26900000000001</v>
      </c>
      <c r="AD60" s="1">
        <v>105.83839999999999</v>
      </c>
      <c r="AE60" s="1">
        <v>110.2942</v>
      </c>
      <c r="AF60" s="1">
        <v>124.3514</v>
      </c>
      <c r="AG60" s="1" t="s">
        <v>84</v>
      </c>
      <c r="AH60" s="1">
        <f t="shared" si="10"/>
        <v>43.993600000000129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37</v>
      </c>
      <c r="C61" s="1">
        <v>466.42899999999997</v>
      </c>
      <c r="D61" s="1">
        <v>286.44600000000003</v>
      </c>
      <c r="E61" s="1">
        <v>449.45400000000001</v>
      </c>
      <c r="F61" s="1">
        <v>216.852</v>
      </c>
      <c r="G61" s="7">
        <v>1</v>
      </c>
      <c r="H61" s="1">
        <v>40</v>
      </c>
      <c r="I61" s="1" t="s">
        <v>38</v>
      </c>
      <c r="J61" s="1">
        <v>433.2</v>
      </c>
      <c r="K61" s="1">
        <f t="shared" si="8"/>
        <v>16.254000000000019</v>
      </c>
      <c r="L61" s="1"/>
      <c r="M61" s="1"/>
      <c r="N61" s="1">
        <v>228.83111999999991</v>
      </c>
      <c r="O61" s="1"/>
      <c r="P61" s="1">
        <v>230</v>
      </c>
      <c r="Q61" s="1">
        <f t="shared" si="4"/>
        <v>89.890799999999999</v>
      </c>
      <c r="R61" s="5">
        <f t="shared" si="9"/>
        <v>313.11568000000011</v>
      </c>
      <c r="S61" s="5"/>
      <c r="T61" s="1"/>
      <c r="U61" s="1">
        <f t="shared" si="6"/>
        <v>11</v>
      </c>
      <c r="V61" s="1">
        <f t="shared" si="7"/>
        <v>7.5167104976260077</v>
      </c>
      <c r="W61" s="1">
        <v>81.407399999999996</v>
      </c>
      <c r="X61" s="1">
        <v>81.688199999999995</v>
      </c>
      <c r="Y61" s="1">
        <v>77.509799999999998</v>
      </c>
      <c r="Z61" s="1">
        <v>84.683399999999992</v>
      </c>
      <c r="AA61" s="1">
        <v>96.114249999999998</v>
      </c>
      <c r="AB61" s="1">
        <v>103.018333333333</v>
      </c>
      <c r="AC61" s="1">
        <v>141.23240000000001</v>
      </c>
      <c r="AD61" s="1">
        <v>107.47799999999999</v>
      </c>
      <c r="AE61" s="1">
        <v>107.0954</v>
      </c>
      <c r="AF61" s="1">
        <v>120.40600000000001</v>
      </c>
      <c r="AG61" s="1" t="s">
        <v>84</v>
      </c>
      <c r="AH61" s="1">
        <f t="shared" si="10"/>
        <v>313.11568000000011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111</v>
      </c>
      <c r="B62" s="1" t="s">
        <v>37</v>
      </c>
      <c r="C62" s="1">
        <v>140.57300000000001</v>
      </c>
      <c r="D62" s="1">
        <v>179.53200000000001</v>
      </c>
      <c r="E62" s="1">
        <v>167.35300000000001</v>
      </c>
      <c r="F62" s="1">
        <v>102.351</v>
      </c>
      <c r="G62" s="7">
        <v>1</v>
      </c>
      <c r="H62" s="1">
        <v>30</v>
      </c>
      <c r="I62" s="1" t="s">
        <v>38</v>
      </c>
      <c r="J62" s="1">
        <v>174.8</v>
      </c>
      <c r="K62" s="1">
        <f t="shared" si="8"/>
        <v>-7.4470000000000027</v>
      </c>
      <c r="L62" s="1"/>
      <c r="M62" s="1"/>
      <c r="N62" s="1">
        <v>21.068599999999961</v>
      </c>
      <c r="O62" s="1"/>
      <c r="P62" s="1">
        <v>115.63340000000009</v>
      </c>
      <c r="Q62" s="1">
        <f t="shared" si="4"/>
        <v>33.470600000000005</v>
      </c>
      <c r="R62" s="5">
        <f t="shared" si="9"/>
        <v>129.12360000000001</v>
      </c>
      <c r="S62" s="5"/>
      <c r="T62" s="1"/>
      <c r="U62" s="1">
        <f t="shared" si="6"/>
        <v>11</v>
      </c>
      <c r="V62" s="1">
        <f t="shared" si="7"/>
        <v>7.1421785089003489</v>
      </c>
      <c r="W62" s="1">
        <v>28.534199999999998</v>
      </c>
      <c r="X62" s="1">
        <v>27.7806</v>
      </c>
      <c r="Y62" s="1">
        <v>31.578399999999998</v>
      </c>
      <c r="Z62" s="1">
        <v>25.218599999999999</v>
      </c>
      <c r="AA62" s="1">
        <v>34.731000000000002</v>
      </c>
      <c r="AB62" s="1">
        <v>30.292999999999999</v>
      </c>
      <c r="AC62" s="1">
        <v>20.1008</v>
      </c>
      <c r="AD62" s="1">
        <v>28.915400000000002</v>
      </c>
      <c r="AE62" s="1">
        <v>21.489000000000001</v>
      </c>
      <c r="AF62" s="1">
        <v>21.4678</v>
      </c>
      <c r="AG62" s="1" t="s">
        <v>112</v>
      </c>
      <c r="AH62" s="1">
        <f t="shared" si="10"/>
        <v>129.12360000000001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113</v>
      </c>
      <c r="B63" s="1" t="s">
        <v>42</v>
      </c>
      <c r="C63" s="1">
        <v>184</v>
      </c>
      <c r="D63" s="1"/>
      <c r="E63" s="1">
        <v>131</v>
      </c>
      <c r="F63" s="1">
        <v>7</v>
      </c>
      <c r="G63" s="7">
        <v>0.6</v>
      </c>
      <c r="H63" s="1">
        <v>60</v>
      </c>
      <c r="I63" s="1" t="s">
        <v>38</v>
      </c>
      <c r="J63" s="1">
        <v>135</v>
      </c>
      <c r="K63" s="1">
        <f t="shared" si="8"/>
        <v>-4</v>
      </c>
      <c r="L63" s="1"/>
      <c r="M63" s="1"/>
      <c r="N63" s="1">
        <v>31.400000000000009</v>
      </c>
      <c r="O63" s="1"/>
      <c r="P63" s="1">
        <v>0</v>
      </c>
      <c r="Q63" s="1">
        <f t="shared" si="4"/>
        <v>26.2</v>
      </c>
      <c r="R63" s="5">
        <f>9*Q63-P63-O63-N63-F63</f>
        <v>197.39999999999998</v>
      </c>
      <c r="S63" s="5"/>
      <c r="T63" s="1"/>
      <c r="U63" s="1">
        <f t="shared" si="6"/>
        <v>9</v>
      </c>
      <c r="V63" s="1">
        <f t="shared" si="7"/>
        <v>1.4656488549618323</v>
      </c>
      <c r="W63" s="1">
        <v>13.8</v>
      </c>
      <c r="X63" s="1">
        <v>15.4</v>
      </c>
      <c r="Y63" s="1">
        <v>15.8</v>
      </c>
      <c r="Z63" s="1">
        <v>7.2</v>
      </c>
      <c r="AA63" s="1">
        <v>24</v>
      </c>
      <c r="AB63" s="1">
        <v>24.3333333333333</v>
      </c>
      <c r="AC63" s="1">
        <v>23.6</v>
      </c>
      <c r="AD63" s="1">
        <v>21.2</v>
      </c>
      <c r="AE63" s="1">
        <v>14</v>
      </c>
      <c r="AF63" s="1">
        <v>3.8</v>
      </c>
      <c r="AG63" s="1"/>
      <c r="AH63" s="1">
        <f t="shared" si="10"/>
        <v>118.43999999999998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42</v>
      </c>
      <c r="C64" s="1">
        <v>139</v>
      </c>
      <c r="D64" s="1">
        <v>108</v>
      </c>
      <c r="E64" s="1">
        <v>140</v>
      </c>
      <c r="F64" s="1">
        <v>41</v>
      </c>
      <c r="G64" s="7">
        <v>0.35</v>
      </c>
      <c r="H64" s="1">
        <v>50</v>
      </c>
      <c r="I64" s="1" t="s">
        <v>38</v>
      </c>
      <c r="J64" s="1">
        <v>139</v>
      </c>
      <c r="K64" s="1">
        <f t="shared" si="8"/>
        <v>1</v>
      </c>
      <c r="L64" s="1"/>
      <c r="M64" s="1"/>
      <c r="N64" s="1">
        <v>112.2</v>
      </c>
      <c r="O64" s="1"/>
      <c r="P64" s="1">
        <v>69.800000000000011</v>
      </c>
      <c r="Q64" s="1">
        <f t="shared" si="4"/>
        <v>28</v>
      </c>
      <c r="R64" s="5">
        <f t="shared" si="9"/>
        <v>84.999999999999986</v>
      </c>
      <c r="S64" s="5"/>
      <c r="T64" s="1"/>
      <c r="U64" s="1">
        <f t="shared" si="6"/>
        <v>11</v>
      </c>
      <c r="V64" s="1">
        <f t="shared" si="7"/>
        <v>7.9642857142857144</v>
      </c>
      <c r="W64" s="1">
        <v>28.6</v>
      </c>
      <c r="X64" s="1">
        <v>26.2</v>
      </c>
      <c r="Y64" s="1">
        <v>24.2</v>
      </c>
      <c r="Z64" s="1">
        <v>25.4</v>
      </c>
      <c r="AA64" s="1">
        <v>32.75</v>
      </c>
      <c r="AB64" s="1">
        <v>27.3333333333333</v>
      </c>
      <c r="AC64" s="1">
        <v>39.200000000000003</v>
      </c>
      <c r="AD64" s="1">
        <v>35.6</v>
      </c>
      <c r="AE64" s="1">
        <v>31.2</v>
      </c>
      <c r="AF64" s="1">
        <v>26.4</v>
      </c>
      <c r="AG64" s="1"/>
      <c r="AH64" s="1">
        <f t="shared" si="10"/>
        <v>29.749999999999993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42</v>
      </c>
      <c r="C65" s="1">
        <v>350</v>
      </c>
      <c r="D65" s="1">
        <v>640</v>
      </c>
      <c r="E65" s="1">
        <v>430</v>
      </c>
      <c r="F65" s="1">
        <v>424</v>
      </c>
      <c r="G65" s="7">
        <v>0.37</v>
      </c>
      <c r="H65" s="1">
        <v>50</v>
      </c>
      <c r="I65" s="1" t="s">
        <v>38</v>
      </c>
      <c r="J65" s="1">
        <v>430</v>
      </c>
      <c r="K65" s="1">
        <f t="shared" si="8"/>
        <v>0</v>
      </c>
      <c r="L65" s="1"/>
      <c r="M65" s="1"/>
      <c r="N65" s="1">
        <v>251.55999999999989</v>
      </c>
      <c r="O65" s="1"/>
      <c r="P65" s="1">
        <v>0</v>
      </c>
      <c r="Q65" s="1">
        <f t="shared" si="4"/>
        <v>86</v>
      </c>
      <c r="R65" s="5">
        <f t="shared" si="9"/>
        <v>270.44000000000005</v>
      </c>
      <c r="S65" s="5"/>
      <c r="T65" s="1"/>
      <c r="U65" s="1">
        <f t="shared" si="6"/>
        <v>11</v>
      </c>
      <c r="V65" s="1">
        <f t="shared" si="7"/>
        <v>7.8553488372093021</v>
      </c>
      <c r="W65" s="1">
        <v>86.2</v>
      </c>
      <c r="X65" s="1">
        <v>99</v>
      </c>
      <c r="Y65" s="1">
        <v>101.4</v>
      </c>
      <c r="Z65" s="1">
        <v>84.8</v>
      </c>
      <c r="AA65" s="1">
        <v>104.75</v>
      </c>
      <c r="AB65" s="1">
        <v>98.3333333333333</v>
      </c>
      <c r="AC65" s="1">
        <v>96.6</v>
      </c>
      <c r="AD65" s="1">
        <v>72.8</v>
      </c>
      <c r="AE65" s="1">
        <v>86.2</v>
      </c>
      <c r="AF65" s="1">
        <v>82.8</v>
      </c>
      <c r="AG65" s="1" t="s">
        <v>49</v>
      </c>
      <c r="AH65" s="1">
        <f t="shared" si="10"/>
        <v>100.06280000000002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116</v>
      </c>
      <c r="B66" s="1" t="s">
        <v>42</v>
      </c>
      <c r="C66" s="1">
        <v>18</v>
      </c>
      <c r="D66" s="1">
        <v>84</v>
      </c>
      <c r="E66" s="1">
        <v>2</v>
      </c>
      <c r="F66" s="1">
        <v>67</v>
      </c>
      <c r="G66" s="7">
        <v>0.4</v>
      </c>
      <c r="H66" s="1">
        <v>30</v>
      </c>
      <c r="I66" s="1" t="s">
        <v>38</v>
      </c>
      <c r="J66" s="1">
        <v>41</v>
      </c>
      <c r="K66" s="1">
        <f t="shared" si="8"/>
        <v>-39</v>
      </c>
      <c r="L66" s="1"/>
      <c r="M66" s="1"/>
      <c r="N66" s="1">
        <v>0</v>
      </c>
      <c r="O66" s="1"/>
      <c r="P66" s="1">
        <v>0</v>
      </c>
      <c r="Q66" s="1">
        <f t="shared" si="4"/>
        <v>0.4</v>
      </c>
      <c r="R66" s="5"/>
      <c r="S66" s="5"/>
      <c r="T66" s="1"/>
      <c r="U66" s="1">
        <f t="shared" si="6"/>
        <v>167.5</v>
      </c>
      <c r="V66" s="1">
        <f t="shared" si="7"/>
        <v>167.5</v>
      </c>
      <c r="W66" s="1">
        <v>0.4</v>
      </c>
      <c r="X66" s="1">
        <v>11.2</v>
      </c>
      <c r="Y66" s="1">
        <v>12</v>
      </c>
      <c r="Z66" s="1">
        <v>5.2</v>
      </c>
      <c r="AA66" s="1">
        <v>0</v>
      </c>
      <c r="AB66" s="1">
        <v>0</v>
      </c>
      <c r="AC66" s="1">
        <v>19</v>
      </c>
      <c r="AD66" s="1">
        <v>7.6</v>
      </c>
      <c r="AE66" s="1">
        <v>8</v>
      </c>
      <c r="AF66" s="1">
        <v>5.6</v>
      </c>
      <c r="AG66" s="1" t="s">
        <v>56</v>
      </c>
      <c r="AH66" s="1">
        <f t="shared" si="10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117</v>
      </c>
      <c r="B67" s="1" t="s">
        <v>42</v>
      </c>
      <c r="C67" s="1">
        <v>58</v>
      </c>
      <c r="D67" s="1"/>
      <c r="E67" s="1">
        <v>7</v>
      </c>
      <c r="F67" s="1"/>
      <c r="G67" s="7">
        <v>0.6</v>
      </c>
      <c r="H67" s="1">
        <v>55</v>
      </c>
      <c r="I67" s="1" t="s">
        <v>38</v>
      </c>
      <c r="J67" s="1">
        <v>100</v>
      </c>
      <c r="K67" s="1">
        <f t="shared" si="8"/>
        <v>-93</v>
      </c>
      <c r="L67" s="1"/>
      <c r="M67" s="1"/>
      <c r="N67" s="1">
        <v>100</v>
      </c>
      <c r="O67" s="1"/>
      <c r="P67" s="1">
        <v>100</v>
      </c>
      <c r="Q67" s="1">
        <f t="shared" si="4"/>
        <v>1.4</v>
      </c>
      <c r="R67" s="5"/>
      <c r="S67" s="5"/>
      <c r="T67" s="1"/>
      <c r="U67" s="1">
        <f t="shared" si="6"/>
        <v>142.85714285714286</v>
      </c>
      <c r="V67" s="1">
        <f t="shared" si="7"/>
        <v>142.85714285714286</v>
      </c>
      <c r="W67" s="1">
        <v>10.6</v>
      </c>
      <c r="X67" s="1">
        <v>21.8</v>
      </c>
      <c r="Y67" s="1">
        <v>15.8</v>
      </c>
      <c r="Z67" s="1">
        <v>8.4</v>
      </c>
      <c r="AA67" s="1">
        <v>9.75</v>
      </c>
      <c r="AB67" s="1">
        <v>10.3333333333333</v>
      </c>
      <c r="AC67" s="1">
        <v>41.6</v>
      </c>
      <c r="AD67" s="1">
        <v>36.200000000000003</v>
      </c>
      <c r="AE67" s="1">
        <v>68.2</v>
      </c>
      <c r="AF67" s="1">
        <v>60.4</v>
      </c>
      <c r="AG67" s="1" t="s">
        <v>118</v>
      </c>
      <c r="AH67" s="1">
        <f t="shared" si="10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119</v>
      </c>
      <c r="B68" s="1" t="s">
        <v>42</v>
      </c>
      <c r="C68" s="1">
        <v>10</v>
      </c>
      <c r="D68" s="1">
        <v>157</v>
      </c>
      <c r="E68" s="1">
        <v>81</v>
      </c>
      <c r="F68" s="1">
        <v>75</v>
      </c>
      <c r="G68" s="7">
        <v>0.45</v>
      </c>
      <c r="H68" s="1">
        <v>40</v>
      </c>
      <c r="I68" s="1" t="s">
        <v>38</v>
      </c>
      <c r="J68" s="1">
        <v>91</v>
      </c>
      <c r="K68" s="1">
        <f t="shared" si="8"/>
        <v>-10</v>
      </c>
      <c r="L68" s="1"/>
      <c r="M68" s="1"/>
      <c r="N68" s="1">
        <v>8.4000000000000057</v>
      </c>
      <c r="O68" s="1"/>
      <c r="P68" s="1">
        <v>0</v>
      </c>
      <c r="Q68" s="1">
        <f t="shared" si="4"/>
        <v>16.2</v>
      </c>
      <c r="R68" s="5">
        <f t="shared" si="9"/>
        <v>94.799999999999983</v>
      </c>
      <c r="S68" s="5"/>
      <c r="T68" s="1"/>
      <c r="U68" s="1">
        <f t="shared" si="6"/>
        <v>11</v>
      </c>
      <c r="V68" s="1">
        <f t="shared" si="7"/>
        <v>5.1481481481481488</v>
      </c>
      <c r="W68" s="1">
        <v>7.2</v>
      </c>
      <c r="X68" s="1">
        <v>14.4</v>
      </c>
      <c r="Y68" s="1">
        <v>21.6</v>
      </c>
      <c r="Z68" s="1">
        <v>3</v>
      </c>
      <c r="AA68" s="1">
        <v>11.25</v>
      </c>
      <c r="AB68" s="1">
        <v>14.3333333333333</v>
      </c>
      <c r="AC68" s="1">
        <v>11.6</v>
      </c>
      <c r="AD68" s="1">
        <v>13.4</v>
      </c>
      <c r="AE68" s="1">
        <v>14.2</v>
      </c>
      <c r="AF68" s="1">
        <v>0.6</v>
      </c>
      <c r="AG68" s="1" t="s">
        <v>120</v>
      </c>
      <c r="AH68" s="1">
        <f t="shared" si="10"/>
        <v>42.66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121</v>
      </c>
      <c r="B69" s="1" t="s">
        <v>42</v>
      </c>
      <c r="C69" s="1">
        <v>155</v>
      </c>
      <c r="D69" s="1">
        <v>534</v>
      </c>
      <c r="E69" s="1">
        <v>224</v>
      </c>
      <c r="F69" s="1">
        <v>348</v>
      </c>
      <c r="G69" s="7">
        <v>0.4</v>
      </c>
      <c r="H69" s="1">
        <v>50</v>
      </c>
      <c r="I69" s="1" t="s">
        <v>38</v>
      </c>
      <c r="J69" s="1">
        <v>227</v>
      </c>
      <c r="K69" s="1">
        <f t="shared" si="8"/>
        <v>-3</v>
      </c>
      <c r="L69" s="1"/>
      <c r="M69" s="1"/>
      <c r="N69" s="1">
        <v>194.96</v>
      </c>
      <c r="O69" s="1"/>
      <c r="P69" s="1">
        <v>0</v>
      </c>
      <c r="Q69" s="1">
        <f t="shared" si="4"/>
        <v>44.8</v>
      </c>
      <c r="R69" s="5"/>
      <c r="S69" s="5"/>
      <c r="T69" s="1"/>
      <c r="U69" s="1">
        <f t="shared" si="6"/>
        <v>12.119642857142859</v>
      </c>
      <c r="V69" s="1">
        <f t="shared" si="7"/>
        <v>12.119642857142859</v>
      </c>
      <c r="W69" s="1">
        <v>47.4</v>
      </c>
      <c r="X69" s="1">
        <v>69.400000000000006</v>
      </c>
      <c r="Y69" s="1">
        <v>71.400000000000006</v>
      </c>
      <c r="Z69" s="1">
        <v>50.2</v>
      </c>
      <c r="AA69" s="1">
        <v>63</v>
      </c>
      <c r="AB69" s="1">
        <v>60</v>
      </c>
      <c r="AC69" s="1">
        <v>59.4</v>
      </c>
      <c r="AD69" s="1">
        <v>68.2</v>
      </c>
      <c r="AE69" s="1">
        <v>49.2</v>
      </c>
      <c r="AF69" s="1">
        <v>24.2</v>
      </c>
      <c r="AG69" s="1"/>
      <c r="AH69" s="1">
        <f t="shared" si="10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122</v>
      </c>
      <c r="B70" s="1" t="s">
        <v>42</v>
      </c>
      <c r="C70" s="1">
        <v>36</v>
      </c>
      <c r="D70" s="1">
        <v>3</v>
      </c>
      <c r="E70" s="1">
        <v>9</v>
      </c>
      <c r="F70" s="1">
        <v>20</v>
      </c>
      <c r="G70" s="7">
        <v>0.11</v>
      </c>
      <c r="H70" s="1">
        <v>150</v>
      </c>
      <c r="I70" s="1" t="s">
        <v>38</v>
      </c>
      <c r="J70" s="1">
        <v>9</v>
      </c>
      <c r="K70" s="1">
        <f t="shared" ref="K70:K94" si="11">E70-J70</f>
        <v>0</v>
      </c>
      <c r="L70" s="1"/>
      <c r="M70" s="1"/>
      <c r="N70" s="1"/>
      <c r="O70" s="1"/>
      <c r="P70" s="1">
        <v>30</v>
      </c>
      <c r="Q70" s="1">
        <f t="shared" si="4"/>
        <v>1.8</v>
      </c>
      <c r="R70" s="5"/>
      <c r="S70" s="5"/>
      <c r="T70" s="1"/>
      <c r="U70" s="1">
        <f t="shared" si="6"/>
        <v>27.777777777777779</v>
      </c>
      <c r="V70" s="1">
        <f t="shared" si="7"/>
        <v>27.777777777777779</v>
      </c>
      <c r="W70" s="1">
        <v>3.8</v>
      </c>
      <c r="X70" s="1">
        <v>3.6</v>
      </c>
      <c r="Y70" s="1">
        <v>1.8</v>
      </c>
      <c r="Z70" s="1">
        <v>1</v>
      </c>
      <c r="AA70" s="1">
        <v>1</v>
      </c>
      <c r="AB70" s="1">
        <v>0.66666666666666696</v>
      </c>
      <c r="AC70" s="1">
        <v>4.5999999999999996</v>
      </c>
      <c r="AD70" s="1">
        <v>3.8</v>
      </c>
      <c r="AE70" s="1">
        <v>0</v>
      </c>
      <c r="AF70" s="1">
        <v>0</v>
      </c>
      <c r="AG70" s="1"/>
      <c r="AH70" s="1">
        <f t="shared" si="10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123</v>
      </c>
      <c r="B71" s="1" t="s">
        <v>42</v>
      </c>
      <c r="C71" s="1"/>
      <c r="D71" s="1"/>
      <c r="E71" s="1">
        <v>-2</v>
      </c>
      <c r="F71" s="1"/>
      <c r="G71" s="7">
        <v>0.06</v>
      </c>
      <c r="H71" s="1">
        <v>60</v>
      </c>
      <c r="I71" s="1" t="s">
        <v>38</v>
      </c>
      <c r="J71" s="1"/>
      <c r="K71" s="1">
        <f t="shared" si="11"/>
        <v>-2</v>
      </c>
      <c r="L71" s="1"/>
      <c r="M71" s="1"/>
      <c r="N71" s="1"/>
      <c r="O71" s="1"/>
      <c r="P71" s="1">
        <v>10</v>
      </c>
      <c r="Q71" s="1">
        <f t="shared" ref="Q71:Q94" si="12">E71/5</f>
        <v>-0.4</v>
      </c>
      <c r="R71" s="5">
        <v>8</v>
      </c>
      <c r="S71" s="5"/>
      <c r="T71" s="1"/>
      <c r="U71" s="1">
        <f t="shared" ref="U71:U94" si="13">(F71+N71+O71+P71+R71)/Q71</f>
        <v>-45</v>
      </c>
      <c r="V71" s="1">
        <f t="shared" ref="V71:V94" si="14">(F71+N71+O71+P71)/Q71</f>
        <v>-25</v>
      </c>
      <c r="W71" s="1">
        <v>-0.8</v>
      </c>
      <c r="X71" s="1">
        <v>-0.4</v>
      </c>
      <c r="Y71" s="1">
        <v>0</v>
      </c>
      <c r="Z71" s="1">
        <v>0</v>
      </c>
      <c r="AA71" s="1">
        <v>0</v>
      </c>
      <c r="AB71" s="1">
        <v>0</v>
      </c>
      <c r="AC71" s="1">
        <v>16</v>
      </c>
      <c r="AD71" s="1">
        <v>15.8</v>
      </c>
      <c r="AE71" s="1">
        <v>1.8</v>
      </c>
      <c r="AF71" s="1">
        <v>6</v>
      </c>
      <c r="AG71" s="1"/>
      <c r="AH71" s="1">
        <f t="shared" si="10"/>
        <v>0.48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124</v>
      </c>
      <c r="B72" s="1" t="s">
        <v>42</v>
      </c>
      <c r="C72" s="1"/>
      <c r="D72" s="1"/>
      <c r="E72" s="1"/>
      <c r="F72" s="1"/>
      <c r="G72" s="7">
        <v>0.15</v>
      </c>
      <c r="H72" s="1">
        <v>60</v>
      </c>
      <c r="I72" s="1" t="s">
        <v>38</v>
      </c>
      <c r="J72" s="1"/>
      <c r="K72" s="1">
        <f t="shared" si="11"/>
        <v>0</v>
      </c>
      <c r="L72" s="1"/>
      <c r="M72" s="1"/>
      <c r="N72" s="1"/>
      <c r="O72" s="1"/>
      <c r="P72" s="1">
        <v>10</v>
      </c>
      <c r="Q72" s="1">
        <f t="shared" si="12"/>
        <v>0</v>
      </c>
      <c r="R72" s="5">
        <v>8</v>
      </c>
      <c r="S72" s="5"/>
      <c r="T72" s="1"/>
      <c r="U72" s="1" t="e">
        <f t="shared" si="13"/>
        <v>#DIV/0!</v>
      </c>
      <c r="V72" s="1" t="e">
        <f t="shared" si="14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0.5</v>
      </c>
      <c r="AB72" s="1">
        <v>0.66666666666666696</v>
      </c>
      <c r="AC72" s="1">
        <v>10.4</v>
      </c>
      <c r="AD72" s="1">
        <v>7.8</v>
      </c>
      <c r="AE72" s="1">
        <v>5.4</v>
      </c>
      <c r="AF72" s="1">
        <v>5.6</v>
      </c>
      <c r="AG72" s="1"/>
      <c r="AH72" s="1">
        <f t="shared" si="10"/>
        <v>1.2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125</v>
      </c>
      <c r="B73" s="1" t="s">
        <v>42</v>
      </c>
      <c r="C73" s="1">
        <v>104</v>
      </c>
      <c r="D73" s="1"/>
      <c r="E73" s="1">
        <v>43</v>
      </c>
      <c r="F73" s="1">
        <v>58</v>
      </c>
      <c r="G73" s="7">
        <v>0.4</v>
      </c>
      <c r="H73" s="1">
        <v>55</v>
      </c>
      <c r="I73" s="1" t="s">
        <v>38</v>
      </c>
      <c r="J73" s="1">
        <v>43</v>
      </c>
      <c r="K73" s="1">
        <f t="shared" si="11"/>
        <v>0</v>
      </c>
      <c r="L73" s="1"/>
      <c r="M73" s="1"/>
      <c r="N73" s="1">
        <v>0</v>
      </c>
      <c r="O73" s="1"/>
      <c r="P73" s="1">
        <v>0</v>
      </c>
      <c r="Q73" s="1">
        <f t="shared" si="12"/>
        <v>8.6</v>
      </c>
      <c r="R73" s="5">
        <f t="shared" si="9"/>
        <v>36.599999999999994</v>
      </c>
      <c r="S73" s="5"/>
      <c r="T73" s="1"/>
      <c r="U73" s="1">
        <f t="shared" si="13"/>
        <v>11</v>
      </c>
      <c r="V73" s="1">
        <f t="shared" si="14"/>
        <v>6.7441860465116283</v>
      </c>
      <c r="W73" s="1">
        <v>8.6</v>
      </c>
      <c r="X73" s="1">
        <v>5.4</v>
      </c>
      <c r="Y73" s="1">
        <v>5.6</v>
      </c>
      <c r="Z73" s="1">
        <v>1</v>
      </c>
      <c r="AA73" s="1">
        <v>11.25</v>
      </c>
      <c r="AB73" s="1">
        <v>14.3333333333333</v>
      </c>
      <c r="AC73" s="1">
        <v>10.6</v>
      </c>
      <c r="AD73" s="1">
        <v>10.6</v>
      </c>
      <c r="AE73" s="1">
        <v>4.8</v>
      </c>
      <c r="AF73" s="1">
        <v>4.5999999999999996</v>
      </c>
      <c r="AG73" s="17" t="s">
        <v>51</v>
      </c>
      <c r="AH73" s="1">
        <f t="shared" si="10"/>
        <v>14.639999999999999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126</v>
      </c>
      <c r="B74" s="1" t="s">
        <v>37</v>
      </c>
      <c r="C74" s="1">
        <v>445.93700000000001</v>
      </c>
      <c r="D74" s="1">
        <v>150.83699999999999</v>
      </c>
      <c r="E74" s="1">
        <v>236.83699999999999</v>
      </c>
      <c r="F74" s="1">
        <v>219.816</v>
      </c>
      <c r="G74" s="7">
        <v>1</v>
      </c>
      <c r="H74" s="1">
        <v>55</v>
      </c>
      <c r="I74" s="1" t="s">
        <v>38</v>
      </c>
      <c r="J74" s="1">
        <v>230.7</v>
      </c>
      <c r="K74" s="1">
        <f t="shared" si="11"/>
        <v>6.1370000000000005</v>
      </c>
      <c r="L74" s="1"/>
      <c r="M74" s="1"/>
      <c r="N74" s="1">
        <v>82.560999999999979</v>
      </c>
      <c r="O74" s="1"/>
      <c r="P74" s="1">
        <v>109.602</v>
      </c>
      <c r="Q74" s="1">
        <f t="shared" si="12"/>
        <v>47.367399999999996</v>
      </c>
      <c r="R74" s="5">
        <f t="shared" si="9"/>
        <v>109.0624</v>
      </c>
      <c r="S74" s="5"/>
      <c r="T74" s="1"/>
      <c r="U74" s="1">
        <f t="shared" si="13"/>
        <v>11</v>
      </c>
      <c r="V74" s="1">
        <f t="shared" si="14"/>
        <v>8.6975219243614799</v>
      </c>
      <c r="W74" s="1">
        <v>52.296599999999998</v>
      </c>
      <c r="X74" s="1">
        <v>48.156999999999996</v>
      </c>
      <c r="Y74" s="1">
        <v>48.413400000000003</v>
      </c>
      <c r="Z74" s="1">
        <v>38.080399999999997</v>
      </c>
      <c r="AA74" s="1">
        <v>69.923749999999998</v>
      </c>
      <c r="AB74" s="1">
        <v>63.021333333333303</v>
      </c>
      <c r="AC74" s="1">
        <v>47.499000000000002</v>
      </c>
      <c r="AD74" s="1">
        <v>47.684399999999997</v>
      </c>
      <c r="AE74" s="1">
        <v>62.214399999999998</v>
      </c>
      <c r="AF74" s="1">
        <v>61.601999999999997</v>
      </c>
      <c r="AG74" s="1"/>
      <c r="AH74" s="1">
        <f t="shared" si="10"/>
        <v>109.0624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127</v>
      </c>
      <c r="B75" s="1" t="s">
        <v>37</v>
      </c>
      <c r="C75" s="1">
        <v>738.90700000000004</v>
      </c>
      <c r="D75" s="1">
        <v>212.845</v>
      </c>
      <c r="E75" s="1">
        <v>434.89800000000002</v>
      </c>
      <c r="F75" s="1">
        <v>410.49700000000001</v>
      </c>
      <c r="G75" s="7">
        <v>1</v>
      </c>
      <c r="H75" s="1">
        <v>50</v>
      </c>
      <c r="I75" s="1" t="s">
        <v>38</v>
      </c>
      <c r="J75" s="1">
        <v>407.35</v>
      </c>
      <c r="K75" s="1">
        <f t="shared" si="11"/>
        <v>27.548000000000002</v>
      </c>
      <c r="L75" s="1"/>
      <c r="M75" s="1"/>
      <c r="N75" s="1">
        <v>0</v>
      </c>
      <c r="O75" s="1"/>
      <c r="P75" s="1">
        <v>400</v>
      </c>
      <c r="Q75" s="1">
        <f t="shared" si="12"/>
        <v>86.979600000000005</v>
      </c>
      <c r="R75" s="5">
        <f t="shared" si="9"/>
        <v>146.27860000000004</v>
      </c>
      <c r="S75" s="5"/>
      <c r="T75" s="1"/>
      <c r="U75" s="1">
        <f t="shared" si="13"/>
        <v>11.000000000000002</v>
      </c>
      <c r="V75" s="1">
        <f t="shared" si="14"/>
        <v>9.3182424384568332</v>
      </c>
      <c r="W75" s="1">
        <v>90.360399999999998</v>
      </c>
      <c r="X75" s="1">
        <v>68.257000000000005</v>
      </c>
      <c r="Y75" s="1">
        <v>59.312600000000003</v>
      </c>
      <c r="Z75" s="1">
        <v>101.259</v>
      </c>
      <c r="AA75" s="1">
        <v>82.735749999999996</v>
      </c>
      <c r="AB75" s="1">
        <v>91.641666666666694</v>
      </c>
      <c r="AC75" s="1">
        <v>87.015000000000001</v>
      </c>
      <c r="AD75" s="1">
        <v>86.985600000000005</v>
      </c>
      <c r="AE75" s="1">
        <v>81.766400000000004</v>
      </c>
      <c r="AF75" s="1">
        <v>90.629199999999997</v>
      </c>
      <c r="AG75" s="1"/>
      <c r="AH75" s="1">
        <f t="shared" si="10"/>
        <v>146.27860000000004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128</v>
      </c>
      <c r="B76" s="13" t="s">
        <v>42</v>
      </c>
      <c r="C76" s="13">
        <v>3</v>
      </c>
      <c r="D76" s="13"/>
      <c r="E76" s="13">
        <v>-8</v>
      </c>
      <c r="F76" s="13"/>
      <c r="G76" s="14">
        <v>0</v>
      </c>
      <c r="H76" s="13">
        <v>40</v>
      </c>
      <c r="I76" s="13" t="s">
        <v>38</v>
      </c>
      <c r="J76" s="13">
        <v>5</v>
      </c>
      <c r="K76" s="13">
        <f t="shared" si="11"/>
        <v>-13</v>
      </c>
      <c r="L76" s="13"/>
      <c r="M76" s="13"/>
      <c r="N76" s="13">
        <v>0</v>
      </c>
      <c r="O76" s="13"/>
      <c r="P76" s="13">
        <v>0</v>
      </c>
      <c r="Q76" s="13">
        <f t="shared" si="12"/>
        <v>-1.6</v>
      </c>
      <c r="R76" s="15"/>
      <c r="S76" s="15"/>
      <c r="T76" s="13"/>
      <c r="U76" s="13">
        <f t="shared" si="13"/>
        <v>0</v>
      </c>
      <c r="V76" s="13">
        <f t="shared" si="14"/>
        <v>0</v>
      </c>
      <c r="W76" s="13">
        <v>-3.6</v>
      </c>
      <c r="X76" s="13">
        <v>3.2</v>
      </c>
      <c r="Y76" s="13">
        <v>5</v>
      </c>
      <c r="Z76" s="13">
        <v>3</v>
      </c>
      <c r="AA76" s="13">
        <v>1.25</v>
      </c>
      <c r="AB76" s="13">
        <v>1.6666666666666701</v>
      </c>
      <c r="AC76" s="13">
        <v>-1.6</v>
      </c>
      <c r="AD76" s="13">
        <v>11.8</v>
      </c>
      <c r="AE76" s="13">
        <v>0.4</v>
      </c>
      <c r="AF76" s="13">
        <v>0.8</v>
      </c>
      <c r="AG76" s="13" t="s">
        <v>94</v>
      </c>
      <c r="AH76" s="13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129</v>
      </c>
      <c r="B77" s="13" t="s">
        <v>42</v>
      </c>
      <c r="C77" s="13"/>
      <c r="D77" s="13"/>
      <c r="E77" s="13">
        <v>-6</v>
      </c>
      <c r="F77" s="13"/>
      <c r="G77" s="14">
        <v>0</v>
      </c>
      <c r="H77" s="13">
        <v>35</v>
      </c>
      <c r="I77" s="13" t="s">
        <v>38</v>
      </c>
      <c r="J77" s="13"/>
      <c r="K77" s="13">
        <f t="shared" si="11"/>
        <v>-6</v>
      </c>
      <c r="L77" s="13"/>
      <c r="M77" s="13"/>
      <c r="N77" s="13">
        <v>0</v>
      </c>
      <c r="O77" s="13"/>
      <c r="P77" s="13">
        <v>0</v>
      </c>
      <c r="Q77" s="13">
        <f t="shared" si="12"/>
        <v>-1.2</v>
      </c>
      <c r="R77" s="15"/>
      <c r="S77" s="15"/>
      <c r="T77" s="13"/>
      <c r="U77" s="13">
        <f t="shared" si="13"/>
        <v>0</v>
      </c>
      <c r="V77" s="13">
        <f t="shared" si="14"/>
        <v>0</v>
      </c>
      <c r="W77" s="13">
        <v>-2.8</v>
      </c>
      <c r="X77" s="13">
        <v>-3.6</v>
      </c>
      <c r="Y77" s="13">
        <v>-1.8</v>
      </c>
      <c r="Z77" s="13">
        <v>0</v>
      </c>
      <c r="AA77" s="13">
        <v>0</v>
      </c>
      <c r="AB77" s="13">
        <v>0</v>
      </c>
      <c r="AC77" s="13">
        <v>-1.8</v>
      </c>
      <c r="AD77" s="13">
        <v>-4</v>
      </c>
      <c r="AE77" s="13">
        <v>7.6</v>
      </c>
      <c r="AF77" s="13">
        <v>10.6</v>
      </c>
      <c r="AG77" s="13" t="s">
        <v>94</v>
      </c>
      <c r="AH77" s="13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3" t="s">
        <v>130</v>
      </c>
      <c r="B78" s="23" t="s">
        <v>37</v>
      </c>
      <c r="C78" s="23">
        <v>1229.357</v>
      </c>
      <c r="D78" s="23">
        <v>1041.28</v>
      </c>
      <c r="E78" s="23">
        <v>864.19299999999998</v>
      </c>
      <c r="F78" s="23">
        <v>1177.3979999999999</v>
      </c>
      <c r="G78" s="24">
        <v>1</v>
      </c>
      <c r="H78" s="23">
        <v>60</v>
      </c>
      <c r="I78" s="23" t="s">
        <v>38</v>
      </c>
      <c r="J78" s="23">
        <v>862.77</v>
      </c>
      <c r="K78" s="23">
        <f t="shared" si="11"/>
        <v>1.4230000000000018</v>
      </c>
      <c r="L78" s="23"/>
      <c r="M78" s="23"/>
      <c r="N78" s="23">
        <v>250</v>
      </c>
      <c r="O78" s="23">
        <v>400</v>
      </c>
      <c r="P78" s="23">
        <v>0</v>
      </c>
      <c r="Q78" s="23">
        <f t="shared" si="12"/>
        <v>172.83859999999999</v>
      </c>
      <c r="R78" s="25">
        <f t="shared" ref="R78" si="15">12*Q78-P78-O78-N78-F78</f>
        <v>246.66519999999969</v>
      </c>
      <c r="S78" s="25"/>
      <c r="T78" s="23"/>
      <c r="U78" s="23">
        <f t="shared" si="13"/>
        <v>11.999999999999998</v>
      </c>
      <c r="V78" s="23">
        <f t="shared" si="14"/>
        <v>10.572858146270567</v>
      </c>
      <c r="W78" s="23">
        <v>185.36259999999999</v>
      </c>
      <c r="X78" s="23">
        <v>190.39080000000001</v>
      </c>
      <c r="Y78" s="23">
        <v>165.7808</v>
      </c>
      <c r="Z78" s="23">
        <v>205.815</v>
      </c>
      <c r="AA78" s="23">
        <v>201.72524999999999</v>
      </c>
      <c r="AB78" s="23">
        <v>203.245</v>
      </c>
      <c r="AC78" s="23">
        <v>200.66220000000001</v>
      </c>
      <c r="AD78" s="23">
        <v>169.48320000000001</v>
      </c>
      <c r="AE78" s="23">
        <v>118.41119999999999</v>
      </c>
      <c r="AF78" s="23">
        <v>130.26759999999999</v>
      </c>
      <c r="AG78" s="23" t="s">
        <v>62</v>
      </c>
      <c r="AH78" s="23">
        <f>G78*R78</f>
        <v>246.66519999999969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3" t="s">
        <v>131</v>
      </c>
      <c r="B79" s="23" t="s">
        <v>37</v>
      </c>
      <c r="C79" s="23">
        <v>2346.81</v>
      </c>
      <c r="D79" s="23">
        <v>583.04499999999996</v>
      </c>
      <c r="E79" s="23">
        <v>1239.0609999999999</v>
      </c>
      <c r="F79" s="23">
        <v>1431.3979999999999</v>
      </c>
      <c r="G79" s="24">
        <v>1</v>
      </c>
      <c r="H79" s="23">
        <v>60</v>
      </c>
      <c r="I79" s="23" t="s">
        <v>38</v>
      </c>
      <c r="J79" s="23">
        <v>1222.1500000000001</v>
      </c>
      <c r="K79" s="23">
        <f t="shared" si="11"/>
        <v>16.910999999999831</v>
      </c>
      <c r="L79" s="23"/>
      <c r="M79" s="23"/>
      <c r="N79" s="23">
        <v>308.45753999999988</v>
      </c>
      <c r="O79" s="23">
        <v>500</v>
      </c>
      <c r="P79" s="23">
        <v>500</v>
      </c>
      <c r="Q79" s="23">
        <f t="shared" si="12"/>
        <v>247.81219999999999</v>
      </c>
      <c r="R79" s="25">
        <f>12*Q79-P79-O79-N79-F79</f>
        <v>233.8908600000002</v>
      </c>
      <c r="S79" s="25"/>
      <c r="T79" s="23"/>
      <c r="U79" s="23">
        <f t="shared" si="13"/>
        <v>12</v>
      </c>
      <c r="V79" s="23">
        <f t="shared" si="14"/>
        <v>11.056176975951949</v>
      </c>
      <c r="W79" s="23">
        <v>247.334</v>
      </c>
      <c r="X79" s="23">
        <v>241.82380000000001</v>
      </c>
      <c r="Y79" s="23">
        <v>224.93180000000001</v>
      </c>
      <c r="Z79" s="23">
        <v>292.07659999999998</v>
      </c>
      <c r="AA79" s="23">
        <v>255.3545</v>
      </c>
      <c r="AB79" s="23">
        <v>253.91366666666701</v>
      </c>
      <c r="AC79" s="23">
        <v>282.70819999999998</v>
      </c>
      <c r="AD79" s="23">
        <v>281.01339999999999</v>
      </c>
      <c r="AE79" s="23">
        <v>241.91079999999999</v>
      </c>
      <c r="AF79" s="23">
        <v>230.69980000000001</v>
      </c>
      <c r="AG79" s="23" t="s">
        <v>62</v>
      </c>
      <c r="AH79" s="23">
        <f>G79*R79</f>
        <v>233.8908600000002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3" t="s">
        <v>132</v>
      </c>
      <c r="B80" s="23" t="s">
        <v>37</v>
      </c>
      <c r="C80" s="23">
        <v>1670.4359999999999</v>
      </c>
      <c r="D80" s="23">
        <v>1994.1790000000001</v>
      </c>
      <c r="E80" s="23">
        <v>1591.5530000000001</v>
      </c>
      <c r="F80" s="23">
        <v>1780.568</v>
      </c>
      <c r="G80" s="24">
        <v>1</v>
      </c>
      <c r="H80" s="23">
        <v>60</v>
      </c>
      <c r="I80" s="23" t="s">
        <v>38</v>
      </c>
      <c r="J80" s="23">
        <v>1412.5</v>
      </c>
      <c r="K80" s="23">
        <f t="shared" si="11"/>
        <v>179.05300000000011</v>
      </c>
      <c r="L80" s="23"/>
      <c r="M80" s="23"/>
      <c r="N80" s="23">
        <v>239.15884000000031</v>
      </c>
      <c r="O80" s="23">
        <v>600</v>
      </c>
      <c r="P80" s="23">
        <v>600</v>
      </c>
      <c r="Q80" s="23">
        <f t="shared" si="12"/>
        <v>318.31060000000002</v>
      </c>
      <c r="R80" s="25">
        <f t="shared" ref="R80" si="16">12*Q80-P80-O80-N80-F80</f>
        <v>600.00035999999977</v>
      </c>
      <c r="S80" s="25"/>
      <c r="T80" s="23"/>
      <c r="U80" s="23">
        <f t="shared" si="13"/>
        <v>12</v>
      </c>
      <c r="V80" s="23">
        <f t="shared" si="14"/>
        <v>10.115047503915987</v>
      </c>
      <c r="W80" s="23">
        <v>326.0206</v>
      </c>
      <c r="X80" s="23">
        <v>291.19279999999998</v>
      </c>
      <c r="Y80" s="23">
        <v>251.77940000000001</v>
      </c>
      <c r="Z80" s="23">
        <v>323.63279999999997</v>
      </c>
      <c r="AA80" s="23">
        <v>336.2595</v>
      </c>
      <c r="AB80" s="23">
        <v>381.24599999999998</v>
      </c>
      <c r="AC80" s="23">
        <v>497.71679999999998</v>
      </c>
      <c r="AD80" s="23">
        <v>526.89</v>
      </c>
      <c r="AE80" s="23">
        <v>235.45</v>
      </c>
      <c r="AF80" s="23">
        <v>321.67959999999999</v>
      </c>
      <c r="AG80" s="23" t="s">
        <v>133</v>
      </c>
      <c r="AH80" s="23">
        <f>G80*R80</f>
        <v>600.00035999999977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0" t="s">
        <v>134</v>
      </c>
      <c r="B81" s="20" t="s">
        <v>37</v>
      </c>
      <c r="C81" s="20">
        <v>3742.5729999999999</v>
      </c>
      <c r="D81" s="20">
        <v>2075.86</v>
      </c>
      <c r="E81" s="20">
        <v>2418.498</v>
      </c>
      <c r="F81" s="20">
        <v>2867.8029999999999</v>
      </c>
      <c r="G81" s="21">
        <v>1</v>
      </c>
      <c r="H81" s="20">
        <v>60</v>
      </c>
      <c r="I81" s="20" t="s">
        <v>38</v>
      </c>
      <c r="J81" s="20">
        <v>2392.4</v>
      </c>
      <c r="K81" s="20">
        <f t="shared" si="11"/>
        <v>26.097999999999956</v>
      </c>
      <c r="L81" s="20"/>
      <c r="M81" s="20"/>
      <c r="N81" s="20">
        <v>239.53168000000011</v>
      </c>
      <c r="O81" s="20">
        <v>900</v>
      </c>
      <c r="P81" s="20">
        <v>0</v>
      </c>
      <c r="Q81" s="20">
        <f t="shared" si="12"/>
        <v>483.69960000000003</v>
      </c>
      <c r="R81" s="22">
        <f>9*Q81-P81-O81-N81-F81</f>
        <v>345.96172000000024</v>
      </c>
      <c r="S81" s="22"/>
      <c r="T81" s="20"/>
      <c r="U81" s="20">
        <f t="shared" si="13"/>
        <v>9</v>
      </c>
      <c r="V81" s="20">
        <f t="shared" si="14"/>
        <v>8.2847591356288071</v>
      </c>
      <c r="W81" s="20">
        <v>516.47680000000003</v>
      </c>
      <c r="X81" s="20">
        <v>448.42160000000001</v>
      </c>
      <c r="Y81" s="20">
        <v>423.5718</v>
      </c>
      <c r="Z81" s="20">
        <v>583.09799999999996</v>
      </c>
      <c r="AA81" s="20">
        <v>550.95875000000001</v>
      </c>
      <c r="AB81" s="20">
        <v>582.666333333333</v>
      </c>
      <c r="AC81" s="20">
        <v>841.59900000000005</v>
      </c>
      <c r="AD81" s="20">
        <v>739.17240000000004</v>
      </c>
      <c r="AE81" s="20">
        <v>507.2568</v>
      </c>
      <c r="AF81" s="20">
        <v>517.07439999999997</v>
      </c>
      <c r="AG81" s="20" t="s">
        <v>54</v>
      </c>
      <c r="AH81" s="20">
        <f>G81*R81</f>
        <v>345.96172000000024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135</v>
      </c>
      <c r="B82" s="13" t="s">
        <v>37</v>
      </c>
      <c r="C82" s="13"/>
      <c r="D82" s="13"/>
      <c r="E82" s="13">
        <v>-2.1080000000000001</v>
      </c>
      <c r="F82" s="13"/>
      <c r="G82" s="14">
        <v>0</v>
      </c>
      <c r="H82" s="13">
        <v>55</v>
      </c>
      <c r="I82" s="13" t="s">
        <v>38</v>
      </c>
      <c r="J82" s="13">
        <v>33</v>
      </c>
      <c r="K82" s="13">
        <f t="shared" si="11"/>
        <v>-35.107999999999997</v>
      </c>
      <c r="L82" s="13"/>
      <c r="M82" s="13"/>
      <c r="N82" s="13">
        <v>0</v>
      </c>
      <c r="O82" s="13"/>
      <c r="P82" s="13">
        <v>0</v>
      </c>
      <c r="Q82" s="13">
        <f t="shared" si="12"/>
        <v>-0.42160000000000003</v>
      </c>
      <c r="R82" s="15"/>
      <c r="S82" s="15"/>
      <c r="T82" s="13"/>
      <c r="U82" s="13">
        <f t="shared" si="13"/>
        <v>0</v>
      </c>
      <c r="V82" s="13">
        <f t="shared" si="14"/>
        <v>0</v>
      </c>
      <c r="W82" s="13">
        <v>-0.42159999999999997</v>
      </c>
      <c r="X82" s="13">
        <v>-4.0000000000000002E-4</v>
      </c>
      <c r="Y82" s="13">
        <v>-4.0000000000000002E-4</v>
      </c>
      <c r="Z82" s="13">
        <v>-0.26300000000000001</v>
      </c>
      <c r="AA82" s="13">
        <v>0</v>
      </c>
      <c r="AB82" s="13">
        <v>0</v>
      </c>
      <c r="AC82" s="13">
        <v>0</v>
      </c>
      <c r="AD82" s="13">
        <v>-0.56399999999999995</v>
      </c>
      <c r="AE82" s="13">
        <v>-0.54600000000000004</v>
      </c>
      <c r="AF82" s="13">
        <v>-0.54600000000000004</v>
      </c>
      <c r="AG82" s="13" t="s">
        <v>94</v>
      </c>
      <c r="AH82" s="13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136</v>
      </c>
      <c r="B83" s="13" t="s">
        <v>37</v>
      </c>
      <c r="C83" s="13"/>
      <c r="D83" s="13"/>
      <c r="E83" s="13">
        <v>-4.1150000000000002</v>
      </c>
      <c r="F83" s="13"/>
      <c r="G83" s="14">
        <v>0</v>
      </c>
      <c r="H83" s="13">
        <v>55</v>
      </c>
      <c r="I83" s="13" t="s">
        <v>38</v>
      </c>
      <c r="J83" s="13"/>
      <c r="K83" s="13">
        <f t="shared" si="11"/>
        <v>-4.1150000000000002</v>
      </c>
      <c r="L83" s="13"/>
      <c r="M83" s="13"/>
      <c r="N83" s="13">
        <v>0</v>
      </c>
      <c r="O83" s="13"/>
      <c r="P83" s="13">
        <v>0</v>
      </c>
      <c r="Q83" s="13">
        <f t="shared" si="12"/>
        <v>-0.82300000000000006</v>
      </c>
      <c r="R83" s="15"/>
      <c r="S83" s="15"/>
      <c r="T83" s="13"/>
      <c r="U83" s="13">
        <f t="shared" si="13"/>
        <v>0</v>
      </c>
      <c r="V83" s="13">
        <f t="shared" si="14"/>
        <v>0</v>
      </c>
      <c r="W83" s="13">
        <v>-0.82300000000000006</v>
      </c>
      <c r="X83" s="13">
        <v>-0.18959999999999999</v>
      </c>
      <c r="Y83" s="13">
        <v>-0.18959999999999999</v>
      </c>
      <c r="Z83" s="13">
        <v>1.07</v>
      </c>
      <c r="AA83" s="13">
        <v>0.66749999999999998</v>
      </c>
      <c r="AB83" s="13">
        <v>0.89</v>
      </c>
      <c r="AC83" s="13">
        <v>8.9429999999999996</v>
      </c>
      <c r="AD83" s="13">
        <v>4.92</v>
      </c>
      <c r="AE83" s="13">
        <v>3.1023999999999998</v>
      </c>
      <c r="AF83" s="13">
        <v>4.2141999999999999</v>
      </c>
      <c r="AG83" s="13" t="s">
        <v>94</v>
      </c>
      <c r="AH83" s="1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137</v>
      </c>
      <c r="B84" s="13" t="s">
        <v>37</v>
      </c>
      <c r="C84" s="13"/>
      <c r="D84" s="13"/>
      <c r="E84" s="13">
        <v>-2.6720000000000002</v>
      </c>
      <c r="F84" s="13"/>
      <c r="G84" s="14">
        <v>0</v>
      </c>
      <c r="H84" s="13">
        <v>55</v>
      </c>
      <c r="I84" s="13" t="s">
        <v>38</v>
      </c>
      <c r="J84" s="13"/>
      <c r="K84" s="13">
        <f t="shared" si="11"/>
        <v>-2.6720000000000002</v>
      </c>
      <c r="L84" s="13"/>
      <c r="M84" s="13"/>
      <c r="N84" s="13">
        <v>0</v>
      </c>
      <c r="O84" s="13"/>
      <c r="P84" s="13">
        <v>0</v>
      </c>
      <c r="Q84" s="13">
        <f t="shared" si="12"/>
        <v>-0.53439999999999999</v>
      </c>
      <c r="R84" s="15"/>
      <c r="S84" s="15"/>
      <c r="T84" s="13"/>
      <c r="U84" s="13">
        <f t="shared" si="13"/>
        <v>0</v>
      </c>
      <c r="V84" s="13">
        <f t="shared" si="14"/>
        <v>0</v>
      </c>
      <c r="W84" s="13">
        <v>-0.53439999999999999</v>
      </c>
      <c r="X84" s="13">
        <v>-0.23699999999999999</v>
      </c>
      <c r="Y84" s="13">
        <v>-0.23699999999999999</v>
      </c>
      <c r="Z84" s="13">
        <v>0.53639999999999999</v>
      </c>
      <c r="AA84" s="13">
        <v>0</v>
      </c>
      <c r="AB84" s="13">
        <v>0</v>
      </c>
      <c r="AC84" s="13">
        <v>0.53859999999999997</v>
      </c>
      <c r="AD84" s="13">
        <v>0.54239999999999999</v>
      </c>
      <c r="AE84" s="13">
        <v>4.0297999999999998</v>
      </c>
      <c r="AF84" s="13">
        <v>3.6432000000000002</v>
      </c>
      <c r="AG84" s="13" t="s">
        <v>94</v>
      </c>
      <c r="AH84" s="13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138</v>
      </c>
      <c r="B85" s="1" t="s">
        <v>37</v>
      </c>
      <c r="C85" s="1">
        <v>93.403000000000006</v>
      </c>
      <c r="D85" s="1">
        <v>23.873999999999999</v>
      </c>
      <c r="E85" s="1">
        <v>49.255000000000003</v>
      </c>
      <c r="F85" s="1">
        <v>59.185000000000002</v>
      </c>
      <c r="G85" s="7">
        <v>1</v>
      </c>
      <c r="H85" s="1">
        <v>60</v>
      </c>
      <c r="I85" s="1" t="s">
        <v>38</v>
      </c>
      <c r="J85" s="1">
        <v>51.7</v>
      </c>
      <c r="K85" s="1">
        <f t="shared" si="11"/>
        <v>-2.4450000000000003</v>
      </c>
      <c r="L85" s="1"/>
      <c r="M85" s="1"/>
      <c r="N85" s="1">
        <v>0</v>
      </c>
      <c r="O85" s="1"/>
      <c r="P85" s="1">
        <v>35.918200000000013</v>
      </c>
      <c r="Q85" s="1">
        <f t="shared" si="12"/>
        <v>9.8510000000000009</v>
      </c>
      <c r="R85" s="5">
        <f t="shared" ref="R85:R88" si="17">11*Q85-P85-O85-N85-F85</f>
        <v>13.257799999999989</v>
      </c>
      <c r="S85" s="5"/>
      <c r="T85" s="1"/>
      <c r="U85" s="1">
        <f t="shared" si="13"/>
        <v>11</v>
      </c>
      <c r="V85" s="1">
        <f t="shared" si="14"/>
        <v>9.6541670896355711</v>
      </c>
      <c r="W85" s="1">
        <v>10.6568</v>
      </c>
      <c r="X85" s="1">
        <v>4.8499999999999996</v>
      </c>
      <c r="Y85" s="1">
        <v>5.2333999999999996</v>
      </c>
      <c r="Z85" s="1">
        <v>11.6602</v>
      </c>
      <c r="AA85" s="1">
        <v>11.131</v>
      </c>
      <c r="AB85" s="1">
        <v>13.5086666666667</v>
      </c>
      <c r="AC85" s="1">
        <v>14.9842</v>
      </c>
      <c r="AD85" s="1">
        <v>7.5414000000000003</v>
      </c>
      <c r="AE85" s="1">
        <v>15.8062</v>
      </c>
      <c r="AF85" s="1">
        <v>18.590599999999998</v>
      </c>
      <c r="AG85" s="17" t="s">
        <v>139</v>
      </c>
      <c r="AH85" s="1">
        <f>G85*R85</f>
        <v>13.257799999999989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140</v>
      </c>
      <c r="B86" s="1" t="s">
        <v>42</v>
      </c>
      <c r="C86" s="1">
        <v>64</v>
      </c>
      <c r="D86" s="1"/>
      <c r="E86" s="1">
        <v>24</v>
      </c>
      <c r="F86" s="1">
        <v>1</v>
      </c>
      <c r="G86" s="7">
        <v>0.3</v>
      </c>
      <c r="H86" s="1">
        <v>40</v>
      </c>
      <c r="I86" s="1" t="s">
        <v>38</v>
      </c>
      <c r="J86" s="1">
        <v>45</v>
      </c>
      <c r="K86" s="1">
        <f t="shared" si="11"/>
        <v>-21</v>
      </c>
      <c r="L86" s="1"/>
      <c r="M86" s="1"/>
      <c r="N86" s="1">
        <v>0</v>
      </c>
      <c r="O86" s="1"/>
      <c r="P86" s="1">
        <v>0</v>
      </c>
      <c r="Q86" s="1">
        <f t="shared" si="12"/>
        <v>4.8</v>
      </c>
      <c r="R86" s="5">
        <f>8*Q86-P86-O86-N86-F86</f>
        <v>37.4</v>
      </c>
      <c r="S86" s="5"/>
      <c r="T86" s="1"/>
      <c r="U86" s="1">
        <f t="shared" si="13"/>
        <v>8</v>
      </c>
      <c r="V86" s="1">
        <f t="shared" si="14"/>
        <v>0.20833333333333334</v>
      </c>
      <c r="W86" s="1">
        <v>7.4</v>
      </c>
      <c r="X86" s="1">
        <v>7.2</v>
      </c>
      <c r="Y86" s="1">
        <v>3.4</v>
      </c>
      <c r="Z86" s="1">
        <v>11</v>
      </c>
      <c r="AA86" s="1">
        <v>8.25</v>
      </c>
      <c r="AB86" s="1">
        <v>8.3333333333333304</v>
      </c>
      <c r="AC86" s="1">
        <v>8.6</v>
      </c>
      <c r="AD86" s="1">
        <v>11.8</v>
      </c>
      <c r="AE86" s="1">
        <v>3.8</v>
      </c>
      <c r="AF86" s="1">
        <v>7</v>
      </c>
      <c r="AG86" s="1" t="s">
        <v>49</v>
      </c>
      <c r="AH86" s="1">
        <f>G86*R86</f>
        <v>11.219999999999999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141</v>
      </c>
      <c r="B87" s="1" t="s">
        <v>42</v>
      </c>
      <c r="C87" s="1">
        <v>66</v>
      </c>
      <c r="D87" s="1"/>
      <c r="E87" s="1">
        <v>28</v>
      </c>
      <c r="F87" s="1">
        <v>14</v>
      </c>
      <c r="G87" s="7">
        <v>0.3</v>
      </c>
      <c r="H87" s="1">
        <v>40</v>
      </c>
      <c r="I87" s="1" t="s">
        <v>38</v>
      </c>
      <c r="J87" s="1">
        <v>39</v>
      </c>
      <c r="K87" s="1">
        <f t="shared" si="11"/>
        <v>-11</v>
      </c>
      <c r="L87" s="1"/>
      <c r="M87" s="1"/>
      <c r="N87" s="1">
        <v>0</v>
      </c>
      <c r="O87" s="1"/>
      <c r="P87" s="1">
        <v>0</v>
      </c>
      <c r="Q87" s="1">
        <f t="shared" si="12"/>
        <v>5.6</v>
      </c>
      <c r="R87" s="5">
        <f t="shared" si="17"/>
        <v>47.599999999999994</v>
      </c>
      <c r="S87" s="5"/>
      <c r="T87" s="1"/>
      <c r="U87" s="1">
        <f t="shared" si="13"/>
        <v>11</v>
      </c>
      <c r="V87" s="1">
        <f t="shared" si="14"/>
        <v>2.5</v>
      </c>
      <c r="W87" s="1">
        <v>5.8</v>
      </c>
      <c r="X87" s="1">
        <v>5.6</v>
      </c>
      <c r="Y87" s="1">
        <v>5</v>
      </c>
      <c r="Z87" s="1">
        <v>10.6</v>
      </c>
      <c r="AA87" s="1">
        <v>8.25</v>
      </c>
      <c r="AB87" s="1">
        <v>8.3333333333333304</v>
      </c>
      <c r="AC87" s="1">
        <v>16.2</v>
      </c>
      <c r="AD87" s="1">
        <v>17</v>
      </c>
      <c r="AE87" s="1">
        <v>8</v>
      </c>
      <c r="AF87" s="1">
        <v>10</v>
      </c>
      <c r="AG87" s="1" t="s">
        <v>49</v>
      </c>
      <c r="AH87" s="1">
        <f>G87*R87</f>
        <v>14.279999999999998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142</v>
      </c>
      <c r="B88" s="1" t="s">
        <v>42</v>
      </c>
      <c r="C88" s="1">
        <v>197</v>
      </c>
      <c r="D88" s="1">
        <v>102</v>
      </c>
      <c r="E88" s="1">
        <v>203</v>
      </c>
      <c r="F88" s="1"/>
      <c r="G88" s="7">
        <v>0.3</v>
      </c>
      <c r="H88" s="1">
        <v>40</v>
      </c>
      <c r="I88" s="1" t="s">
        <v>38</v>
      </c>
      <c r="J88" s="1">
        <v>272</v>
      </c>
      <c r="K88" s="1">
        <f t="shared" si="11"/>
        <v>-69</v>
      </c>
      <c r="L88" s="1"/>
      <c r="M88" s="1"/>
      <c r="N88" s="1">
        <v>0</v>
      </c>
      <c r="O88" s="1"/>
      <c r="P88" s="1">
        <v>320</v>
      </c>
      <c r="Q88" s="1">
        <f t="shared" si="12"/>
        <v>40.6</v>
      </c>
      <c r="R88" s="5">
        <f t="shared" si="17"/>
        <v>126.60000000000002</v>
      </c>
      <c r="S88" s="5"/>
      <c r="T88" s="1"/>
      <c r="U88" s="1">
        <f t="shared" si="13"/>
        <v>11</v>
      </c>
      <c r="V88" s="1">
        <f t="shared" si="14"/>
        <v>7.8817733990147785</v>
      </c>
      <c r="W88" s="1">
        <v>44.8</v>
      </c>
      <c r="X88" s="1">
        <v>-1.8</v>
      </c>
      <c r="Y88" s="1">
        <v>-8</v>
      </c>
      <c r="Z88" s="1">
        <v>49.4</v>
      </c>
      <c r="AA88" s="1">
        <v>52.25</v>
      </c>
      <c r="AB88" s="1">
        <v>63.6666666666667</v>
      </c>
      <c r="AC88" s="1">
        <v>79.2</v>
      </c>
      <c r="AD88" s="1">
        <v>53</v>
      </c>
      <c r="AE88" s="1">
        <v>43.4</v>
      </c>
      <c r="AF88" s="1">
        <v>39.200000000000003</v>
      </c>
      <c r="AG88" s="1" t="s">
        <v>71</v>
      </c>
      <c r="AH88" s="1">
        <f>G88*R88</f>
        <v>37.980000000000004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143</v>
      </c>
      <c r="B89" s="10" t="s">
        <v>42</v>
      </c>
      <c r="C89" s="10">
        <v>166</v>
      </c>
      <c r="D89" s="19">
        <v>196</v>
      </c>
      <c r="E89" s="18">
        <v>178</v>
      </c>
      <c r="F89" s="18">
        <v>91</v>
      </c>
      <c r="G89" s="11">
        <v>0</v>
      </c>
      <c r="H89" s="10">
        <v>40</v>
      </c>
      <c r="I89" s="10" t="s">
        <v>144</v>
      </c>
      <c r="J89" s="10">
        <v>187</v>
      </c>
      <c r="K89" s="10">
        <f t="shared" si="11"/>
        <v>-9</v>
      </c>
      <c r="L89" s="10"/>
      <c r="M89" s="10"/>
      <c r="N89" s="10">
        <v>0</v>
      </c>
      <c r="O89" s="10"/>
      <c r="P89" s="10">
        <v>0</v>
      </c>
      <c r="Q89" s="10">
        <f t="shared" si="12"/>
        <v>35.6</v>
      </c>
      <c r="R89" s="12"/>
      <c r="S89" s="12"/>
      <c r="T89" s="10"/>
      <c r="U89" s="10">
        <f t="shared" si="13"/>
        <v>2.5561797752808988</v>
      </c>
      <c r="V89" s="10">
        <f t="shared" si="14"/>
        <v>2.5561797752808988</v>
      </c>
      <c r="W89" s="10">
        <v>39.6</v>
      </c>
      <c r="X89" s="10">
        <v>34.200000000000003</v>
      </c>
      <c r="Y89" s="10">
        <v>33.4</v>
      </c>
      <c r="Z89" s="10">
        <v>26.4</v>
      </c>
      <c r="AA89" s="10">
        <v>36.5</v>
      </c>
      <c r="AB89" s="10">
        <v>30</v>
      </c>
      <c r="AC89" s="10">
        <v>14.4</v>
      </c>
      <c r="AD89" s="10">
        <v>26.4</v>
      </c>
      <c r="AE89" s="10">
        <v>24</v>
      </c>
      <c r="AF89" s="10">
        <v>29.2</v>
      </c>
      <c r="AG89" s="19" t="s">
        <v>145</v>
      </c>
      <c r="AH89" s="10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146</v>
      </c>
      <c r="B90" s="1" t="s">
        <v>42</v>
      </c>
      <c r="C90" s="1">
        <v>316</v>
      </c>
      <c r="D90" s="1">
        <v>108.40600000000001</v>
      </c>
      <c r="E90" s="1">
        <v>273.40600000000001</v>
      </c>
      <c r="F90" s="1">
        <v>24</v>
      </c>
      <c r="G90" s="7">
        <v>0.3</v>
      </c>
      <c r="H90" s="1">
        <v>40</v>
      </c>
      <c r="I90" s="1" t="s">
        <v>38</v>
      </c>
      <c r="J90" s="1">
        <v>314</v>
      </c>
      <c r="K90" s="1">
        <f t="shared" si="11"/>
        <v>-40.593999999999994</v>
      </c>
      <c r="L90" s="1"/>
      <c r="M90" s="1"/>
      <c r="N90" s="1">
        <v>0</v>
      </c>
      <c r="O90" s="1"/>
      <c r="P90" s="1">
        <v>420</v>
      </c>
      <c r="Q90" s="1">
        <f t="shared" si="12"/>
        <v>54.681200000000004</v>
      </c>
      <c r="R90" s="5">
        <f t="shared" ref="R90:R92" si="18">11*Q90-P90-O90-N90-F90</f>
        <v>157.4932</v>
      </c>
      <c r="S90" s="5"/>
      <c r="T90" s="1"/>
      <c r="U90" s="1">
        <f t="shared" si="13"/>
        <v>11</v>
      </c>
      <c r="V90" s="1">
        <f t="shared" si="14"/>
        <v>8.1197925429580913</v>
      </c>
      <c r="W90" s="1">
        <v>52.8812</v>
      </c>
      <c r="X90" s="1">
        <v>30.2</v>
      </c>
      <c r="Y90" s="1">
        <v>32</v>
      </c>
      <c r="Z90" s="1">
        <v>51.8</v>
      </c>
      <c r="AA90" s="1">
        <v>58.25</v>
      </c>
      <c r="AB90" s="1">
        <v>59.3333333333333</v>
      </c>
      <c r="AC90" s="1">
        <v>92.8</v>
      </c>
      <c r="AD90" s="1">
        <v>62.2</v>
      </c>
      <c r="AE90" s="1">
        <v>54.8</v>
      </c>
      <c r="AF90" s="1">
        <v>59.8</v>
      </c>
      <c r="AG90" s="1" t="s">
        <v>71</v>
      </c>
      <c r="AH90" s="1">
        <f>G90*R90</f>
        <v>47.247959999999999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147</v>
      </c>
      <c r="B91" s="1" t="s">
        <v>42</v>
      </c>
      <c r="C91" s="1">
        <v>323</v>
      </c>
      <c r="D91" s="1">
        <v>114</v>
      </c>
      <c r="E91" s="1">
        <v>197</v>
      </c>
      <c r="F91" s="1">
        <v>77</v>
      </c>
      <c r="G91" s="7">
        <v>0.3</v>
      </c>
      <c r="H91" s="1">
        <v>40</v>
      </c>
      <c r="I91" s="1" t="s">
        <v>38</v>
      </c>
      <c r="J91" s="1">
        <v>287</v>
      </c>
      <c r="K91" s="1">
        <f t="shared" si="11"/>
        <v>-90</v>
      </c>
      <c r="L91" s="1"/>
      <c r="M91" s="1"/>
      <c r="N91" s="1">
        <v>120.9999999999999</v>
      </c>
      <c r="O91" s="1"/>
      <c r="P91" s="1">
        <v>120.0000000000001</v>
      </c>
      <c r="Q91" s="1">
        <f t="shared" si="12"/>
        <v>39.4</v>
      </c>
      <c r="R91" s="5">
        <f t="shared" si="18"/>
        <v>115.39999999999998</v>
      </c>
      <c r="S91" s="5"/>
      <c r="T91" s="1"/>
      <c r="U91" s="1">
        <f t="shared" si="13"/>
        <v>11</v>
      </c>
      <c r="V91" s="1">
        <f t="shared" si="14"/>
        <v>8.0710659898477157</v>
      </c>
      <c r="W91" s="1">
        <v>37</v>
      </c>
      <c r="X91" s="1">
        <v>43.8</v>
      </c>
      <c r="Y91" s="1">
        <v>42.2</v>
      </c>
      <c r="Z91" s="1">
        <v>57.4</v>
      </c>
      <c r="AA91" s="1">
        <v>60.75</v>
      </c>
      <c r="AB91" s="1">
        <v>60.6666666666667</v>
      </c>
      <c r="AC91" s="1">
        <v>156.6</v>
      </c>
      <c r="AD91" s="1">
        <v>130.4</v>
      </c>
      <c r="AE91" s="1">
        <v>138.19999999999999</v>
      </c>
      <c r="AF91" s="1">
        <v>151.6</v>
      </c>
      <c r="AG91" s="1" t="s">
        <v>71</v>
      </c>
      <c r="AH91" s="1">
        <f>G91*R91</f>
        <v>34.61999999999999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148</v>
      </c>
      <c r="B92" s="1" t="s">
        <v>37</v>
      </c>
      <c r="C92" s="1">
        <v>140.464</v>
      </c>
      <c r="D92" s="1">
        <v>0.63</v>
      </c>
      <c r="E92" s="1">
        <v>104.41</v>
      </c>
      <c r="F92" s="1"/>
      <c r="G92" s="7">
        <v>1</v>
      </c>
      <c r="H92" s="1">
        <v>45</v>
      </c>
      <c r="I92" s="1" t="s">
        <v>38</v>
      </c>
      <c r="J92" s="1">
        <v>121.43</v>
      </c>
      <c r="K92" s="1">
        <f t="shared" si="11"/>
        <v>-17.02000000000001</v>
      </c>
      <c r="L92" s="1"/>
      <c r="M92" s="1"/>
      <c r="N92" s="1">
        <v>46.157000000000018</v>
      </c>
      <c r="O92" s="1"/>
      <c r="P92" s="1">
        <v>172.863</v>
      </c>
      <c r="Q92" s="1">
        <f t="shared" si="12"/>
        <v>20.881999999999998</v>
      </c>
      <c r="R92" s="5">
        <f t="shared" si="18"/>
        <v>10.681999999999952</v>
      </c>
      <c r="S92" s="5"/>
      <c r="T92" s="1"/>
      <c r="U92" s="1">
        <f t="shared" si="13"/>
        <v>11</v>
      </c>
      <c r="V92" s="1">
        <f t="shared" si="14"/>
        <v>10.488458959869746</v>
      </c>
      <c r="W92" s="1">
        <v>23.073799999999999</v>
      </c>
      <c r="X92" s="1">
        <v>14.568</v>
      </c>
      <c r="Y92" s="1">
        <v>12.638</v>
      </c>
      <c r="Z92" s="1">
        <v>22.345199999999998</v>
      </c>
      <c r="AA92" s="1">
        <v>13.65875</v>
      </c>
      <c r="AB92" s="1">
        <v>15.988</v>
      </c>
      <c r="AC92" s="1">
        <v>10.2174</v>
      </c>
      <c r="AD92" s="1">
        <v>10.2584</v>
      </c>
      <c r="AE92" s="1">
        <v>17.4802</v>
      </c>
      <c r="AF92" s="1">
        <v>17.549199999999999</v>
      </c>
      <c r="AG92" s="1" t="s">
        <v>46</v>
      </c>
      <c r="AH92" s="1">
        <f>G92*R92</f>
        <v>10.681999999999952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149</v>
      </c>
      <c r="B93" s="1" t="s">
        <v>42</v>
      </c>
      <c r="C93" s="1">
        <v>48</v>
      </c>
      <c r="D93" s="1"/>
      <c r="E93" s="1">
        <v>25</v>
      </c>
      <c r="F93" s="1"/>
      <c r="G93" s="7">
        <v>0.33</v>
      </c>
      <c r="H93" s="1">
        <v>40</v>
      </c>
      <c r="I93" s="1" t="s">
        <v>38</v>
      </c>
      <c r="J93" s="1">
        <v>40</v>
      </c>
      <c r="K93" s="1">
        <f t="shared" si="11"/>
        <v>-15</v>
      </c>
      <c r="L93" s="1"/>
      <c r="M93" s="1"/>
      <c r="N93" s="1">
        <v>0</v>
      </c>
      <c r="O93" s="1"/>
      <c r="P93" s="1">
        <v>0</v>
      </c>
      <c r="Q93" s="1">
        <f t="shared" si="12"/>
        <v>5</v>
      </c>
      <c r="R93" s="5">
        <f>8*Q93-P93-O93-N93-F93</f>
        <v>40</v>
      </c>
      <c r="S93" s="5"/>
      <c r="T93" s="1"/>
      <c r="U93" s="1">
        <f t="shared" si="13"/>
        <v>8</v>
      </c>
      <c r="V93" s="1">
        <f t="shared" si="14"/>
        <v>0</v>
      </c>
      <c r="W93" s="1">
        <v>7.4</v>
      </c>
      <c r="X93" s="1">
        <v>9.8000000000000007</v>
      </c>
      <c r="Y93" s="1">
        <v>10.199999999999999</v>
      </c>
      <c r="Z93" s="1">
        <v>15</v>
      </c>
      <c r="AA93" s="1">
        <v>8.25</v>
      </c>
      <c r="AB93" s="1">
        <v>8.6666666666666696</v>
      </c>
      <c r="AC93" s="1">
        <v>14.8</v>
      </c>
      <c r="AD93" s="1">
        <v>18.399999999999999</v>
      </c>
      <c r="AE93" s="1">
        <v>18.2</v>
      </c>
      <c r="AF93" s="1">
        <v>22.2</v>
      </c>
      <c r="AG93" s="1" t="s">
        <v>49</v>
      </c>
      <c r="AH93" s="1">
        <f>G93*R93</f>
        <v>13.200000000000001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150</v>
      </c>
      <c r="B94" s="1" t="s">
        <v>42</v>
      </c>
      <c r="C94" s="1">
        <v>37</v>
      </c>
      <c r="D94" s="1"/>
      <c r="E94" s="1">
        <v>18</v>
      </c>
      <c r="F94" s="1">
        <v>8</v>
      </c>
      <c r="G94" s="7">
        <v>0.33</v>
      </c>
      <c r="H94" s="1">
        <v>50</v>
      </c>
      <c r="I94" s="1" t="s">
        <v>38</v>
      </c>
      <c r="J94" s="1">
        <v>29</v>
      </c>
      <c r="K94" s="1">
        <f t="shared" si="11"/>
        <v>-11</v>
      </c>
      <c r="L94" s="1"/>
      <c r="M94" s="1"/>
      <c r="N94" s="1">
        <v>0</v>
      </c>
      <c r="O94" s="1"/>
      <c r="P94" s="1">
        <v>0</v>
      </c>
      <c r="Q94" s="1">
        <f t="shared" si="12"/>
        <v>3.6</v>
      </c>
      <c r="R94" s="5">
        <f>9*Q94-P94-O94-N94-F94</f>
        <v>24.4</v>
      </c>
      <c r="S94" s="5"/>
      <c r="T94" s="1"/>
      <c r="U94" s="1">
        <f t="shared" si="13"/>
        <v>9</v>
      </c>
      <c r="V94" s="1">
        <f t="shared" si="14"/>
        <v>2.2222222222222223</v>
      </c>
      <c r="W94" s="1">
        <v>-1.8</v>
      </c>
      <c r="X94" s="1">
        <v>-2</v>
      </c>
      <c r="Y94" s="1">
        <v>-0.4</v>
      </c>
      <c r="Z94" s="1">
        <v>2.2000000000000002</v>
      </c>
      <c r="AA94" s="1">
        <v>2.5</v>
      </c>
      <c r="AB94" s="1">
        <v>2.3333333333333299</v>
      </c>
      <c r="AC94" s="1">
        <v>5.8</v>
      </c>
      <c r="AD94" s="1">
        <v>12.6</v>
      </c>
      <c r="AE94" s="1">
        <v>26.4</v>
      </c>
      <c r="AF94" s="1">
        <v>20.2</v>
      </c>
      <c r="AG94" s="26" t="s">
        <v>139</v>
      </c>
      <c r="AH94" s="1">
        <f>G94*R94</f>
        <v>8.0519999999999996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4" xr:uid="{51AACD21-BA41-4FA5-8269-E6A94815B54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2025-01-30T12:41:04Z</dcterms:created>
  <dcterms:modified xsi:type="dcterms:W3CDTF">2025-01-30T12:56:17Z</dcterms:modified>
</cp:coreProperties>
</file>