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12,24\25,12,24 ПОКМ ЗПФ Сочи\"/>
    </mc:Choice>
  </mc:AlternateContent>
  <xr:revisionPtr revIDLastSave="0" documentId="13_ncr:1_{C07E7886-EAA3-4DEF-86B1-51C3A381091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6" i="1" l="1"/>
  <c r="AG58" i="1"/>
  <c r="AK58" i="1" s="1"/>
  <c r="AE58" i="1"/>
  <c r="X58" i="1"/>
  <c r="W58" i="1"/>
  <c r="R58" i="1"/>
  <c r="O58" i="1"/>
  <c r="V58" i="1" s="1"/>
  <c r="K58" i="1"/>
  <c r="AG57" i="1"/>
  <c r="AH57" i="1" s="1"/>
  <c r="AE57" i="1"/>
  <c r="X57" i="1"/>
  <c r="W57" i="1"/>
  <c r="O57" i="1"/>
  <c r="V57" i="1" s="1"/>
  <c r="K57" i="1"/>
  <c r="X56" i="1"/>
  <c r="W56" i="1"/>
  <c r="O56" i="1"/>
  <c r="V56" i="1" s="1"/>
  <c r="K56" i="1"/>
  <c r="AG55" i="1"/>
  <c r="AK55" i="1" s="1"/>
  <c r="AE55" i="1"/>
  <c r="X55" i="1"/>
  <c r="W55" i="1"/>
  <c r="R55" i="1"/>
  <c r="O55" i="1"/>
  <c r="V55" i="1" s="1"/>
  <c r="K55" i="1"/>
  <c r="AG54" i="1"/>
  <c r="AH54" i="1" s="1"/>
  <c r="AE54" i="1"/>
  <c r="X54" i="1"/>
  <c r="W54" i="1"/>
  <c r="R54" i="1"/>
  <c r="O54" i="1"/>
  <c r="V54" i="1" s="1"/>
  <c r="K54" i="1"/>
  <c r="X53" i="1"/>
  <c r="W53" i="1"/>
  <c r="O53" i="1"/>
  <c r="V53" i="1" s="1"/>
  <c r="K53" i="1"/>
  <c r="AG52" i="1"/>
  <c r="AH52" i="1" s="1"/>
  <c r="AE52" i="1"/>
  <c r="O52" i="1"/>
  <c r="V52" i="1" s="1"/>
  <c r="K52" i="1"/>
  <c r="AH51" i="1"/>
  <c r="AG51" i="1"/>
  <c r="AK51" i="1" s="1"/>
  <c r="AE51" i="1"/>
  <c r="X51" i="1"/>
  <c r="R51" i="1"/>
  <c r="O51" i="1"/>
  <c r="V51" i="1" s="1"/>
  <c r="K51" i="1"/>
  <c r="AG50" i="1"/>
  <c r="AK50" i="1" s="1"/>
  <c r="AE50" i="1"/>
  <c r="X50" i="1"/>
  <c r="W50" i="1"/>
  <c r="R50" i="1"/>
  <c r="O50" i="1"/>
  <c r="V50" i="1" s="1"/>
  <c r="K50" i="1"/>
  <c r="AG49" i="1"/>
  <c r="AH49" i="1" s="1"/>
  <c r="AE49" i="1"/>
  <c r="X49" i="1"/>
  <c r="W49" i="1"/>
  <c r="O49" i="1"/>
  <c r="V49" i="1" s="1"/>
  <c r="K49" i="1"/>
  <c r="X48" i="1"/>
  <c r="W48" i="1"/>
  <c r="Q48" i="1"/>
  <c r="AG48" i="1" s="1"/>
  <c r="O48" i="1"/>
  <c r="V48" i="1" s="1"/>
  <c r="K48" i="1"/>
  <c r="X47" i="1"/>
  <c r="W47" i="1"/>
  <c r="Q47" i="1"/>
  <c r="AG47" i="1" s="1"/>
  <c r="O47" i="1"/>
  <c r="V47" i="1" s="1"/>
  <c r="K47" i="1"/>
  <c r="X46" i="1"/>
  <c r="W46" i="1"/>
  <c r="AG46" i="1"/>
  <c r="O46" i="1"/>
  <c r="V46" i="1" s="1"/>
  <c r="K46" i="1"/>
  <c r="X45" i="1"/>
  <c r="W45" i="1"/>
  <c r="O45" i="1"/>
  <c r="V45" i="1" s="1"/>
  <c r="K45" i="1"/>
  <c r="X44" i="1"/>
  <c r="W44" i="1"/>
  <c r="Q44" i="1"/>
  <c r="AG44" i="1" s="1"/>
  <c r="O44" i="1"/>
  <c r="V44" i="1" s="1"/>
  <c r="K44" i="1"/>
  <c r="AG43" i="1"/>
  <c r="AK43" i="1" s="1"/>
  <c r="AE43" i="1"/>
  <c r="X43" i="1"/>
  <c r="W43" i="1"/>
  <c r="R43" i="1"/>
  <c r="O43" i="1"/>
  <c r="V43" i="1" s="1"/>
  <c r="K43" i="1"/>
  <c r="AG42" i="1"/>
  <c r="AH42" i="1" s="1"/>
  <c r="AE42" i="1"/>
  <c r="X42" i="1"/>
  <c r="W42" i="1"/>
  <c r="R42" i="1"/>
  <c r="U42" i="1" s="1"/>
  <c r="O42" i="1"/>
  <c r="V42" i="1" s="1"/>
  <c r="K42" i="1"/>
  <c r="AG41" i="1"/>
  <c r="AK41" i="1" s="1"/>
  <c r="AE41" i="1"/>
  <c r="X41" i="1"/>
  <c r="W41" i="1"/>
  <c r="R41" i="1"/>
  <c r="O41" i="1"/>
  <c r="V41" i="1" s="1"/>
  <c r="K41" i="1"/>
  <c r="X40" i="1"/>
  <c r="W40" i="1"/>
  <c r="O40" i="1"/>
  <c r="Q40" i="1" s="1"/>
  <c r="K40" i="1"/>
  <c r="AG39" i="1"/>
  <c r="AH39" i="1" s="1"/>
  <c r="AE39" i="1"/>
  <c r="X39" i="1"/>
  <c r="W39" i="1"/>
  <c r="R39" i="1"/>
  <c r="U39" i="1" s="1"/>
  <c r="O39" i="1"/>
  <c r="V39" i="1" s="1"/>
  <c r="K39" i="1"/>
  <c r="AG38" i="1"/>
  <c r="AK38" i="1" s="1"/>
  <c r="AE38" i="1"/>
  <c r="X38" i="1"/>
  <c r="W38" i="1"/>
  <c r="R38" i="1"/>
  <c r="O38" i="1"/>
  <c r="V38" i="1" s="1"/>
  <c r="K38" i="1"/>
  <c r="AG37" i="1"/>
  <c r="AH37" i="1" s="1"/>
  <c r="AE37" i="1"/>
  <c r="X37" i="1"/>
  <c r="W37" i="1"/>
  <c r="R37" i="1"/>
  <c r="U37" i="1" s="1"/>
  <c r="O37" i="1"/>
  <c r="V37" i="1" s="1"/>
  <c r="K37" i="1"/>
  <c r="X36" i="1"/>
  <c r="W36" i="1"/>
  <c r="O36" i="1"/>
  <c r="V36" i="1" s="1"/>
  <c r="K36" i="1"/>
  <c r="X35" i="1"/>
  <c r="W35" i="1"/>
  <c r="Q35" i="1"/>
  <c r="AG35" i="1" s="1"/>
  <c r="O35" i="1"/>
  <c r="V35" i="1" s="1"/>
  <c r="K35" i="1"/>
  <c r="W34" i="1"/>
  <c r="O34" i="1"/>
  <c r="U34" i="1" s="1"/>
  <c r="K34" i="1"/>
  <c r="O33" i="1"/>
  <c r="U33" i="1" s="1"/>
  <c r="K33" i="1"/>
  <c r="AG32" i="1"/>
  <c r="AH32" i="1" s="1"/>
  <c r="AE32" i="1"/>
  <c r="X32" i="1"/>
  <c r="W32" i="1"/>
  <c r="O32" i="1"/>
  <c r="V32" i="1" s="1"/>
  <c r="K32" i="1"/>
  <c r="X31" i="1"/>
  <c r="W31" i="1"/>
  <c r="O31" i="1"/>
  <c r="V31" i="1" s="1"/>
  <c r="K31" i="1"/>
  <c r="AG30" i="1"/>
  <c r="AK30" i="1" s="1"/>
  <c r="AE30" i="1"/>
  <c r="R30" i="1"/>
  <c r="O30" i="1"/>
  <c r="V30" i="1" s="1"/>
  <c r="K30" i="1"/>
  <c r="AG29" i="1"/>
  <c r="AK29" i="1" s="1"/>
  <c r="AE29" i="1"/>
  <c r="W29" i="1"/>
  <c r="O29" i="1"/>
  <c r="V29" i="1" s="1"/>
  <c r="K29" i="1"/>
  <c r="W28" i="1"/>
  <c r="O28" i="1"/>
  <c r="V28" i="1" s="1"/>
  <c r="K28" i="1"/>
  <c r="AG27" i="1"/>
  <c r="AK27" i="1" s="1"/>
  <c r="AE27" i="1"/>
  <c r="X27" i="1"/>
  <c r="W27" i="1"/>
  <c r="R27" i="1"/>
  <c r="O27" i="1"/>
  <c r="V27" i="1" s="1"/>
  <c r="K27" i="1"/>
  <c r="AG26" i="1"/>
  <c r="AH26" i="1" s="1"/>
  <c r="AE26" i="1"/>
  <c r="X26" i="1"/>
  <c r="W26" i="1"/>
  <c r="R26" i="1"/>
  <c r="O26" i="1"/>
  <c r="V26" i="1" s="1"/>
  <c r="K26" i="1"/>
  <c r="AG25" i="1"/>
  <c r="AH25" i="1" s="1"/>
  <c r="AE25" i="1"/>
  <c r="X25" i="1"/>
  <c r="W25" i="1"/>
  <c r="R25" i="1"/>
  <c r="U25" i="1" s="1"/>
  <c r="O25" i="1"/>
  <c r="V25" i="1" s="1"/>
  <c r="K25" i="1"/>
  <c r="X24" i="1"/>
  <c r="W24" i="1"/>
  <c r="O24" i="1"/>
  <c r="V24" i="1" s="1"/>
  <c r="K24" i="1"/>
  <c r="X23" i="1"/>
  <c r="W23" i="1"/>
  <c r="O23" i="1"/>
  <c r="V23" i="1" s="1"/>
  <c r="K23" i="1"/>
  <c r="X22" i="1"/>
  <c r="W22" i="1"/>
  <c r="Q22" i="1"/>
  <c r="AG22" i="1" s="1"/>
  <c r="O22" i="1"/>
  <c r="V22" i="1" s="1"/>
  <c r="K22" i="1"/>
  <c r="AG21" i="1"/>
  <c r="AK21" i="1" s="1"/>
  <c r="AE21" i="1"/>
  <c r="X21" i="1"/>
  <c r="W21" i="1"/>
  <c r="R21" i="1"/>
  <c r="O21" i="1"/>
  <c r="V21" i="1" s="1"/>
  <c r="K21" i="1"/>
  <c r="X20" i="1"/>
  <c r="W20" i="1"/>
  <c r="O20" i="1"/>
  <c r="V20" i="1" s="1"/>
  <c r="K20" i="1"/>
  <c r="X19" i="1"/>
  <c r="W19" i="1"/>
  <c r="O19" i="1"/>
  <c r="Q19" i="1" s="1"/>
  <c r="K19" i="1"/>
  <c r="O18" i="1"/>
  <c r="Q18" i="1" s="1"/>
  <c r="K18" i="1"/>
  <c r="X17" i="1"/>
  <c r="W17" i="1"/>
  <c r="O17" i="1"/>
  <c r="Q17" i="1" s="1"/>
  <c r="K17" i="1"/>
  <c r="AG16" i="1"/>
  <c r="AH16" i="1" s="1"/>
  <c r="AE16" i="1"/>
  <c r="X16" i="1"/>
  <c r="W16" i="1"/>
  <c r="O16" i="1"/>
  <c r="V16" i="1" s="1"/>
  <c r="K16" i="1"/>
  <c r="AG15" i="1"/>
  <c r="AH15" i="1" s="1"/>
  <c r="AE15" i="1"/>
  <c r="X15" i="1"/>
  <c r="O15" i="1"/>
  <c r="V15" i="1" s="1"/>
  <c r="K15" i="1"/>
  <c r="X14" i="1"/>
  <c r="W14" i="1"/>
  <c r="O14" i="1"/>
  <c r="Q14" i="1" s="1"/>
  <c r="K14" i="1"/>
  <c r="AG13" i="1"/>
  <c r="AH13" i="1" s="1"/>
  <c r="AE13" i="1"/>
  <c r="X13" i="1"/>
  <c r="W13" i="1"/>
  <c r="R13" i="1"/>
  <c r="U13" i="1" s="1"/>
  <c r="O13" i="1"/>
  <c r="V13" i="1" s="1"/>
  <c r="K13" i="1"/>
  <c r="X12" i="1"/>
  <c r="W12" i="1"/>
  <c r="O12" i="1"/>
  <c r="V12" i="1" s="1"/>
  <c r="K12" i="1"/>
  <c r="X11" i="1"/>
  <c r="W11" i="1"/>
  <c r="Q11" i="1"/>
  <c r="AG11" i="1" s="1"/>
  <c r="O11" i="1"/>
  <c r="V11" i="1" s="1"/>
  <c r="K11" i="1"/>
  <c r="AH10" i="1"/>
  <c r="AG10" i="1"/>
  <c r="AK10" i="1" s="1"/>
  <c r="AE10" i="1"/>
  <c r="X10" i="1"/>
  <c r="W10" i="1"/>
  <c r="W5" i="1" s="1"/>
  <c r="R10" i="1"/>
  <c r="O10" i="1"/>
  <c r="V10" i="1" s="1"/>
  <c r="K10" i="1"/>
  <c r="AG9" i="1"/>
  <c r="AH9" i="1" s="1"/>
  <c r="AE9" i="1"/>
  <c r="X9" i="1"/>
  <c r="W9" i="1"/>
  <c r="O9" i="1"/>
  <c r="V9" i="1" s="1"/>
  <c r="K9" i="1"/>
  <c r="X8" i="1"/>
  <c r="W8" i="1"/>
  <c r="Q8" i="1"/>
  <c r="AG8" i="1" s="1"/>
  <c r="O8" i="1"/>
  <c r="V8" i="1" s="1"/>
  <c r="K8" i="1"/>
  <c r="W7" i="1"/>
  <c r="O7" i="1"/>
  <c r="U7" i="1" s="1"/>
  <c r="K7" i="1"/>
  <c r="H7" i="1"/>
  <c r="O6" i="1"/>
  <c r="V6" i="1" s="1"/>
  <c r="K6" i="1"/>
  <c r="K5" i="1" s="1"/>
  <c r="H6" i="1"/>
  <c r="AC5" i="1"/>
  <c r="AB5" i="1"/>
  <c r="AA5" i="1"/>
  <c r="Z5" i="1"/>
  <c r="Y5" i="1"/>
  <c r="S5" i="1"/>
  <c r="N5" i="1"/>
  <c r="M5" i="1"/>
  <c r="L5" i="1"/>
  <c r="J5" i="1"/>
  <c r="F5" i="1"/>
  <c r="E5" i="1"/>
  <c r="Q12" i="1" l="1"/>
  <c r="AE12" i="1" s="1"/>
  <c r="O5" i="1"/>
  <c r="AH21" i="1"/>
  <c r="Q23" i="1"/>
  <c r="AG23" i="1" s="1"/>
  <c r="U28" i="1"/>
  <c r="Q31" i="1"/>
  <c r="AH50" i="1"/>
  <c r="U54" i="1"/>
  <c r="Q56" i="1"/>
  <c r="AG56" i="1" s="1"/>
  <c r="AK56" i="1" s="1"/>
  <c r="AH58" i="1"/>
  <c r="Q20" i="1"/>
  <c r="AG20" i="1" s="1"/>
  <c r="X5" i="1"/>
  <c r="U6" i="1"/>
  <c r="R9" i="1"/>
  <c r="U9" i="1" s="1"/>
  <c r="R16" i="1"/>
  <c r="U16" i="1" s="1"/>
  <c r="Q24" i="1"/>
  <c r="AG24" i="1" s="1"/>
  <c r="AK24" i="1" s="1"/>
  <c r="AK26" i="1"/>
  <c r="AH27" i="1"/>
  <c r="AH30" i="1"/>
  <c r="R32" i="1"/>
  <c r="U32" i="1" s="1"/>
  <c r="Q36" i="1"/>
  <c r="AG36" i="1" s="1"/>
  <c r="AK36" i="1" s="1"/>
  <c r="AH38" i="1"/>
  <c r="AH41" i="1"/>
  <c r="AH43" i="1"/>
  <c r="Q45" i="1"/>
  <c r="AG45" i="1" s="1"/>
  <c r="R45" i="1" s="1"/>
  <c r="U45" i="1" s="1"/>
  <c r="R49" i="1"/>
  <c r="U49" i="1" s="1"/>
  <c r="U51" i="1"/>
  <c r="R52" i="1"/>
  <c r="U52" i="1" s="1"/>
  <c r="Q53" i="1"/>
  <c r="AG53" i="1" s="1"/>
  <c r="R53" i="1" s="1"/>
  <c r="U53" i="1" s="1"/>
  <c r="AH55" i="1"/>
  <c r="R57" i="1"/>
  <c r="U57" i="1" s="1"/>
  <c r="AK8" i="1"/>
  <c r="R8" i="1"/>
  <c r="AH8" i="1"/>
  <c r="AG12" i="1"/>
  <c r="AE17" i="1"/>
  <c r="AG17" i="1"/>
  <c r="AE18" i="1"/>
  <c r="AG18" i="1"/>
  <c r="AE19" i="1"/>
  <c r="AG19" i="1"/>
  <c r="AK23" i="1"/>
  <c r="R23" i="1"/>
  <c r="U23" i="1" s="1"/>
  <c r="AH23" i="1"/>
  <c r="AK11" i="1"/>
  <c r="R11" i="1"/>
  <c r="U11" i="1" s="1"/>
  <c r="AH11" i="1"/>
  <c r="AE14" i="1"/>
  <c r="AG14" i="1"/>
  <c r="AE20" i="1"/>
  <c r="AK22" i="1"/>
  <c r="R22" i="1"/>
  <c r="U22" i="1" s="1"/>
  <c r="AH22" i="1"/>
  <c r="R24" i="1"/>
  <c r="U24" i="1" s="1"/>
  <c r="V7" i="1"/>
  <c r="AE8" i="1"/>
  <c r="AK9" i="1"/>
  <c r="U10" i="1"/>
  <c r="AE11" i="1"/>
  <c r="AK13" i="1"/>
  <c r="V14" i="1"/>
  <c r="AK16" i="1"/>
  <c r="V17" i="1"/>
  <c r="V18" i="1"/>
  <c r="V19" i="1"/>
  <c r="U21" i="1"/>
  <c r="AE22" i="1"/>
  <c r="AE23" i="1"/>
  <c r="AE24" i="1"/>
  <c r="AK25" i="1"/>
  <c r="U26" i="1"/>
  <c r="U27" i="1"/>
  <c r="U30" i="1"/>
  <c r="AG31" i="1"/>
  <c r="AE31" i="1"/>
  <c r="R36" i="1"/>
  <c r="U36" i="1" s="1"/>
  <c r="AE40" i="1"/>
  <c r="AG40" i="1"/>
  <c r="AK45" i="1"/>
  <c r="AH45" i="1"/>
  <c r="AK47" i="1"/>
  <c r="R47" i="1"/>
  <c r="U47" i="1" s="1"/>
  <c r="AH47" i="1"/>
  <c r="AK53" i="1"/>
  <c r="AH53" i="1"/>
  <c r="R15" i="1"/>
  <c r="U15" i="1" s="1"/>
  <c r="AH29" i="1"/>
  <c r="R29" i="1"/>
  <c r="U29" i="1" s="1"/>
  <c r="AK35" i="1"/>
  <c r="R35" i="1"/>
  <c r="U35" i="1" s="1"/>
  <c r="AH35" i="1"/>
  <c r="AK44" i="1"/>
  <c r="R44" i="1"/>
  <c r="U44" i="1" s="1"/>
  <c r="AH44" i="1"/>
  <c r="AK46" i="1"/>
  <c r="R46" i="1"/>
  <c r="U46" i="1" s="1"/>
  <c r="AH46" i="1"/>
  <c r="AK48" i="1"/>
  <c r="R48" i="1"/>
  <c r="U48" i="1" s="1"/>
  <c r="AH48" i="1"/>
  <c r="R56" i="1"/>
  <c r="U56" i="1" s="1"/>
  <c r="AK32" i="1"/>
  <c r="V33" i="1"/>
  <c r="V34" i="1"/>
  <c r="AE35" i="1"/>
  <c r="AE36" i="1"/>
  <c r="AK37" i="1"/>
  <c r="U38" i="1"/>
  <c r="AK39" i="1"/>
  <c r="V40" i="1"/>
  <c r="U41" i="1"/>
  <c r="AK42" i="1"/>
  <c r="U43" i="1"/>
  <c r="AE44" i="1"/>
  <c r="AE46" i="1"/>
  <c r="AE47" i="1"/>
  <c r="AE48" i="1"/>
  <c r="AK49" i="1"/>
  <c r="U50" i="1"/>
  <c r="AK54" i="1"/>
  <c r="U55" i="1"/>
  <c r="AE56" i="1"/>
  <c r="AK57" i="1"/>
  <c r="U58" i="1"/>
  <c r="AG5" i="1" l="1"/>
  <c r="AE53" i="1"/>
  <c r="AE45" i="1"/>
  <c r="AH56" i="1"/>
  <c r="Q5" i="1"/>
  <c r="AH36" i="1"/>
  <c r="AE5" i="1"/>
  <c r="AH24" i="1"/>
  <c r="AH40" i="1"/>
  <c r="AK40" i="1"/>
  <c r="R40" i="1"/>
  <c r="U40" i="1" s="1"/>
  <c r="AK31" i="1"/>
  <c r="R31" i="1"/>
  <c r="U31" i="1" s="1"/>
  <c r="AH31" i="1"/>
  <c r="AH20" i="1"/>
  <c r="AK20" i="1"/>
  <c r="R20" i="1"/>
  <c r="U20" i="1" s="1"/>
  <c r="AH14" i="1"/>
  <c r="AK14" i="1"/>
  <c r="R14" i="1"/>
  <c r="U14" i="1" s="1"/>
  <c r="AH19" i="1"/>
  <c r="AK19" i="1"/>
  <c r="R19" i="1"/>
  <c r="U19" i="1" s="1"/>
  <c r="AH18" i="1"/>
  <c r="AK18" i="1"/>
  <c r="R18" i="1"/>
  <c r="U18" i="1" s="1"/>
  <c r="AH17" i="1"/>
  <c r="AK17" i="1"/>
  <c r="R17" i="1"/>
  <c r="U17" i="1" s="1"/>
  <c r="U8" i="1"/>
  <c r="AK12" i="1"/>
  <c r="AK5" i="1" s="1"/>
  <c r="R12" i="1"/>
  <c r="U12" i="1" s="1"/>
  <c r="AH12" i="1"/>
  <c r="AH5" i="1" s="1"/>
  <c r="R5" i="1" l="1"/>
</calcChain>
</file>

<file path=xl/sharedStrings.xml><?xml version="1.0" encoding="utf-8"?>
<sst xmlns="http://schemas.openxmlformats.org/spreadsheetml/2006/main" count="181" uniqueCount="105">
  <si>
    <t>БЫЛО</t>
  </si>
  <si>
    <t>СТАЛО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</si>
  <si>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</si>
  <si>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</si>
  <si>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</si>
  <si>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</si>
  <si>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</si>
  <si>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</si>
  <si>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</si>
  <si>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</si>
  <si>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</si>
  <si>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</si>
  <si>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</si>
  <si>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</si>
  <si>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</si>
  <si>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</si>
  <si>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</si>
  <si>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</si>
  <si>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</si>
  <si>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</si>
  <si>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</si>
  <si>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</si>
  <si>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</si>
  <si>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</si>
  <si>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</si>
  <si>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</si>
  <si>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</si>
  <si>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</si>
  <si>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</si>
  <si>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</si>
  <si>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</si>
  <si>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</si>
  <si>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</si>
  <si>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25,12,</t>
  </si>
  <si>
    <t>18,12,</t>
  </si>
  <si>
    <t>11,12,</t>
  </si>
  <si>
    <t>21,11,</t>
  </si>
  <si>
    <t>14,11,</t>
  </si>
  <si>
    <t>07,11,</t>
  </si>
  <si>
    <t>14,10,</t>
  </si>
  <si>
    <t>07,10,</t>
  </si>
  <si>
    <t>02,01,</t>
  </si>
  <si>
    <t>БОНУС_Пельмени Бульмени с говядиной и свининой Горячая штучка 0,43  ПОКОМ</t>
  </si>
  <si>
    <t>шт</t>
  </si>
  <si>
    <t>бонус</t>
  </si>
  <si>
    <t>БОНУС_Пельмени Бульмени с говядиной и свининой ТМ Горячая штучка. флоу-пак сфера 0,4 кг ПОКОМ</t>
  </si>
  <si>
    <t>Готовые бельмеши сочные с мясом ТМ Горячая штучка 0,3кг зам  ПОКОМ</t>
  </si>
  <si>
    <t>продвижение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</si>
  <si>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</si>
  <si>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</si>
  <si>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</si>
  <si>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</si>
  <si>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</si>
  <si>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</si>
  <si>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</si>
  <si>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</si>
  <si>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</si>
  <si>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нет в бланке / нужно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</si>
  <si>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</si>
  <si>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</si>
  <si>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</si>
  <si>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</si>
  <si>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</si>
  <si>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</si>
  <si>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</si>
  <si>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нужно увеличить продажи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</si>
  <si>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</si>
  <si>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</si>
  <si>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</si>
  <si>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</si>
  <si>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</si>
  <si>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</si>
  <si>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ротация на 0,4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</si>
  <si>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</si>
  <si>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</si>
  <si>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</si>
  <si>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</si>
  <si>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</si>
  <si>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ротация на 0,7</t>
  </si>
  <si>
    <t>Пельмени Бульмени со сливочным маслом ТМ Горячая шт. 0,43 кг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</si>
  <si>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charset val="1"/>
      </rPr>
      <t xml:space="preserve"> / ротация на 0,4</t>
    </r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</si>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</sst>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_ ;[Red]\-0\ "/>
  </numFmts>
  <fonts count="9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1"/>
      <color rgb="FFC9211E"/>
      <name val="Calibri"/>
      <family val="2"/>
      <charset val="1"/>
    </font>
    <font>
      <b/>
      <sz val="10"/>
      <color rgb="FFC9211E"/>
      <name val="Arial"/>
      <charset val="1"/>
    </font>
    <font>
      <b/>
      <sz val="11"/>
      <name val="Calibri"/>
      <charset val="1"/>
    </font>
    <font>
      <b/>
      <sz val="11"/>
      <color rgb="FFFF0000"/>
      <name val="Calibri"/>
      <charset val="1"/>
    </font>
    <font>
      <b/>
      <sz val="11"/>
      <color rgb="FFC9211E"/>
      <name val="Calibri"/>
      <charset val="1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808080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2" fontId="0" fillId="0" borderId="0" xfId="0" applyNumberFormat="1" applyBorder="1"/>
    <xf numFmtId="0" fontId="2" fillId="0" borderId="0" xfId="0" applyFont="1"/>
    <xf numFmtId="164" fontId="0" fillId="0" borderId="0" xfId="0" applyNumberFormat="1" applyBorder="1"/>
    <xf numFmtId="165" fontId="1" fillId="0" borderId="0" xfId="1" applyNumberFormat="1"/>
    <xf numFmtId="2" fontId="1" fillId="0" borderId="0" xfId="1" applyNumberFormat="1"/>
    <xf numFmtId="165" fontId="3" fillId="0" borderId="0" xfId="1" applyNumberFormat="1" applyFont="1"/>
    <xf numFmtId="164" fontId="1" fillId="0" borderId="0" xfId="1" applyNumberFormat="1"/>
    <xf numFmtId="165" fontId="4" fillId="2" borderId="0" xfId="1" applyNumberFormat="1" applyFont="1" applyFill="1"/>
    <xf numFmtId="2" fontId="4" fillId="2" borderId="0" xfId="1" applyNumberFormat="1" applyFont="1" applyFill="1"/>
    <xf numFmtId="165" fontId="5" fillId="2" borderId="0" xfId="1" applyNumberFormat="1" applyFont="1" applyFill="1"/>
    <xf numFmtId="165" fontId="6" fillId="2" borderId="0" xfId="1" applyNumberFormat="1" applyFont="1" applyFill="1"/>
    <xf numFmtId="165" fontId="4" fillId="3" borderId="0" xfId="1" applyNumberFormat="1" applyFont="1" applyFill="1"/>
    <xf numFmtId="164" fontId="4" fillId="2" borderId="0" xfId="1" applyNumberFormat="1" applyFont="1" applyFill="1"/>
    <xf numFmtId="165" fontId="1" fillId="4" borderId="0" xfId="1" applyNumberFormat="1" applyFill="1"/>
    <xf numFmtId="165" fontId="3" fillId="4" borderId="0" xfId="1" applyNumberFormat="1" applyFont="1" applyFill="1"/>
    <xf numFmtId="164" fontId="1" fillId="4" borderId="0" xfId="1" applyNumberFormat="1" applyFill="1"/>
    <xf numFmtId="165" fontId="1" fillId="5" borderId="0" xfId="1" applyNumberFormat="1" applyFont="1" applyFill="1"/>
    <xf numFmtId="2" fontId="1" fillId="5" borderId="0" xfId="1" applyNumberFormat="1" applyFill="1"/>
    <xf numFmtId="165" fontId="1" fillId="5" borderId="1" xfId="1" applyNumberFormat="1" applyFill="1" applyBorder="1"/>
    <xf numFmtId="165" fontId="3" fillId="5" borderId="1" xfId="1" applyNumberFormat="1" applyFont="1" applyFill="1" applyBorder="1"/>
    <xf numFmtId="164" fontId="1" fillId="5" borderId="0" xfId="1" applyNumberFormat="1" applyFill="1"/>
    <xf numFmtId="165" fontId="1" fillId="0" borderId="1" xfId="1" applyNumberFormat="1" applyBorder="1"/>
    <xf numFmtId="165" fontId="3" fillId="0" borderId="1" xfId="1" applyNumberFormat="1" applyFont="1" applyBorder="1"/>
    <xf numFmtId="165" fontId="7" fillId="6" borderId="0" xfId="1" applyNumberFormat="1" applyFont="1" applyFill="1"/>
    <xf numFmtId="165" fontId="1" fillId="7" borderId="0" xfId="1" applyNumberFormat="1" applyFont="1" applyFill="1"/>
    <xf numFmtId="165" fontId="1" fillId="6" borderId="0" xfId="1" applyNumberFormat="1" applyFont="1" applyFill="1"/>
    <xf numFmtId="164" fontId="1" fillId="7" borderId="0" xfId="1" applyNumberFormat="1" applyFill="1"/>
    <xf numFmtId="165" fontId="8" fillId="6" borderId="0" xfId="1" applyNumberFormat="1" applyFont="1" applyFill="1"/>
    <xf numFmtId="165" fontId="1" fillId="8" borderId="0" xfId="1" applyNumberFormat="1" applyFont="1" applyFill="1"/>
    <xf numFmtId="2" fontId="1" fillId="8" borderId="0" xfId="1" applyNumberFormat="1" applyFill="1"/>
    <xf numFmtId="165" fontId="1" fillId="8" borderId="1" xfId="1" applyNumberFormat="1" applyFill="1" applyBorder="1"/>
    <xf numFmtId="165" fontId="3" fillId="8" borderId="1" xfId="1" applyNumberFormat="1" applyFont="1" applyFill="1" applyBorder="1"/>
    <xf numFmtId="165" fontId="8" fillId="8" borderId="0" xfId="1" applyNumberFormat="1" applyFont="1" applyFill="1"/>
    <xf numFmtId="164" fontId="1" fillId="8" borderId="0" xfId="1" applyNumberForma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user/FATHER/&#1056;&#1040;&#1041;&#1054;&#1058;&#1040;/25,12,24%20&#1055;&#1054;&#1050;&#1052;%20&#1047;&#1055;&#1060;%20&#1057;&#1086;&#1095;&#1080;/home/user/FATHER/&#1056;&#1040;&#1041;&#1054;&#1058;&#1040;/25,12,24%20&#1055;&#1054;&#1050;&#1052;%20&#1047;&#1055;&#1060;%20&#1057;&#1086;&#1095;&#1080;/home/user/&#1047;&#1072;&#1075;&#1088;&#1091;&#1079;&#1082;&#1080;/home/user/&#1047;&#1072;&#1075;&#1088;&#1091;&#1079;&#1082;&#1080;/&#1087;&#1088;&#1086;&#1076;&#1072;&#1078;&#1080;%20&#1057;&#1086;&#1095;&#1080;%2012,12,24-18,12,24.xlsx?C12DD2CC" TargetMode="External"/><Relationship Id="rId1" Type="http://schemas.openxmlformats.org/officeDocument/2006/relationships/externalLinkPath" Target="file:///\\C12DD2CC\&#1087;&#1088;&#1086;&#1076;&#1072;&#1078;&#1080;%20&#1057;&#1086;&#1095;&#1080;%2012,12,24-18,12,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ome/user/FATHER/&#1056;&#1040;&#1041;&#1054;&#1058;&#1040;/25,12,24%20&#1055;&#1054;&#1050;&#1052;%20&#1047;&#1055;&#1060;%20&#1057;&#1086;&#1095;&#1080;/home/user/FATHER/&#1056;&#1040;&#1041;&#1054;&#1058;&#1040;/25,12,24%20&#1055;&#1054;&#1050;&#1052;%20&#1047;&#1055;&#1060;%20&#1057;&#1086;&#1095;&#1080;/home/user/&#1047;&#1072;&#1075;&#1088;&#1091;&#1079;&#1082;&#1080;/home/user/&#1047;&#1072;&#1075;&#1088;&#1091;&#1079;&#1082;&#1080;/&#1087;&#1088;&#1086;&#1076;&#1072;&#1078;&#1080;%20&#1057;&#1086;&#1095;&#1080;%2005,12,24-11,12,24.xlsx?C12DD2CC" TargetMode="External"/><Relationship Id="rId1" Type="http://schemas.openxmlformats.org/officeDocument/2006/relationships/externalLinkPath" Target="file:///\\C12DD2CC\&#1087;&#1088;&#1086;&#1076;&#1072;&#1078;&#1080;%20&#1057;&#1086;&#1095;&#1080;%2005,12,24-11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12.12.2024 - 18.12.2024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29.823</v>
          </cell>
          <cell r="F7">
            <v>29.823</v>
          </cell>
        </row>
        <row r="8">
          <cell r="A8" t="str">
            <v>016  Сосиски Вязанка Молочные, Вязанка вискофан  ВЕС.ПОКОМ</v>
          </cell>
          <cell r="D8">
            <v>4.0999999999999996</v>
          </cell>
          <cell r="F8">
            <v>4.0999999999999996</v>
          </cell>
        </row>
        <row r="9">
          <cell r="A9" t="str">
            <v>022  Колбаса Вязанка со шпиком, вектор 0,5кг, ПОКОМ</v>
          </cell>
          <cell r="D9">
            <v>11.5</v>
          </cell>
          <cell r="F9">
            <v>23</v>
          </cell>
        </row>
        <row r="10">
          <cell r="A10" t="str">
            <v>023  Колбаса Докторская ГОСТ, Вязанка вектор, 0,4 кг, ПОКОМ</v>
          </cell>
          <cell r="D10">
            <v>46.4</v>
          </cell>
          <cell r="F10">
            <v>116</v>
          </cell>
        </row>
        <row r="11">
          <cell r="A11" t="str">
            <v>029  Сосиски Венские, Вязанка NDX МГС, 0.5кг, ПОКОМ</v>
          </cell>
          <cell r="D11">
            <v>4</v>
          </cell>
          <cell r="F11">
            <v>8</v>
          </cell>
        </row>
        <row r="12">
          <cell r="A12" t="str">
            <v>030  Сосиски Вязанка Молочные, Вязанка вискофан МГС, 0.45кг, ПОКОМ</v>
          </cell>
          <cell r="D12">
            <v>51.75</v>
          </cell>
          <cell r="F12">
            <v>115</v>
          </cell>
        </row>
        <row r="13">
          <cell r="A13" t="str">
            <v>032  Сосиски Вязанка Сливочные, Вязанка амицел МГС, 0.45кг, ПОКОМ</v>
          </cell>
          <cell r="D13">
            <v>53.55</v>
          </cell>
          <cell r="F13">
            <v>119</v>
          </cell>
        </row>
        <row r="14">
          <cell r="A14" t="str">
            <v>034  Сосиски Рубленые, Вязанка вискофан МГС, 0.5кг, ПОКОМ</v>
          </cell>
          <cell r="D14">
            <v>6</v>
          </cell>
          <cell r="F14">
            <v>12</v>
          </cell>
        </row>
        <row r="15">
          <cell r="A15" t="str">
            <v>043  Ветчина Нежная ТМ Особый рецепт, п/а, 0,4кг    ПОКОМ</v>
          </cell>
          <cell r="D15">
            <v>5.2</v>
          </cell>
          <cell r="F15">
            <v>13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D16">
            <v>1.53</v>
          </cell>
          <cell r="F16">
            <v>9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D17">
            <v>0.45</v>
          </cell>
          <cell r="F17">
            <v>1</v>
          </cell>
        </row>
        <row r="18">
          <cell r="A18" t="str">
            <v>062  Колбаса Кракушка пряная с сальцем, 0.3кг в/у п/к, БАВАРУШКА ПОКОМ</v>
          </cell>
          <cell r="D18">
            <v>3.3</v>
          </cell>
          <cell r="F18">
            <v>11</v>
          </cell>
        </row>
        <row r="19">
          <cell r="A19" t="str">
            <v>079  Колбаса Сервелат Кремлевский,  0.35 кг, ПОКОМ</v>
          </cell>
          <cell r="D19">
            <v>6.65</v>
          </cell>
          <cell r="F19">
            <v>19</v>
          </cell>
        </row>
        <row r="20">
          <cell r="A20" t="str">
            <v>083  Колбаса Швейцарская 0,17 кг., ШТ., сырокопченая   ПОКОМ</v>
          </cell>
          <cell r="D20">
            <v>4.25</v>
          </cell>
          <cell r="F20">
            <v>25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D21">
            <v>2.4500000000000002</v>
          </cell>
          <cell r="F21">
            <v>7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D22">
            <v>0.7</v>
          </cell>
          <cell r="F22">
            <v>2</v>
          </cell>
        </row>
        <row r="23">
          <cell r="A23" t="str">
            <v>118  Колбаса Сервелат Филейбургский с филе сочного окорока, в/у 0,35 кг срез, БАВАРУШКА ПОКОМ</v>
          </cell>
          <cell r="D23">
            <v>4.55</v>
          </cell>
          <cell r="F23">
            <v>13</v>
          </cell>
        </row>
        <row r="24">
          <cell r="A24" t="str">
            <v>201  Ветчина Нежная ТМ Особый рецепт, (2,5кг), ПОКОМ</v>
          </cell>
          <cell r="D24">
            <v>93.224999999999994</v>
          </cell>
          <cell r="F24">
            <v>93.224999999999994</v>
          </cell>
        </row>
        <row r="25">
          <cell r="A25" t="str">
            <v>250  Сардельки стародворские с говядиной в обол. NDX, ВЕС. ПОКОМ</v>
          </cell>
          <cell r="D25">
            <v>34.377000000000002</v>
          </cell>
          <cell r="F25">
            <v>34.377000000000002</v>
          </cell>
        </row>
        <row r="26">
          <cell r="A26" t="str">
            <v>253  Сосиски Ганноверские   ПОКОМ</v>
          </cell>
          <cell r="D26">
            <v>213.61799999999999</v>
          </cell>
          <cell r="F26">
            <v>213.61799999999999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D27">
            <v>1.444</v>
          </cell>
          <cell r="F27">
            <v>1.444</v>
          </cell>
        </row>
        <row r="28">
          <cell r="A28" t="str">
            <v>272  Колбаса Сервелат Филедворский, фиброуз, в/у 0,35 кг срез,  ПОКОМ</v>
          </cell>
          <cell r="D28">
            <v>6.3</v>
          </cell>
          <cell r="F28">
            <v>18</v>
          </cell>
        </row>
        <row r="29">
          <cell r="A29" t="str">
            <v>273  Сосиски Сочинки с сочной грудинкой, МГС 0.4кг,   ПОКОМ</v>
          </cell>
          <cell r="D29">
            <v>30.8</v>
          </cell>
          <cell r="F29">
            <v>77</v>
          </cell>
        </row>
        <row r="30">
          <cell r="A30" t="str">
            <v>276  Колбаса Сливушка ТМ Вязанка в оболочке полиамид 0,45 кг  ПОКОМ</v>
          </cell>
          <cell r="D30">
            <v>59.85</v>
          </cell>
          <cell r="F30">
            <v>133</v>
          </cell>
        </row>
        <row r="31">
          <cell r="A31" t="str">
            <v>278  Сосиски Сочинки с сочным окороком, МГС 0.4кг,   ПОКОМ</v>
          </cell>
          <cell r="D31">
            <v>36.4</v>
          </cell>
          <cell r="F31">
            <v>91</v>
          </cell>
        </row>
        <row r="32">
          <cell r="A32" t="str">
            <v>279  Колбаса Докторский гарант, Вязанка вектор, 0,4 кг.  ПОКОМ</v>
          </cell>
          <cell r="D32">
            <v>35.200000000000003</v>
          </cell>
          <cell r="F32">
            <v>88</v>
          </cell>
        </row>
        <row r="33">
          <cell r="A33" t="str">
            <v>281  Сосиски Молочные для завтрака ТМ Особый рецепт, 0,4кг  ПОКОМ</v>
          </cell>
          <cell r="D33">
            <v>4</v>
          </cell>
          <cell r="F33">
            <v>10</v>
          </cell>
        </row>
        <row r="34">
          <cell r="A34" t="str">
            <v>285  Паштет печеночный со слив.маслом ТМ Стародворье ламистер 0,1 кг  ПОКОМ</v>
          </cell>
          <cell r="D34">
            <v>4.0999999999999996</v>
          </cell>
          <cell r="F34">
            <v>41</v>
          </cell>
        </row>
        <row r="35">
          <cell r="A35" t="str">
            <v>296  Колбаса Мясорубская с рубленой грудинкой 0,35кг срез ТМ Стародворье  ПОКОМ</v>
          </cell>
          <cell r="D35">
            <v>14.7</v>
          </cell>
          <cell r="F35">
            <v>42</v>
          </cell>
        </row>
        <row r="36">
          <cell r="A36" t="str">
            <v>301  Сосиски Сочинки по-баварски с сыром,  0.4кг, ТМ Стародворье  ПОКОМ</v>
          </cell>
          <cell r="D36">
            <v>9.1999999999999993</v>
          </cell>
          <cell r="F36">
            <v>23</v>
          </cell>
        </row>
        <row r="37">
          <cell r="A37" t="str">
            <v>302  Сосиски Сочинки по-баварски,  0.4кг, ТМ Стародворье  ПОКОМ</v>
          </cell>
          <cell r="D37">
            <v>7.6</v>
          </cell>
          <cell r="F37">
            <v>19</v>
          </cell>
        </row>
        <row r="38">
          <cell r="A38" t="str">
            <v>307  Колбаса Сервелат Мясорубский с мелкорубленным окороком 0,35 кг срез ТМ Стародворье   Поком</v>
          </cell>
          <cell r="D38">
            <v>28</v>
          </cell>
          <cell r="F38">
            <v>80</v>
          </cell>
        </row>
        <row r="39">
          <cell r="A39" t="str">
            <v>312  Ветчина Филейская ВЕС ТМ  Вязанка ТС Столичная  ПОКОМ</v>
          </cell>
          <cell r="D39">
            <v>12.505000000000001</v>
          </cell>
          <cell r="F39">
            <v>12.505000000000001</v>
          </cell>
        </row>
        <row r="40">
          <cell r="A40" t="str">
            <v>315  Колбаса вареная Молокуша ТМ Вязанка ВЕС, ПОКОМ</v>
          </cell>
          <cell r="D40">
            <v>1.49</v>
          </cell>
          <cell r="F40">
            <v>1.49</v>
          </cell>
        </row>
        <row r="41">
          <cell r="A41" t="str">
            <v>319  Колбаса вареная Филейская ТМ Вязанка ТС Классическая, 0,45 кг. ПОКОМ</v>
          </cell>
          <cell r="D41">
            <v>54.45</v>
          </cell>
          <cell r="F41">
            <v>121</v>
          </cell>
        </row>
        <row r="42">
          <cell r="A42" t="str">
            <v>322  Колбаса вареная Молокуша 0,45кг ТМ Вязанка  ПОКОМ</v>
          </cell>
          <cell r="D42">
            <v>85.05</v>
          </cell>
          <cell r="F42">
            <v>189</v>
          </cell>
        </row>
        <row r="43">
          <cell r="A43" t="str">
            <v>324  Ветчина Филейская ТМ Вязанка Столичная 0,45 кг ПОКОМ</v>
          </cell>
          <cell r="D43">
            <v>38.25</v>
          </cell>
          <cell r="F43">
            <v>85</v>
          </cell>
        </row>
        <row r="44">
          <cell r="A44" t="str">
            <v>328  Сардельки Сочинки Стародворье ТМ  0,4 кг ПОКОМ</v>
          </cell>
          <cell r="D44">
            <v>0.4</v>
          </cell>
          <cell r="F44">
            <v>1</v>
          </cell>
        </row>
        <row r="45">
          <cell r="A45" t="str">
            <v>330  Колбаса вареная Филейская ТМ Вязанка ТС Классическая ВЕС  ПОКОМ</v>
          </cell>
          <cell r="D45">
            <v>14.805999999999999</v>
          </cell>
          <cell r="F45">
            <v>14.805999999999999</v>
          </cell>
        </row>
        <row r="46">
          <cell r="A46" t="str">
            <v>334  Паштет Любительский ТМ Стародворье ламистер 0,1 кг  ПОКОМ</v>
          </cell>
          <cell r="D46">
            <v>4.4000000000000004</v>
          </cell>
          <cell r="F46">
            <v>44</v>
          </cell>
        </row>
        <row r="47">
          <cell r="A47" t="str">
            <v>344  Колбаса Сочинка по-европейски с сочной грудинкой ТМ Стародворье, ВЕС ПОКОМ</v>
          </cell>
          <cell r="D47">
            <v>24.792000000000002</v>
          </cell>
          <cell r="F47">
            <v>24.792000000000002</v>
          </cell>
        </row>
        <row r="48">
          <cell r="A48" t="str">
            <v>345  Колбаса Сочинка по-фински с сочным окроком ТМ Стародворье ВЕС ПОКОМ</v>
          </cell>
          <cell r="D48">
            <v>2.444</v>
          </cell>
          <cell r="F48">
            <v>2.444</v>
          </cell>
        </row>
        <row r="49">
          <cell r="A49" t="str">
            <v>353  Колбаса Салями запеченная ТМ Стародворье ТС Дугушка. 0,6 кг ПОКОМ</v>
          </cell>
          <cell r="D49">
            <v>16.2</v>
          </cell>
          <cell r="F49">
            <v>27</v>
          </cell>
        </row>
        <row r="50">
          <cell r="A50" t="str">
            <v>354  Колбаса Рубленая запеченная ТМ Стародворье,ТС Дугушка  0,6 кг ПОКОМ</v>
          </cell>
          <cell r="D50">
            <v>10.199999999999999</v>
          </cell>
          <cell r="F50">
            <v>17</v>
          </cell>
        </row>
        <row r="51">
          <cell r="A51" t="str">
            <v>355  Колбаса Сервелат запеченный ТМ Стародворье ТС Дугушка. 0,6 кг. ПОКОМ</v>
          </cell>
          <cell r="D51">
            <v>7.2</v>
          </cell>
          <cell r="F51">
            <v>12</v>
          </cell>
        </row>
        <row r="52">
          <cell r="A52" t="str">
            <v>387  Колбаса вареная Мусульманская Халяль ТМ Вязанка, 0,4 кг ПОКОМ</v>
          </cell>
          <cell r="D52">
            <v>10.4</v>
          </cell>
          <cell r="F52">
            <v>26</v>
          </cell>
        </row>
        <row r="53">
          <cell r="A53" t="str">
            <v>388  Сосиски Восточные Халяль ТМ Вязанка 0,33 кг АК. ПОКОМ</v>
          </cell>
          <cell r="D53">
            <v>1.98</v>
          </cell>
          <cell r="F53">
            <v>6</v>
          </cell>
        </row>
        <row r="54">
          <cell r="A54" t="str">
            <v>392  Колбаса Докторская Дугушка ТМ Стародворье ТС Дугушка 0,6 кг. ПОКОМ</v>
          </cell>
          <cell r="D54">
            <v>11.4</v>
          </cell>
          <cell r="F54">
            <v>19</v>
          </cell>
        </row>
        <row r="55">
          <cell r="A55" t="str">
            <v>394 Колбаса полукопченая Аль-Ислами халяль ТМ Вязанка оболочка фиброуз в в/у 0,35 кг  ПОКОМ</v>
          </cell>
          <cell r="D55">
            <v>19.600000000000001</v>
          </cell>
          <cell r="F55">
            <v>56</v>
          </cell>
        </row>
        <row r="56">
          <cell r="A56" t="str">
            <v>410  Сосиски Баварские с сыром ТМ Стародворье 0,35 кг. ПОКОМ</v>
          </cell>
          <cell r="D56">
            <v>11.55</v>
          </cell>
          <cell r="F56">
            <v>33</v>
          </cell>
        </row>
        <row r="57">
          <cell r="A57" t="str">
            <v>412  Сосиски Баварские ТМ Стародворье 0,35 кг ПОКОМ</v>
          </cell>
          <cell r="D57">
            <v>32.9</v>
          </cell>
          <cell r="F57">
            <v>94</v>
          </cell>
        </row>
        <row r="58">
          <cell r="A58" t="str">
            <v>413  Ветчина Сливушка с индейкой ТМ Вязанка  0,3 кг. ПОКОМ</v>
          </cell>
          <cell r="D58">
            <v>4.5</v>
          </cell>
          <cell r="F58">
            <v>15</v>
          </cell>
        </row>
        <row r="59">
          <cell r="A59" t="str">
            <v>414  Колбаса Филейбургская с филе сочного окорока 0,11 кг.с/к. ТМ Баварушка ПОКОМ</v>
          </cell>
          <cell r="D59">
            <v>0.22</v>
          </cell>
          <cell r="F59">
            <v>2</v>
          </cell>
        </row>
        <row r="60">
          <cell r="A60" t="str">
            <v>419  Колбаса Филейбургская зернистая 0,06 кг нарезка ТМ Баварушка  ПОКОМ</v>
          </cell>
          <cell r="D60">
            <v>1.5</v>
          </cell>
          <cell r="F60">
            <v>25</v>
          </cell>
        </row>
        <row r="61">
          <cell r="A61" t="str">
            <v>422  Деликатесы Бекон Балыкбургский ТМ Баварушка  0,15 кг.ПОКОМ</v>
          </cell>
          <cell r="D61">
            <v>0.75</v>
          </cell>
          <cell r="F61">
            <v>5</v>
          </cell>
        </row>
        <row r="62">
          <cell r="A62" t="str">
            <v>430  Колбаса Стародворская с окороком 0,4 кг. ТМ Стародворье в оболочке полиамид  ПОКОМ</v>
          </cell>
          <cell r="D62">
            <v>-0.8</v>
          </cell>
          <cell r="F62">
            <v>-2</v>
          </cell>
        </row>
        <row r="63">
          <cell r="A63" t="str">
            <v>435  Колбаса Молочная Стародворская  с молоком в оболочке полиамид 0,4 кг.ТМ Стародворье ПОКОМ</v>
          </cell>
          <cell r="D63">
            <v>5.6</v>
          </cell>
          <cell r="F63">
            <v>14</v>
          </cell>
        </row>
        <row r="64">
          <cell r="A64" t="str">
            <v>437  Шпикачки Сочинки в оболочке черева в модифицированной газовой среде.ТМ Стародворье ВЕС ПОКОМ</v>
          </cell>
          <cell r="D64">
            <v>1.601</v>
          </cell>
          <cell r="F64">
            <v>1.601</v>
          </cell>
        </row>
        <row r="65">
          <cell r="A65" t="str">
            <v>450  Сосиски Молочные ТМ Вязанка в оболочке целлофан. 0,3 кг ПОКОМ</v>
          </cell>
          <cell r="D65">
            <v>0.6</v>
          </cell>
          <cell r="F65">
            <v>2</v>
          </cell>
        </row>
        <row r="66">
          <cell r="A66" t="str">
            <v>451 Сосиски Филейские ТМ Вязанка в оболочке целлофан 0,3 кг. ПОКОМ</v>
          </cell>
          <cell r="D66">
            <v>0.3</v>
          </cell>
          <cell r="F66">
            <v>1</v>
          </cell>
        </row>
        <row r="67">
          <cell r="A67" t="str">
            <v>452  Колбаса Со шпиком ВЕС большой батон ТМ Особый рецепт  ПОКОМ</v>
          </cell>
          <cell r="D67">
            <v>51.08</v>
          </cell>
          <cell r="F67">
            <v>51.08</v>
          </cell>
        </row>
        <row r="68">
          <cell r="A68" t="str">
            <v>456  Колбаса Филейная ТМ Особый рецепт ВЕС большой батон  ПОКОМ</v>
          </cell>
          <cell r="D68">
            <v>80.52</v>
          </cell>
          <cell r="F68">
            <v>80.52</v>
          </cell>
        </row>
        <row r="69">
          <cell r="A69" t="str">
            <v>457  Колбаса Молочная ТМ Особый рецепт ВЕС большой батон  ПОКОМ</v>
          </cell>
          <cell r="D69">
            <v>12.9</v>
          </cell>
          <cell r="F69">
            <v>12.9</v>
          </cell>
        </row>
        <row r="70">
          <cell r="A70" t="str">
            <v>462  Колбаса Со шпиком ТМ Особый рецепт в оболочке полиамид 0,5 кг. ПОКОМ</v>
          </cell>
          <cell r="D70">
            <v>3</v>
          </cell>
          <cell r="F70">
            <v>6</v>
          </cell>
        </row>
        <row r="71">
          <cell r="A71" t="str">
            <v>466  Сосиски Ганноверские в оболочке амицел в модиф. газовой среде 0,5 кг ТМ Стародворье. ПОКОМ</v>
          </cell>
          <cell r="D71">
            <v>22</v>
          </cell>
          <cell r="F71">
            <v>44</v>
          </cell>
        </row>
        <row r="72">
          <cell r="A72" t="str">
            <v>467  Колбаса Филейная 0,5кг ТМ Особый рецепт  ПОКОМ</v>
          </cell>
          <cell r="D72">
            <v>6</v>
          </cell>
          <cell r="F72">
            <v>12</v>
          </cell>
        </row>
        <row r="73">
          <cell r="A73" t="str">
            <v>468  Колбаса Стародворская Традиционная ТМ Стародворье в оболочке полиамид 0,4 кг. ПОКОМ</v>
          </cell>
          <cell r="D73">
            <v>7.6</v>
          </cell>
          <cell r="F73">
            <v>19</v>
          </cell>
        </row>
        <row r="74">
          <cell r="A74" t="str">
            <v>484  Колбаса Филедворская по-стародворски ТМ Стародворье в оболочке полиамид 0,4 кг. ПОКОМ</v>
          </cell>
          <cell r="D74">
            <v>4.8</v>
          </cell>
          <cell r="F74">
            <v>12</v>
          </cell>
        </row>
        <row r="75">
          <cell r="A75" t="str">
            <v>496  Колбаса Сочинка по-фински с сочным окроком 0,3кг ТМ Стародворье  ПОКОМ</v>
          </cell>
          <cell r="D75">
            <v>11.1</v>
          </cell>
          <cell r="F75">
            <v>37</v>
          </cell>
        </row>
        <row r="76">
          <cell r="A76" t="str">
            <v>3215 ВЕТЧ.МЯСНАЯ Папа может п/о 0.4кг 8шт.    ОСТАНКИНО</v>
          </cell>
          <cell r="D76">
            <v>9.6</v>
          </cell>
          <cell r="F76">
            <v>24</v>
          </cell>
        </row>
        <row r="77">
          <cell r="A77" t="str">
            <v>5015 БУРГУНДИЯ с/к в/у 1/250 ОСТАНКИНО</v>
          </cell>
          <cell r="D77">
            <v>1.25</v>
          </cell>
          <cell r="F77">
            <v>5</v>
          </cell>
        </row>
        <row r="78">
          <cell r="A78" t="str">
            <v>5483 ЭКСТРА Папа может с/к в/у 1/250 8шт.   ОСТАНКИНО</v>
          </cell>
          <cell r="D78">
            <v>6.5</v>
          </cell>
          <cell r="F78">
            <v>26</v>
          </cell>
        </row>
        <row r="79">
          <cell r="A79" t="str">
            <v>5679 САЛЯМИ ИТАЛЬЯНСКАЯ с/к в/у 1/150_60с ОСТАНКИНО</v>
          </cell>
          <cell r="D79">
            <v>8.25</v>
          </cell>
          <cell r="F79">
            <v>55</v>
          </cell>
        </row>
        <row r="80">
          <cell r="A80" t="str">
            <v>5682 САЛЯМИ МЕЛКОЗЕРНЕНАЯ с/к в/у 1/120_60с   ОСТАНКИНО</v>
          </cell>
          <cell r="D80">
            <v>7.44</v>
          </cell>
          <cell r="F80">
            <v>62</v>
          </cell>
        </row>
        <row r="81">
          <cell r="A81" t="str">
            <v>5706 АРОМАТНАЯ Папа может с/к в/у 1/250 8шт.  ОСТАНКИНО</v>
          </cell>
          <cell r="D81">
            <v>6.25</v>
          </cell>
          <cell r="F81">
            <v>25</v>
          </cell>
        </row>
        <row r="82">
          <cell r="A82" t="str">
            <v>6208 ДЫМОВИЦА ИЗ ЛОПАТКИ ПМ к/в с/н в/у 1/150 ОСТАНКИНО</v>
          </cell>
          <cell r="D82">
            <v>6.45</v>
          </cell>
          <cell r="F82">
            <v>43</v>
          </cell>
        </row>
        <row r="83">
          <cell r="A83" t="str">
            <v>6222 ИТАЛЬЯНСКОЕ АССОРТИ с/в с/н мгс 1/90 ОСТАНКИНО</v>
          </cell>
          <cell r="D83">
            <v>1.8</v>
          </cell>
          <cell r="F83">
            <v>20</v>
          </cell>
        </row>
        <row r="84">
          <cell r="A84" t="str">
            <v>6223 БАЛЫК И ШЕЙКА с/в с/н мгс 1/90 10 шт ОСТАНКИНО</v>
          </cell>
          <cell r="D84">
            <v>0.09</v>
          </cell>
          <cell r="F84">
            <v>1</v>
          </cell>
        </row>
        <row r="85">
          <cell r="A85" t="str">
            <v>6228 МЯСНОЕ АССОРТИ к/з с/н мгс 1/90 10шт.  ОСТАНКИНО</v>
          </cell>
          <cell r="D85">
            <v>1.89</v>
          </cell>
          <cell r="F85">
            <v>21</v>
          </cell>
        </row>
        <row r="86">
          <cell r="A86" t="str">
            <v>6279 КОРЕЙКА ПО-ОСТ.к/в в/с с/н в/у 1/150_45с  ОСТАНКИНО</v>
          </cell>
          <cell r="D86">
            <v>-1.8</v>
          </cell>
          <cell r="F86">
            <v>-12</v>
          </cell>
        </row>
        <row r="87">
          <cell r="A87" t="str">
            <v>6303 МЯСНЫЕ Папа может сос п/о мгс 1.5*3  ОСТАНКИНО</v>
          </cell>
          <cell r="D87">
            <v>3.24</v>
          </cell>
          <cell r="F87">
            <v>3.24</v>
          </cell>
        </row>
        <row r="88">
          <cell r="A88" t="str">
            <v>6325 ДОКТОРСКАЯ ПРЕМИУМ вар п/о 0.4кг 8шт.  ОСТАНКИНО</v>
          </cell>
          <cell r="D88">
            <v>17.2</v>
          </cell>
          <cell r="F88">
            <v>43</v>
          </cell>
        </row>
        <row r="89">
          <cell r="A89" t="str">
            <v>6333 МЯСНАЯ Папа может вар п/о 0.4кг 8шт.  ОСТАНКИНО</v>
          </cell>
          <cell r="D89">
            <v>18.399999999999999</v>
          </cell>
          <cell r="F89">
            <v>46</v>
          </cell>
        </row>
        <row r="90">
          <cell r="A90" t="str">
            <v>6337 МЯСНАЯ СО ШПИКОМ вар п/о 0,5кг 8шт ОСТАНКИНО</v>
          </cell>
          <cell r="D90">
            <v>7</v>
          </cell>
          <cell r="F90">
            <v>14</v>
          </cell>
        </row>
        <row r="91">
          <cell r="A91" t="str">
            <v>6340 ДОМАШНИЙ РЕЦЕПТ Коровино 0.5кг 8шт.  ОСТАНКИНО</v>
          </cell>
          <cell r="D91">
            <v>8</v>
          </cell>
          <cell r="F91">
            <v>16</v>
          </cell>
        </row>
        <row r="92">
          <cell r="A92" t="str">
            <v>6353 ЭКСТРА Папа может вар п/о 0.4кг 8шт.  ОСТАНКИНО</v>
          </cell>
          <cell r="D92">
            <v>12.8</v>
          </cell>
          <cell r="F92">
            <v>32</v>
          </cell>
        </row>
        <row r="93">
          <cell r="A93" t="str">
            <v>6392 ФИЛЕЙНАЯ Папа может вар п/о 0.4кг. ОСТАНКИНО</v>
          </cell>
          <cell r="D93">
            <v>11.2</v>
          </cell>
          <cell r="F93">
            <v>28</v>
          </cell>
        </row>
        <row r="94">
          <cell r="A94" t="str">
            <v>6453 ЭКСТРА Папа может с/к с/н в/у 1/100 14шт.   ОСТАНКИНО</v>
          </cell>
          <cell r="D94">
            <v>5.2</v>
          </cell>
          <cell r="F94">
            <v>52</v>
          </cell>
        </row>
        <row r="95">
          <cell r="A95" t="str">
            <v>6454 АРОМАТНАЯ с/к с/н в/у 1/100 10шт ОСТАНКИНО</v>
          </cell>
          <cell r="D95">
            <v>6.7</v>
          </cell>
          <cell r="F95">
            <v>67</v>
          </cell>
        </row>
        <row r="96">
          <cell r="A96" t="str">
            <v>6459 СЕРВЕЛАТ ШВЕЙЦАРСКИЙ в/к с/н в/у 1/100  ОСТАНКИНО</v>
          </cell>
          <cell r="D96">
            <v>-0.3</v>
          </cell>
          <cell r="F96">
            <v>-3</v>
          </cell>
        </row>
        <row r="97">
          <cell r="A97" t="str">
            <v>6500 КАРБОНАД к/в в/с с/н в/у 1/150 8шт.  ОСТАНКИНО</v>
          </cell>
          <cell r="D97">
            <v>7.95</v>
          </cell>
          <cell r="F97">
            <v>53</v>
          </cell>
        </row>
        <row r="98">
          <cell r="A98" t="str">
            <v>6665 БАЛЫКОВАЯ Папа Может п/к в/у 0,31кг 8шт ОСТАНКИНО</v>
          </cell>
          <cell r="D98">
            <v>3.72</v>
          </cell>
          <cell r="F98">
            <v>12</v>
          </cell>
        </row>
        <row r="99">
          <cell r="A99" t="str">
            <v>6676 ЧЕСНОЧНАЯ Папа может п/к в/у 0.35кг 8шт.   ОСТАНКИНО</v>
          </cell>
          <cell r="D99">
            <v>11.55</v>
          </cell>
          <cell r="F99">
            <v>33</v>
          </cell>
        </row>
        <row r="100">
          <cell r="A100" t="str">
            <v>6683 СЕРВЕЛАТ ЗЕРНИСТЫЙ ПМ в/к в/у 0,35кг  ОСТАНКИНО</v>
          </cell>
          <cell r="D100">
            <v>8.0500000000000007</v>
          </cell>
          <cell r="F100">
            <v>23</v>
          </cell>
        </row>
        <row r="101">
          <cell r="A101" t="str">
            <v>6684 СЕРВЕЛАТ КАРЕЛЬСКИЙ ПМ в/к в/у 0.28кг  ОСТАНКИНО</v>
          </cell>
          <cell r="D101">
            <v>7.28</v>
          </cell>
          <cell r="F101">
            <v>26</v>
          </cell>
        </row>
        <row r="102">
          <cell r="A102" t="str">
            <v>6689 СЕРВЕЛАТ ОХОТНИЧИЙ ПМ в/к в/у 0,35кг 8шт  ОСТАНКИНО</v>
          </cell>
          <cell r="D102">
            <v>15.4</v>
          </cell>
          <cell r="F102">
            <v>44</v>
          </cell>
        </row>
        <row r="103">
          <cell r="A103" t="str">
            <v>6697 СЕРВЕЛАТ ФИНСКИЙ ПМ в/к в/у 0,35кг 8шт.  ОСТАНКИНО</v>
          </cell>
          <cell r="D103">
            <v>14.35</v>
          </cell>
          <cell r="F103">
            <v>41</v>
          </cell>
        </row>
        <row r="104">
          <cell r="A104" t="str">
            <v>6713 СОЧНЫЙ ГРИЛЬ ПМ сос п/о мгс 0,41 кг 8 шт ОСТАНКИНО</v>
          </cell>
          <cell r="D104">
            <v>17.22</v>
          </cell>
          <cell r="F104">
            <v>42</v>
          </cell>
        </row>
        <row r="105">
          <cell r="A105" t="str">
            <v>6722 СОЧНЫЕ ПМ сос п/о мгс 0,41кг 10шт.  ОСТАНКИНО</v>
          </cell>
          <cell r="D105">
            <v>11.07</v>
          </cell>
          <cell r="F105">
            <v>27</v>
          </cell>
        </row>
        <row r="106">
          <cell r="A106" t="str">
            <v>6726 СЛИВОЧНЫЕ ПМ сос п/о мгс 0.41кг 10шт.  ОСТАНКИНО</v>
          </cell>
          <cell r="D106">
            <v>16.809999999999999</v>
          </cell>
          <cell r="F106">
            <v>41</v>
          </cell>
        </row>
        <row r="107">
          <cell r="A107" t="str">
            <v>6754 БАЛЫК И ШЕЙКА с/в с/н мгс 1/90 8 шт ОСТАНКИНО</v>
          </cell>
          <cell r="D107">
            <v>0.27</v>
          </cell>
          <cell r="F107">
            <v>3</v>
          </cell>
        </row>
        <row r="108">
          <cell r="A108" t="str">
            <v>6765 РУБЛЕНЫЕ сос ц/о мгс 0.36кг 6шт.  ОСТАНКИНО</v>
          </cell>
          <cell r="D108">
            <v>10.44</v>
          </cell>
          <cell r="F108">
            <v>29</v>
          </cell>
        </row>
        <row r="109">
          <cell r="A109" t="str">
            <v>6776 ХОТ-ДОГ Папа может сос п/о мгс 0.35кг  ОСТАНКИНО</v>
          </cell>
          <cell r="D109">
            <v>0.7</v>
          </cell>
          <cell r="F109">
            <v>2</v>
          </cell>
        </row>
        <row r="110">
          <cell r="A110" t="str">
            <v>6777 МЯСНЫЕ С ГОВЯДИНОЙ ПМ сос п/о мгс 0.4кг  ОСТАНКИНО</v>
          </cell>
          <cell r="D110">
            <v>21.6</v>
          </cell>
          <cell r="F110">
            <v>54</v>
          </cell>
        </row>
        <row r="111">
          <cell r="A111" t="str">
            <v>6785 ВЕНСКАЯ САЛЯМИ п/к в/у 0.33кг 8шт.  ОСТАНКИНО</v>
          </cell>
          <cell r="D111">
            <v>4.29</v>
          </cell>
          <cell r="F111">
            <v>13</v>
          </cell>
        </row>
        <row r="112">
          <cell r="A112" t="str">
            <v>6787 СЕРВЕЛАТ КРЕМЛЕВСКИЙ в/к в/у 0,33кг 8шт.  ОСТАНКИНО</v>
          </cell>
          <cell r="D112">
            <v>5.94</v>
          </cell>
          <cell r="F112">
            <v>18</v>
          </cell>
        </row>
        <row r="113">
          <cell r="A113" t="str">
            <v>6793 БАЛЫКОВАЯ в/к в/у 0,33кг 8шт.  ОСТАНКИНО</v>
          </cell>
          <cell r="D113">
            <v>7.26</v>
          </cell>
          <cell r="F113">
            <v>22</v>
          </cell>
        </row>
        <row r="114">
          <cell r="A114" t="str">
            <v>6795 ОСТАНКИНСКАЯ в/к в/у 0,33кг 8шт.  ОСТАНКИНО</v>
          </cell>
          <cell r="D114">
            <v>-0.33</v>
          </cell>
          <cell r="F114">
            <v>-1</v>
          </cell>
        </row>
        <row r="115">
          <cell r="A115" t="str">
            <v>6801 ОСТАНКИНСКАЯ вар п/о 0.4кг 8шт.  ОСТАНКИНО</v>
          </cell>
          <cell r="D115">
            <v>6.4</v>
          </cell>
          <cell r="F115">
            <v>16</v>
          </cell>
        </row>
        <row r="116">
          <cell r="A116" t="str">
            <v>6807 СЕРВЕЛАТ ЕВРОПЕЙСКИЙ в/к в/у 0,33кг 8шт.  ОСТАНКИНО</v>
          </cell>
          <cell r="D116">
            <v>5.61</v>
          </cell>
          <cell r="F116">
            <v>17</v>
          </cell>
        </row>
        <row r="117">
          <cell r="A117" t="str">
            <v>6852 МОЛОЧНЫЕ ПРЕМИУМ ПМ сос п/о в/ у 1/350  ОСТАНКИНО</v>
          </cell>
          <cell r="D117">
            <v>16.45</v>
          </cell>
          <cell r="F117">
            <v>47</v>
          </cell>
        </row>
        <row r="118">
          <cell r="A118" t="str">
            <v>6909 ДЛЯ ДЕТЕЙ сос п/о мгс 0.33кг 8шт.  ОСТАНКИНО</v>
          </cell>
          <cell r="D118">
            <v>7.26</v>
          </cell>
          <cell r="F118">
            <v>22</v>
          </cell>
        </row>
        <row r="119">
          <cell r="A119" t="str">
            <v>6919 БЕКОН с/к с/н в/у 1/180 10шт.  ОСТАНКИНО</v>
          </cell>
          <cell r="D119">
            <v>8.64</v>
          </cell>
          <cell r="F119">
            <v>48</v>
          </cell>
        </row>
        <row r="120">
          <cell r="A120" t="str">
            <v>6937 САЛЯМИ Папа может с/к в/у 1/250 8шт ОСТАНКИНО</v>
          </cell>
          <cell r="D120">
            <v>3.5</v>
          </cell>
          <cell r="F120">
            <v>14</v>
          </cell>
        </row>
        <row r="121">
          <cell r="A121" t="str">
            <v>6955 СОЧНЫЕ Папа может сос п/о мгс1.5*4_А Останкино</v>
          </cell>
          <cell r="D121">
            <v>1.5569999999999999</v>
          </cell>
          <cell r="F121">
            <v>1.5569999999999999</v>
          </cell>
        </row>
        <row r="122">
          <cell r="A122" t="str">
            <v>6967 БУРГУНДИЯ Папа может с/к в/у 1/250 8 шт ОСТАНКИНО</v>
          </cell>
          <cell r="D122">
            <v>2.75</v>
          </cell>
          <cell r="F122">
            <v>11</v>
          </cell>
        </row>
        <row r="123">
          <cell r="A123" t="str">
            <v>БОНУС_435 Колбаса Молочная Стародворская  с молоком в оболочке полиамид 0,4 кг.ТМ Стародворье ПОКОМ</v>
          </cell>
          <cell r="D123">
            <v>14.4</v>
          </cell>
          <cell r="F123">
            <v>36</v>
          </cell>
        </row>
        <row r="124">
          <cell r="A124" t="str">
            <v>БОНУС_Колбаса Сервелат Филедворский, фиброуз, в/у 0,35 кг срез,  ПОКОМ</v>
          </cell>
          <cell r="D124">
            <v>5.25</v>
          </cell>
          <cell r="F124">
            <v>15</v>
          </cell>
        </row>
        <row r="125">
          <cell r="A125" t="str">
            <v>БОНУС_Пельмени Бульмени с говядиной и свининой ТМ Горячая штучка. флоу-пак сфера 0,4 кг ПОКОМ</v>
          </cell>
          <cell r="D125">
            <v>0.8</v>
          </cell>
          <cell r="F125">
            <v>2</v>
          </cell>
        </row>
        <row r="126">
          <cell r="A126" t="str">
            <v>БОНУС_Сосиски Сочинки с сочной грудинкой, МГС 0.4кг,   ПОКОМ</v>
          </cell>
          <cell r="D126">
            <v>16.399999999999999</v>
          </cell>
          <cell r="F126">
            <v>41</v>
          </cell>
        </row>
        <row r="127">
          <cell r="A127" t="str">
            <v>Готовые бельмеши сочные с мясом ТМ Горячая штучка 0,3кг зам  ПОКОМ</v>
          </cell>
          <cell r="D127">
            <v>13.2</v>
          </cell>
          <cell r="F127">
            <v>44</v>
          </cell>
        </row>
        <row r="128">
          <cell r="A128" t="str">
            <v>Готовые чебупели острые с мясом Горячая штучка 0,3 кг зам  ПОКОМ</v>
          </cell>
          <cell r="D128">
            <v>15.6</v>
          </cell>
          <cell r="F128">
            <v>52</v>
          </cell>
        </row>
        <row r="129">
          <cell r="A129" t="str">
            <v>Готовые чебупели с ветчиной и сыром Горячая штучка 0,3кг зам  ПОКОМ</v>
          </cell>
          <cell r="D129">
            <v>20.399999999999999</v>
          </cell>
          <cell r="F129">
            <v>68</v>
          </cell>
        </row>
        <row r="130">
          <cell r="A130" t="str">
            <v>Готовые чебупели с мясом ТМ Горячая штучка Без свинины 0,3 кг ПОКОМ</v>
          </cell>
          <cell r="D130">
            <v>8.4</v>
          </cell>
          <cell r="F130">
            <v>28</v>
          </cell>
        </row>
        <row r="131">
          <cell r="A131" t="str">
            <v>Готовые чебупели сочные с мясом ТМ Горячая штучка  0,3кг зам  ПОКОМ</v>
          </cell>
          <cell r="D131">
            <v>24.6</v>
          </cell>
          <cell r="F131">
            <v>82</v>
          </cell>
        </row>
        <row r="132">
          <cell r="A132" t="str">
            <v>Готовые чебуреки с мясом ТМ Горячая штучка 0,09 кг флоу-пак ПОКОМ</v>
          </cell>
          <cell r="D132">
            <v>1.62</v>
          </cell>
          <cell r="F132">
            <v>18</v>
          </cell>
        </row>
        <row r="133">
          <cell r="A133" t="str">
            <v>Готовые чебуреки со свининой и говядиной Гор.шт.0,36 кг зам.  ПОКОМ</v>
          </cell>
          <cell r="D133">
            <v>12.24</v>
          </cell>
          <cell r="F133">
            <v>34</v>
          </cell>
        </row>
        <row r="134">
          <cell r="A134" t="str">
            <v>Круггетсы с сырным соусом ТМ Горячая штучка 0,25 кг зам  ПОКОМ</v>
          </cell>
          <cell r="D134">
            <v>17.25</v>
          </cell>
          <cell r="F134">
            <v>69</v>
          </cell>
        </row>
        <row r="135">
          <cell r="A135" t="str">
            <v>Круггетсы сочные ТМ Горячая штучка ТС Круггетсы 0,25 кг зам  ПОКОМ</v>
          </cell>
          <cell r="D135">
            <v>11</v>
          </cell>
          <cell r="F135">
            <v>44</v>
          </cell>
        </row>
        <row r="136">
          <cell r="A136" t="str">
            <v>Наггетсы из печи 0,25кг ТМ Вязанка ТС Няняггетсы Сливушки замор.  ПОКОМ</v>
          </cell>
          <cell r="D136">
            <v>13.5</v>
          </cell>
          <cell r="F136">
            <v>54</v>
          </cell>
        </row>
        <row r="137">
          <cell r="A137" t="str">
            <v>Наггетсы Нагетосы Сочная курочка в хрустящей панировке ТМ Горячая штучка 0,25 кг зам  ПОКОМ</v>
          </cell>
          <cell r="D137">
            <v>6.75</v>
          </cell>
          <cell r="F137">
            <v>27</v>
          </cell>
        </row>
        <row r="138">
          <cell r="A138" t="str">
            <v>Наггетсы Нагетосы Сочная курочка ТМ Горячая штучка 0,25 кг зам  ПОКОМ</v>
          </cell>
          <cell r="D138">
            <v>6.5</v>
          </cell>
          <cell r="F138">
            <v>26</v>
          </cell>
        </row>
        <row r="139">
          <cell r="A139" t="str">
            <v>Наггетсы с индейкой 0,25кг ТМ Вязанка ТС Няняггетсы Сливушки НД2 замор.  ПОКОМ</v>
          </cell>
          <cell r="D139">
            <v>7.75</v>
          </cell>
          <cell r="F139">
            <v>31</v>
          </cell>
        </row>
        <row r="140">
          <cell r="A140" t="str">
            <v>Наггетсы с куриным филе и сыром ТМ Вязанка 0,25 кг ПОКОМ</v>
          </cell>
          <cell r="D140">
            <v>6.5</v>
          </cell>
          <cell r="F140">
            <v>26</v>
          </cell>
        </row>
        <row r="141">
          <cell r="A141" t="str">
            <v>Наггетсы хрустящие п/ф ВЕС ПОКОМ</v>
          </cell>
          <cell r="D141">
            <v>12</v>
          </cell>
          <cell r="F141">
            <v>12</v>
          </cell>
        </row>
        <row r="142">
          <cell r="A142" t="str">
            <v>Пекерсы с индейкой в сливочном соусе ТМ Горячая штучка 0,25 кг зам  ПОКОМ</v>
          </cell>
          <cell r="D142">
            <v>3.5</v>
          </cell>
          <cell r="F142">
            <v>14</v>
          </cell>
        </row>
        <row r="143">
          <cell r="A143" t="str">
            <v>Пельмени Бигбули с мясом ТМ Горячая штучка. флоу-пак сфера 0,4 кг. ПОКОМ</v>
          </cell>
          <cell r="D143">
            <v>4.4000000000000004</v>
          </cell>
          <cell r="F143">
            <v>11</v>
          </cell>
        </row>
        <row r="144">
          <cell r="A144" t="str">
            <v>Пельмени Бигбули с мясом ТМ Горячая штучка. флоу-пак сфера 0,7 кг ПОКОМ</v>
          </cell>
          <cell r="D144">
            <v>14.7</v>
          </cell>
          <cell r="F144">
            <v>21</v>
          </cell>
        </row>
        <row r="145">
          <cell r="A145" t="str">
            <v>Пельмени Бигбули с мясом, Горячая штучка 0,43кг  ПОКОМ</v>
          </cell>
          <cell r="D145">
            <v>6.45</v>
          </cell>
          <cell r="F145">
            <v>15</v>
          </cell>
        </row>
        <row r="146">
          <cell r="A146" t="str">
            <v>Пельмени Бульмени с говядиной и свининой 2,7кг Наваристые Горячая штучка ВЕС  ПОКОМ</v>
          </cell>
          <cell r="D146">
            <v>2.7</v>
          </cell>
          <cell r="F146">
            <v>2.7</v>
          </cell>
        </row>
        <row r="147">
          <cell r="A147" t="str">
            <v>Пельмени Бульмени с говядиной и свининой ТМ Горячая штучка. флоу-пак сфера 0,4 кг ПОКОМ</v>
          </cell>
          <cell r="D147">
            <v>16.8</v>
          </cell>
          <cell r="F147">
            <v>42</v>
          </cell>
        </row>
        <row r="148">
          <cell r="A148" t="str">
            <v>Пельмени Бульмени с говядиной и свининой ТМ Горячая штучка. флоу-пак сфера 0,7 кг ПОКОМ</v>
          </cell>
          <cell r="D148">
            <v>45.5</v>
          </cell>
          <cell r="F148">
            <v>65</v>
          </cell>
        </row>
        <row r="149">
          <cell r="A149" t="str">
            <v>Пельмени Бульмени со сливочным маслом ТМ Горячая шт. 0,43 кг  ПОКОМ</v>
          </cell>
          <cell r="D149">
            <v>1.29</v>
          </cell>
          <cell r="F149">
            <v>3</v>
          </cell>
        </row>
        <row r="150">
          <cell r="A150" t="str">
            <v>Пельмени Бульмени со сливочным маслом ТМ Горячая штучка. флоу-пак сфера 0,4 кг. ПОКОМ</v>
          </cell>
          <cell r="D150">
            <v>24.4</v>
          </cell>
          <cell r="F150">
            <v>61</v>
          </cell>
        </row>
        <row r="151">
          <cell r="A151" t="str">
            <v>Пельмени Бульмени со сливочным маслом ТМ Горячая штучка.флоу-пак сфера 0,7 кг. ПОКОМ</v>
          </cell>
          <cell r="D151">
            <v>47.6</v>
          </cell>
          <cell r="F151">
            <v>68</v>
          </cell>
        </row>
        <row r="152">
          <cell r="A152" t="str">
            <v>Пельмени Медвежьи ушки с фермерскими сливками 0,4 кг. ТМ Стародворье ПОКОМ</v>
          </cell>
          <cell r="D152">
            <v>2.4</v>
          </cell>
          <cell r="F152">
            <v>6</v>
          </cell>
        </row>
        <row r="153">
          <cell r="A153" t="str">
            <v>Пельмени Медвежьи ушки с фермерскими сливками 0,7кг  ПОКОМ</v>
          </cell>
          <cell r="D153">
            <v>0.7</v>
          </cell>
          <cell r="F153">
            <v>1</v>
          </cell>
        </row>
        <row r="154">
          <cell r="A154" t="str">
            <v>Пельмени Мясорубские ТМ Стародворье фоупак равиоли 0,7 кг  ПОКОМ</v>
          </cell>
          <cell r="D154">
            <v>20.3</v>
          </cell>
          <cell r="F154">
            <v>29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12.6</v>
          </cell>
          <cell r="F155">
            <v>14</v>
          </cell>
        </row>
        <row r="156">
          <cell r="A156" t="str">
            <v>Пельмени Отборные с говядиной 0,43 кг ТМ Стародворье ТС Медвежье ушко</v>
          </cell>
          <cell r="D156">
            <v>0.86</v>
          </cell>
          <cell r="F156">
            <v>2</v>
          </cell>
        </row>
        <row r="157">
          <cell r="A157" t="str">
            <v>Пельмени Отборные с говядиной 0,9 кг НОВА ТМ Стародворье ТС Медвежье ушко  ПОКОМ</v>
          </cell>
          <cell r="D157">
            <v>5.4</v>
          </cell>
          <cell r="F157">
            <v>6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D158">
            <v>5.59</v>
          </cell>
          <cell r="F158">
            <v>13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D159">
            <v>20</v>
          </cell>
          <cell r="F159">
            <v>20</v>
          </cell>
        </row>
        <row r="160">
          <cell r="A160" t="str">
            <v>Пельмени Со свининой и говядиной ТМ Особый рецепт Любимая ложка 1,0 кг  ПОКОМ</v>
          </cell>
          <cell r="D160">
            <v>16</v>
          </cell>
          <cell r="F160">
            <v>16</v>
          </cell>
        </row>
        <row r="161">
          <cell r="A161" t="str">
            <v>Пирожки с мясом 3,7кг ВЕС ТМ Зареченские  ПОКОМ</v>
          </cell>
          <cell r="D161">
            <v>3.7</v>
          </cell>
          <cell r="F161">
            <v>3.7</v>
          </cell>
        </row>
        <row r="162">
          <cell r="A162" t="str">
            <v>Сыр Боккончини копченый 40% 100/8шт</v>
          </cell>
          <cell r="D162">
            <v>2</v>
          </cell>
          <cell r="F162">
            <v>20</v>
          </cell>
        </row>
        <row r="163">
          <cell r="A163" t="str">
            <v>Сыр Гауда 45% тм Папа Может, нарезанные ломтики 125г (МИНИ)  Останкино</v>
          </cell>
          <cell r="D163">
            <v>1.75</v>
          </cell>
          <cell r="F163">
            <v>14</v>
          </cell>
        </row>
        <row r="164">
          <cell r="A164" t="str">
            <v>Сыр ПАПА МОЖЕТ "Гауда Голд" 45% 180 г  ОСТАНКИНО</v>
          </cell>
          <cell r="D164">
            <v>4.1399999999999997</v>
          </cell>
          <cell r="F164">
            <v>23</v>
          </cell>
        </row>
        <row r="165">
          <cell r="A165" t="str">
            <v>Сыр ПАПА МОЖЕТ "Голландский традиционный" 45% 180 г  ОСТАНКИНО</v>
          </cell>
          <cell r="D165">
            <v>5.04</v>
          </cell>
          <cell r="F165">
            <v>28</v>
          </cell>
        </row>
        <row r="166">
          <cell r="A166" t="str">
            <v>Сыр ПАПА МОЖЕТ "Российский традиционный" 45% 180 г  ОСТАНКИНО</v>
          </cell>
          <cell r="D166">
            <v>6.3</v>
          </cell>
          <cell r="F166">
            <v>35</v>
          </cell>
        </row>
        <row r="167">
          <cell r="A167" t="str">
            <v>Сыр ПАПА МОЖЕТ "Тильзитер" 45% 180 г  ОСТАНКИНО</v>
          </cell>
          <cell r="D167">
            <v>4.32</v>
          </cell>
          <cell r="F167">
            <v>24</v>
          </cell>
        </row>
        <row r="168">
          <cell r="A168" t="str">
            <v>Сыр Папа Может Голландский 45%, нарез, 125г (9 шт)  Останкино</v>
          </cell>
          <cell r="D168">
            <v>-0.375</v>
          </cell>
          <cell r="F168">
            <v>-3</v>
          </cell>
        </row>
        <row r="169">
          <cell r="A169" t="str">
            <v>Сыр рассольный жирный Чечил 45% 100/6шт</v>
          </cell>
          <cell r="D169">
            <v>1.9</v>
          </cell>
          <cell r="F169">
            <v>19</v>
          </cell>
        </row>
        <row r="170">
          <cell r="A170" t="str">
            <v>Сыр рассольный жирный Чечил копченый 45% 100/6шт</v>
          </cell>
          <cell r="D170">
            <v>2.2999999999999998</v>
          </cell>
          <cell r="F170">
            <v>23</v>
          </cell>
        </row>
        <row r="171">
          <cell r="A171" t="str">
            <v>Сыр Скаморца свежий 100г/8шт</v>
          </cell>
          <cell r="D171">
            <v>1.6</v>
          </cell>
          <cell r="F171">
            <v>16</v>
          </cell>
        </row>
        <row r="172">
          <cell r="A172" t="str">
            <v>Сыр Тильзитер 45% ТМ Папа Может, нарезанные ломтики 125г (МИНИ)  ОСТАНКИНО</v>
          </cell>
          <cell r="D172">
            <v>2.75</v>
          </cell>
          <cell r="F172">
            <v>22</v>
          </cell>
        </row>
        <row r="173">
          <cell r="A173" t="str">
            <v>Хотстеры ТМ Горячая штучка ТС Хотстеры 0,25 кг зам  ПОКОМ</v>
          </cell>
          <cell r="D173">
            <v>23.5</v>
          </cell>
          <cell r="F173">
            <v>94</v>
          </cell>
        </row>
        <row r="174">
          <cell r="A174" t="str">
            <v>Хрустящие крылышки острые к пиву ТМ Горячая штучка 0,3кг зам  ПОКОМ</v>
          </cell>
          <cell r="D174">
            <v>9.9</v>
          </cell>
          <cell r="F174">
            <v>33</v>
          </cell>
        </row>
        <row r="175">
          <cell r="A175" t="str">
            <v>Хрустящие крылышки ТМ Горячая штучка 0,3 кг зам  ПОКОМ</v>
          </cell>
          <cell r="D175">
            <v>7.2</v>
          </cell>
          <cell r="F175">
            <v>24</v>
          </cell>
        </row>
        <row r="176">
          <cell r="A176" t="str">
            <v>Хрустящие крылышки ТМ Зареченские ТС Зареченские продукты. ВЕС ПОКОМ</v>
          </cell>
          <cell r="D176">
            <v>7.2</v>
          </cell>
          <cell r="F176">
            <v>7.2</v>
          </cell>
        </row>
        <row r="177">
          <cell r="A177" t="str">
            <v>Чебупели Курочка гриль ТМ Горячая штучка, 0,3 кг зам  ПОКОМ</v>
          </cell>
          <cell r="D177">
            <v>3.9</v>
          </cell>
          <cell r="F177">
            <v>13</v>
          </cell>
        </row>
        <row r="178">
          <cell r="A178" t="str">
            <v>Чебупицца курочка по-итальянски Горячая штучка 0,25 кг зам  ПОКОМ</v>
          </cell>
          <cell r="D178">
            <v>33</v>
          </cell>
          <cell r="F178">
            <v>132</v>
          </cell>
        </row>
        <row r="179">
          <cell r="A179" t="str">
            <v>Чебупицца Пепперони ТМ Горячая штучка ТС Чебупицца 0.25кг зам  ПОКОМ</v>
          </cell>
          <cell r="D179">
            <v>37</v>
          </cell>
          <cell r="F179">
            <v>148</v>
          </cell>
        </row>
        <row r="180">
          <cell r="A180" t="str">
            <v>Чебуреки Мясные вес 2,7  ПОКОМ</v>
          </cell>
          <cell r="D180">
            <v>13.5</v>
          </cell>
          <cell r="F180">
            <v>13.5</v>
          </cell>
        </row>
        <row r="181">
          <cell r="A181" t="str">
            <v>Чебуреки сочные ВЕС ТМ Зареченские  ПОКОМ</v>
          </cell>
          <cell r="D181">
            <v>10</v>
          </cell>
          <cell r="F181">
            <v>10</v>
          </cell>
        </row>
        <row r="182">
          <cell r="A182" t="str">
            <v>Чебуречище ТМ Горячая штучка .0,14 кг зам. ПОКОМ</v>
          </cell>
          <cell r="D182">
            <v>2.38</v>
          </cell>
          <cell r="F182">
            <v>17</v>
          </cell>
        </row>
        <row r="183">
          <cell r="A183" t="str">
            <v>Итого</v>
          </cell>
          <cell r="D183">
            <v>2389.5569999999998</v>
          </cell>
          <cell r="F183">
            <v>5677.6220000000003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05.12.2024 - 11.12.2024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Вес</v>
          </cell>
          <cell r="E6">
            <v>0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11.670999999999999</v>
          </cell>
          <cell r="E7">
            <v>0</v>
          </cell>
          <cell r="F7">
            <v>11.670999999999999</v>
          </cell>
        </row>
        <row r="8">
          <cell r="A8" t="str">
            <v>016  Сосиски Вязанка Молочные, Вязанка вискофан  ВЕС.ПОКОМ</v>
          </cell>
          <cell r="B8">
            <v>0</v>
          </cell>
          <cell r="C8">
            <v>0</v>
          </cell>
          <cell r="D8">
            <v>12.295999999999999</v>
          </cell>
          <cell r="E8">
            <v>0</v>
          </cell>
          <cell r="F8">
            <v>12.295999999999999</v>
          </cell>
        </row>
        <row r="9">
          <cell r="A9" t="str">
            <v>022  Колбаса Вязанка со шпиком, вектор 0,5кг, ПОКОМ</v>
          </cell>
          <cell r="B9">
            <v>0</v>
          </cell>
          <cell r="C9">
            <v>0</v>
          </cell>
          <cell r="D9">
            <v>9.5</v>
          </cell>
          <cell r="E9">
            <v>0</v>
          </cell>
          <cell r="F9">
            <v>19</v>
          </cell>
        </row>
        <row r="10">
          <cell r="A10" t="str">
            <v>023  Колбаса Докторская ГОСТ, Вязанка вектор, 0,4 кг, ПОКОМ</v>
          </cell>
          <cell r="B10">
            <v>0</v>
          </cell>
          <cell r="C10">
            <v>0</v>
          </cell>
          <cell r="D10">
            <v>93.6</v>
          </cell>
          <cell r="E10">
            <v>0</v>
          </cell>
          <cell r="F10">
            <v>234</v>
          </cell>
        </row>
        <row r="11">
          <cell r="A11" t="str">
            <v>029  Сосиски Венские, Вязанка NDX МГС, 0.5кг, ПОКОМ</v>
          </cell>
          <cell r="B11">
            <v>0</v>
          </cell>
          <cell r="C11">
            <v>0</v>
          </cell>
          <cell r="D11">
            <v>-0.5</v>
          </cell>
          <cell r="E11">
            <v>0</v>
          </cell>
          <cell r="F11">
            <v>-1</v>
          </cell>
        </row>
        <row r="12">
          <cell r="A12" t="str">
            <v>030  Сосиски Вязанка Молочные, Вязанка вискофан МГС, 0.45кг, ПОКОМ</v>
          </cell>
          <cell r="B12">
            <v>0</v>
          </cell>
          <cell r="C12">
            <v>0</v>
          </cell>
          <cell r="D12">
            <v>64.349999999999994</v>
          </cell>
          <cell r="E12">
            <v>0</v>
          </cell>
          <cell r="F12">
            <v>143</v>
          </cell>
        </row>
        <row r="13">
          <cell r="A13" t="str">
            <v>032  Сосиски Вязанка Сливочные, Вязанка амицел МГС, 0.45кг, ПОКОМ</v>
          </cell>
          <cell r="B13">
            <v>0</v>
          </cell>
          <cell r="C13">
            <v>0</v>
          </cell>
          <cell r="D13">
            <v>64.8</v>
          </cell>
          <cell r="E13">
            <v>0</v>
          </cell>
          <cell r="F13">
            <v>144</v>
          </cell>
        </row>
        <row r="14">
          <cell r="A14" t="str">
            <v>034  Сосиски Рубленые, Вязанка вискофан МГС, 0.5кг, ПОКОМ</v>
          </cell>
          <cell r="B14">
            <v>0</v>
          </cell>
          <cell r="C14">
            <v>0</v>
          </cell>
          <cell r="D14">
            <v>6.5</v>
          </cell>
          <cell r="E14">
            <v>0</v>
          </cell>
          <cell r="F14">
            <v>13</v>
          </cell>
        </row>
        <row r="15">
          <cell r="A15" t="str">
            <v>043  Ветчина Нежная ТМ Особый рецепт, п/а, 0,4кг    ПОКОМ</v>
          </cell>
          <cell r="B15">
            <v>0</v>
          </cell>
          <cell r="C15">
            <v>0</v>
          </cell>
          <cell r="D15">
            <v>3.6</v>
          </cell>
          <cell r="E15">
            <v>0</v>
          </cell>
          <cell r="F15">
            <v>9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>
            <v>0</v>
          </cell>
          <cell r="C16">
            <v>0</v>
          </cell>
          <cell r="D16">
            <v>1.36</v>
          </cell>
          <cell r="E16">
            <v>0</v>
          </cell>
          <cell r="F16">
            <v>8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>
            <v>0</v>
          </cell>
          <cell r="C17">
            <v>0</v>
          </cell>
          <cell r="D17">
            <v>1.8</v>
          </cell>
          <cell r="E17">
            <v>0</v>
          </cell>
          <cell r="F17">
            <v>4</v>
          </cell>
        </row>
        <row r="18">
          <cell r="A18" t="str">
            <v>062  Колбаса Кракушка пряная с сальцем, 0.3кг в/у п/к, БАВАРУШКА ПОКОМ</v>
          </cell>
          <cell r="B18">
            <v>0</v>
          </cell>
          <cell r="C18">
            <v>0</v>
          </cell>
          <cell r="D18">
            <v>5.0999999999999996</v>
          </cell>
          <cell r="E18">
            <v>0</v>
          </cell>
          <cell r="F18">
            <v>17</v>
          </cell>
        </row>
        <row r="19">
          <cell r="A19" t="str">
            <v>079  Колбаса Сервелат Кремлевский,  0.35 кг, ПОКОМ</v>
          </cell>
          <cell r="B19">
            <v>0</v>
          </cell>
          <cell r="C19">
            <v>0</v>
          </cell>
          <cell r="D19">
            <v>14</v>
          </cell>
          <cell r="E19">
            <v>0</v>
          </cell>
          <cell r="F19">
            <v>40</v>
          </cell>
        </row>
        <row r="20">
          <cell r="A20" t="str">
            <v>083  Колбаса Швейцарская 0,17 кг., ШТ., сырокопченая   ПОКОМ</v>
          </cell>
          <cell r="B20">
            <v>0</v>
          </cell>
          <cell r="C20">
            <v>0</v>
          </cell>
          <cell r="D20">
            <v>4.59</v>
          </cell>
          <cell r="E20">
            <v>0</v>
          </cell>
          <cell r="F20">
            <v>27</v>
          </cell>
        </row>
        <row r="21">
          <cell r="A21" t="str">
            <v>090  Мини-салями со вкусом бекона,  0.05кг, ядрена копоть   ПОКОМ</v>
          </cell>
          <cell r="B21">
            <v>0</v>
          </cell>
          <cell r="C21">
            <v>0</v>
          </cell>
          <cell r="D21">
            <v>-0.25</v>
          </cell>
          <cell r="E21">
            <v>0</v>
          </cell>
          <cell r="F21">
            <v>-5</v>
          </cell>
        </row>
        <row r="22">
          <cell r="A22" t="str">
            <v>115  Колбаса Салями Филейбургская зернистая, в/у 0,35 кг срез, БАВАРУШКА ПОКОМ</v>
          </cell>
          <cell r="B22">
            <v>0</v>
          </cell>
          <cell r="C22">
            <v>0</v>
          </cell>
          <cell r="D22">
            <v>4.2</v>
          </cell>
          <cell r="E22">
            <v>0</v>
          </cell>
          <cell r="F22">
            <v>12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B23">
            <v>0</v>
          </cell>
          <cell r="C23">
            <v>0</v>
          </cell>
          <cell r="D23">
            <v>1.75</v>
          </cell>
          <cell r="E23">
            <v>0</v>
          </cell>
          <cell r="F23">
            <v>5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B24">
            <v>0</v>
          </cell>
          <cell r="C24">
            <v>0</v>
          </cell>
          <cell r="D24">
            <v>-4.2</v>
          </cell>
          <cell r="E24">
            <v>0</v>
          </cell>
          <cell r="F24">
            <v>-12</v>
          </cell>
        </row>
        <row r="25">
          <cell r="A25" t="str">
            <v>201  Ветчина Нежная ТМ Особый рецепт, (2,5кг), ПОКОМ</v>
          </cell>
          <cell r="B25">
            <v>0</v>
          </cell>
          <cell r="C25">
            <v>0</v>
          </cell>
          <cell r="D25">
            <v>278.685</v>
          </cell>
          <cell r="E25">
            <v>0</v>
          </cell>
          <cell r="F25">
            <v>278.685</v>
          </cell>
        </row>
        <row r="26">
          <cell r="A26" t="str">
            <v>230  Колбаса Молочная Особая ТМ Особый рецепт, п/а, ВЕС. ПОКОМ</v>
          </cell>
          <cell r="B26">
            <v>0</v>
          </cell>
          <cell r="C26">
            <v>0</v>
          </cell>
          <cell r="D26">
            <v>-0.52</v>
          </cell>
          <cell r="E26">
            <v>0</v>
          </cell>
          <cell r="F26">
            <v>-0.52</v>
          </cell>
        </row>
        <row r="27">
          <cell r="A27" t="str">
            <v>250  Сардельки стародворские с говядиной в обол. NDX, ВЕС. ПОКОМ</v>
          </cell>
          <cell r="B27">
            <v>0</v>
          </cell>
          <cell r="C27">
            <v>0</v>
          </cell>
          <cell r="D27">
            <v>6.3479999999999999</v>
          </cell>
          <cell r="E27">
            <v>0</v>
          </cell>
          <cell r="F27">
            <v>6.3479999999999999</v>
          </cell>
        </row>
        <row r="28">
          <cell r="A28" t="str">
            <v>251  Сосиски Баварские, ВЕС.  ПОКОМ</v>
          </cell>
          <cell r="B28">
            <v>0</v>
          </cell>
          <cell r="C28">
            <v>0</v>
          </cell>
          <cell r="D28">
            <v>-0.97</v>
          </cell>
          <cell r="E28">
            <v>0</v>
          </cell>
          <cell r="F28">
            <v>-0.97</v>
          </cell>
        </row>
        <row r="29">
          <cell r="A29" t="str">
            <v>253  Сосиски Ганноверские   ПОКОМ</v>
          </cell>
          <cell r="B29">
            <v>0</v>
          </cell>
          <cell r="C29">
            <v>0</v>
          </cell>
          <cell r="D29">
            <v>271.58699999999999</v>
          </cell>
          <cell r="E29">
            <v>0</v>
          </cell>
          <cell r="F29">
            <v>271.58699999999999</v>
          </cell>
        </row>
        <row r="30">
          <cell r="A30" t="str">
            <v>255  Сосиски Молочные для завтрака ТМ Особый рецепт, п/а МГС, ВЕС, ТМ Стародворье  ПОКОМ</v>
          </cell>
          <cell r="B30">
            <v>0</v>
          </cell>
          <cell r="C30">
            <v>0</v>
          </cell>
          <cell r="D30">
            <v>7.2160000000000002</v>
          </cell>
          <cell r="E30">
            <v>0</v>
          </cell>
          <cell r="F30">
            <v>7.2160000000000002</v>
          </cell>
        </row>
        <row r="31">
          <cell r="A31" t="str">
            <v>272  Колбаса Сервелат Филедворский, фиброуз, в/у 0,35 кг срез,  ПОКОМ</v>
          </cell>
          <cell r="B31">
            <v>0</v>
          </cell>
          <cell r="C31">
            <v>0</v>
          </cell>
          <cell r="D31">
            <v>7</v>
          </cell>
          <cell r="E31">
            <v>0</v>
          </cell>
          <cell r="F31">
            <v>20</v>
          </cell>
        </row>
        <row r="32">
          <cell r="A32" t="str">
            <v>273  Сосиски Сочинки с сочной грудинкой, МГС 0.4кг,   ПОКОМ</v>
          </cell>
          <cell r="B32">
            <v>0</v>
          </cell>
          <cell r="C32">
            <v>0</v>
          </cell>
          <cell r="D32">
            <v>31.6</v>
          </cell>
          <cell r="E32">
            <v>0</v>
          </cell>
          <cell r="F32">
            <v>79</v>
          </cell>
        </row>
        <row r="33">
          <cell r="A33" t="str">
            <v>276  Колбаса Сливушка ТМ Вязанка в оболочке полиамид 0,45 кг  ПОКОМ</v>
          </cell>
          <cell r="B33">
            <v>0</v>
          </cell>
          <cell r="C33">
            <v>0</v>
          </cell>
          <cell r="D33">
            <v>54.45</v>
          </cell>
          <cell r="E33">
            <v>0</v>
          </cell>
          <cell r="F33">
            <v>121</v>
          </cell>
        </row>
        <row r="34">
          <cell r="A34" t="str">
            <v>278  Сосиски Сочинки с сочным окороком, МГС 0.4кг,   ПОКОМ</v>
          </cell>
          <cell r="B34">
            <v>0</v>
          </cell>
          <cell r="C34">
            <v>0</v>
          </cell>
          <cell r="D34">
            <v>34</v>
          </cell>
          <cell r="E34">
            <v>0</v>
          </cell>
          <cell r="F34">
            <v>85</v>
          </cell>
        </row>
        <row r="35">
          <cell r="A35" t="str">
            <v>279  Колбаса Докторский гарант, Вязанка вектор, 0,4 кг.  ПОКОМ</v>
          </cell>
          <cell r="B35">
            <v>0</v>
          </cell>
          <cell r="C35">
            <v>0</v>
          </cell>
          <cell r="D35">
            <v>38.4</v>
          </cell>
          <cell r="E35">
            <v>0</v>
          </cell>
          <cell r="F35">
            <v>96</v>
          </cell>
        </row>
        <row r="36">
          <cell r="A36" t="str">
            <v>281  Сосиски Молочные для завтрака ТМ Особый рецепт, 0,4кг  ПОКОМ</v>
          </cell>
          <cell r="B36">
            <v>0</v>
          </cell>
          <cell r="C36">
            <v>0</v>
          </cell>
          <cell r="D36">
            <v>0.4</v>
          </cell>
          <cell r="E36">
            <v>0</v>
          </cell>
          <cell r="F36">
            <v>1</v>
          </cell>
        </row>
        <row r="37">
          <cell r="A37" t="str">
            <v>285  Паштет печеночный со слив.маслом ТМ Стародворье ламистер 0,1 кг  ПОКОМ</v>
          </cell>
          <cell r="B37">
            <v>0</v>
          </cell>
          <cell r="C37">
            <v>0</v>
          </cell>
          <cell r="D37">
            <v>6</v>
          </cell>
          <cell r="E37">
            <v>0</v>
          </cell>
          <cell r="F37">
            <v>60</v>
          </cell>
        </row>
        <row r="38">
          <cell r="A38" t="str">
            <v>296  Колбаса Мясорубская с рубленой грудинкой 0,35кг срез ТМ Стародворье  ПОКОМ</v>
          </cell>
          <cell r="B38">
            <v>0</v>
          </cell>
          <cell r="C38">
            <v>0</v>
          </cell>
          <cell r="D38">
            <v>16.8</v>
          </cell>
          <cell r="E38">
            <v>0</v>
          </cell>
          <cell r="F38">
            <v>48</v>
          </cell>
        </row>
        <row r="39">
          <cell r="A39" t="str">
            <v>301  Сосиски Сочинки по-баварски с сыром,  0.4кг, ТМ Стародворье  ПОКОМ</v>
          </cell>
          <cell r="B39">
            <v>0</v>
          </cell>
          <cell r="C39">
            <v>0</v>
          </cell>
          <cell r="D39">
            <v>4.8</v>
          </cell>
          <cell r="E39">
            <v>0</v>
          </cell>
          <cell r="F39">
            <v>12</v>
          </cell>
        </row>
        <row r="40">
          <cell r="A40" t="str">
            <v>302  Сосиски Сочинки по-баварски,  0.4кг, ТМ Стародворье  ПОКОМ</v>
          </cell>
          <cell r="B40">
            <v>0</v>
          </cell>
          <cell r="C40">
            <v>0</v>
          </cell>
          <cell r="D40">
            <v>12.8</v>
          </cell>
          <cell r="E40">
            <v>0</v>
          </cell>
          <cell r="F40">
            <v>32</v>
          </cell>
        </row>
        <row r="41">
          <cell r="A41" t="str">
            <v>307  Колбаса Сервелат Мясорубский с мелкорубленным окороком 0,35 кг срез ТМ Стародворье   Поком</v>
          </cell>
          <cell r="B41">
            <v>0</v>
          </cell>
          <cell r="C41">
            <v>0</v>
          </cell>
          <cell r="D41">
            <v>17.149999999999999</v>
          </cell>
          <cell r="E41">
            <v>0</v>
          </cell>
          <cell r="F41">
            <v>49</v>
          </cell>
        </row>
        <row r="42">
          <cell r="A42" t="str">
            <v>312  Ветчина Филейская ВЕС ТМ  Вязанка ТС Столичная  ПОКОМ</v>
          </cell>
          <cell r="B42">
            <v>0</v>
          </cell>
          <cell r="C42">
            <v>0</v>
          </cell>
          <cell r="D42">
            <v>5.42</v>
          </cell>
          <cell r="E42">
            <v>0</v>
          </cell>
          <cell r="F42">
            <v>5.42</v>
          </cell>
        </row>
        <row r="43">
          <cell r="A43" t="str">
            <v>315  Колбаса вареная Молокуша ТМ Вязанка ВЕС, ПОКОМ</v>
          </cell>
          <cell r="B43">
            <v>0</v>
          </cell>
          <cell r="C43">
            <v>0</v>
          </cell>
          <cell r="D43">
            <v>5.81</v>
          </cell>
          <cell r="E43">
            <v>0</v>
          </cell>
          <cell r="F43">
            <v>5.81</v>
          </cell>
        </row>
        <row r="44">
          <cell r="A44" t="str">
            <v>319  Колбаса вареная Филейская ТМ Вязанка ТС Классическая, 0,45 кг. ПОКОМ</v>
          </cell>
          <cell r="B44">
            <v>0</v>
          </cell>
          <cell r="C44">
            <v>0</v>
          </cell>
          <cell r="D44">
            <v>119.7</v>
          </cell>
          <cell r="E44">
            <v>0</v>
          </cell>
          <cell r="F44">
            <v>266</v>
          </cell>
        </row>
        <row r="45">
          <cell r="A45" t="str">
            <v>322  Колбаса вареная Молокуша 0,45кг ТМ Вязанка  ПОКОМ</v>
          </cell>
          <cell r="B45">
            <v>0</v>
          </cell>
          <cell r="C45">
            <v>0</v>
          </cell>
          <cell r="D45">
            <v>79.650000000000006</v>
          </cell>
          <cell r="E45">
            <v>0</v>
          </cell>
          <cell r="F45">
            <v>177</v>
          </cell>
        </row>
        <row r="46">
          <cell r="A46" t="str">
            <v>324  Ветчина Филейская ТМ Вязанка Столичная 0,45 кг ПОКОМ</v>
          </cell>
          <cell r="B46">
            <v>0</v>
          </cell>
          <cell r="C46">
            <v>0</v>
          </cell>
          <cell r="D46">
            <v>38.700000000000003</v>
          </cell>
          <cell r="E46">
            <v>0</v>
          </cell>
          <cell r="F46">
            <v>86</v>
          </cell>
        </row>
        <row r="47">
          <cell r="A47" t="str">
            <v>328  Сардельки Сочинки Стародворье ТМ  0,4 кг ПОКОМ</v>
          </cell>
          <cell r="B47">
            <v>0</v>
          </cell>
          <cell r="C47">
            <v>0</v>
          </cell>
          <cell r="D47">
            <v>7.2</v>
          </cell>
          <cell r="E47">
            <v>0</v>
          </cell>
          <cell r="F47">
            <v>18</v>
          </cell>
        </row>
        <row r="48">
          <cell r="A48" t="str">
            <v>330  Колбаса вареная Филейская ТМ Вязанка ТС Классическая ВЕС  ПОКОМ</v>
          </cell>
          <cell r="B48">
            <v>0</v>
          </cell>
          <cell r="C48">
            <v>0</v>
          </cell>
          <cell r="D48">
            <v>16.123000000000001</v>
          </cell>
          <cell r="E48">
            <v>0</v>
          </cell>
          <cell r="F48">
            <v>16.123000000000001</v>
          </cell>
        </row>
        <row r="49">
          <cell r="A49" t="str">
            <v>334  Паштет Любительский ТМ Стародворье ламистер 0,1 кг  ПОКОМ</v>
          </cell>
          <cell r="B49">
            <v>0</v>
          </cell>
          <cell r="C49">
            <v>0</v>
          </cell>
          <cell r="D49">
            <v>4.3</v>
          </cell>
          <cell r="E49">
            <v>0</v>
          </cell>
          <cell r="F49">
            <v>43</v>
          </cell>
        </row>
        <row r="50">
          <cell r="A50" t="str">
            <v>344  Колбаса Сочинка по-европейски с сочной грудинкой ТМ Стародворье, ВЕС ПОКОМ</v>
          </cell>
          <cell r="B50">
            <v>0</v>
          </cell>
          <cell r="C50">
            <v>0</v>
          </cell>
          <cell r="D50">
            <v>6.476</v>
          </cell>
          <cell r="E50">
            <v>0</v>
          </cell>
          <cell r="F50">
            <v>6.476</v>
          </cell>
        </row>
        <row r="51">
          <cell r="A51" t="str">
            <v>345  Колбаса Сочинка по-фински с сочным окроком ТМ Стародворье ВЕС ПОКОМ</v>
          </cell>
          <cell r="B51">
            <v>0</v>
          </cell>
          <cell r="C51">
            <v>0</v>
          </cell>
          <cell r="D51">
            <v>12.14</v>
          </cell>
          <cell r="E51">
            <v>0</v>
          </cell>
          <cell r="F51">
            <v>12.14</v>
          </cell>
        </row>
        <row r="52">
          <cell r="A52" t="str">
            <v>353  Колбаса Салями запеченная ТМ Стародворье ТС Дугушка. 0,6 кг ПОКОМ</v>
          </cell>
          <cell r="B52">
            <v>0</v>
          </cell>
          <cell r="C52">
            <v>0</v>
          </cell>
          <cell r="D52">
            <v>1.8</v>
          </cell>
          <cell r="E52">
            <v>0</v>
          </cell>
          <cell r="F52">
            <v>3</v>
          </cell>
        </row>
        <row r="53">
          <cell r="A53" t="str">
            <v>354  Колбаса Рубленая запеченная ТМ Стародворье,ТС Дугушка  0,6 кг ПОКОМ</v>
          </cell>
          <cell r="B53">
            <v>0</v>
          </cell>
          <cell r="C53">
            <v>0</v>
          </cell>
          <cell r="D53">
            <v>4.2</v>
          </cell>
          <cell r="E53">
            <v>0</v>
          </cell>
          <cell r="F53">
            <v>7</v>
          </cell>
        </row>
        <row r="54">
          <cell r="A54" t="str">
            <v>355  Колбаса Сервелат запеченный ТМ Стародворье ТС Дугушка. 0,6 кг. ПОКОМ</v>
          </cell>
          <cell r="B54">
            <v>0</v>
          </cell>
          <cell r="C54">
            <v>0</v>
          </cell>
          <cell r="D54">
            <v>13.2</v>
          </cell>
          <cell r="E54">
            <v>0</v>
          </cell>
          <cell r="F54">
            <v>22</v>
          </cell>
        </row>
        <row r="55">
          <cell r="A55" t="str">
            <v>387  Колбаса вареная Мусульманская Халяль ТМ Вязанка, 0,4 кг ПОКОМ</v>
          </cell>
          <cell r="B55">
            <v>0</v>
          </cell>
          <cell r="C55">
            <v>0</v>
          </cell>
          <cell r="D55">
            <v>26.4</v>
          </cell>
          <cell r="E55">
            <v>0</v>
          </cell>
          <cell r="F55">
            <v>66</v>
          </cell>
        </row>
        <row r="56">
          <cell r="A56" t="str">
            <v>388  Сосиски Восточные Халяль ТМ Вязанка 0,33 кг АК. ПОКОМ</v>
          </cell>
          <cell r="B56">
            <v>0</v>
          </cell>
          <cell r="C56">
            <v>0</v>
          </cell>
          <cell r="D56">
            <v>7.26</v>
          </cell>
          <cell r="E56">
            <v>0</v>
          </cell>
          <cell r="F56">
            <v>22</v>
          </cell>
        </row>
        <row r="57">
          <cell r="A57" t="str">
            <v>392  Колбаса Докторская Дугушка ТМ Стародворье ТС Дугушка 0,6 кг. ПОКОМ</v>
          </cell>
          <cell r="B57">
            <v>0</v>
          </cell>
          <cell r="C57">
            <v>0</v>
          </cell>
          <cell r="D57">
            <v>9</v>
          </cell>
          <cell r="E57">
            <v>0</v>
          </cell>
          <cell r="F57">
            <v>15</v>
          </cell>
        </row>
        <row r="58">
          <cell r="A58" t="str">
            <v>394 Колбаса полукопченая Аль-Ислами халяль ТМ Вязанка оболочка фиброуз в в/у 0,35 кг  ПОКОМ</v>
          </cell>
          <cell r="B58">
            <v>0</v>
          </cell>
          <cell r="C58">
            <v>0</v>
          </cell>
          <cell r="D58">
            <v>12.6</v>
          </cell>
          <cell r="E58">
            <v>0</v>
          </cell>
          <cell r="F58">
            <v>36</v>
          </cell>
        </row>
        <row r="59">
          <cell r="A59" t="str">
            <v>410  Сосиски Баварские с сыром ТМ Стародворье 0,35 кг. ПОКОМ</v>
          </cell>
          <cell r="B59">
            <v>0</v>
          </cell>
          <cell r="C59">
            <v>0</v>
          </cell>
          <cell r="D59">
            <v>16.100000000000001</v>
          </cell>
          <cell r="E59">
            <v>0</v>
          </cell>
          <cell r="F59">
            <v>46</v>
          </cell>
        </row>
        <row r="60">
          <cell r="A60" t="str">
            <v>412  Сосиски Баварские ТМ Стародворье 0,35 кг ПОКОМ</v>
          </cell>
          <cell r="B60">
            <v>0</v>
          </cell>
          <cell r="C60">
            <v>0</v>
          </cell>
          <cell r="D60">
            <v>38.5</v>
          </cell>
          <cell r="E60">
            <v>0</v>
          </cell>
          <cell r="F60">
            <v>110</v>
          </cell>
        </row>
        <row r="61">
          <cell r="A61" t="str">
            <v>413  Ветчина Сливушка с индейкой ТМ Вязанка  0,3 кг. ПОКОМ</v>
          </cell>
          <cell r="B61">
            <v>0</v>
          </cell>
          <cell r="C61">
            <v>0</v>
          </cell>
          <cell r="D61">
            <v>5.7</v>
          </cell>
          <cell r="E61">
            <v>0</v>
          </cell>
          <cell r="F61">
            <v>19</v>
          </cell>
        </row>
        <row r="62">
          <cell r="A62" t="str">
            <v>414  Колбаса Филейбургская с филе сочного окорока 0,11 кг.с/к. ТМ Баварушка ПОКОМ</v>
          </cell>
          <cell r="B62">
            <v>0</v>
          </cell>
          <cell r="C62">
            <v>0</v>
          </cell>
          <cell r="D62">
            <v>0.55000000000000004</v>
          </cell>
          <cell r="E62">
            <v>0</v>
          </cell>
          <cell r="F62">
            <v>5</v>
          </cell>
        </row>
        <row r="63">
          <cell r="A63" t="str">
            <v>419  Колбаса Филейбургская зернистая 0,06 кг нарезка ТМ Баварушка  ПОКОМ</v>
          </cell>
          <cell r="B63">
            <v>0</v>
          </cell>
          <cell r="C63">
            <v>0</v>
          </cell>
          <cell r="D63">
            <v>0.78</v>
          </cell>
          <cell r="E63">
            <v>0</v>
          </cell>
          <cell r="F63">
            <v>13</v>
          </cell>
        </row>
        <row r="64">
          <cell r="A64" t="str">
            <v>422  Деликатесы Бекон Балыкбургский ТМ Баварушка  0,15 кг.ПОКОМ</v>
          </cell>
          <cell r="B64">
            <v>0</v>
          </cell>
          <cell r="C64">
            <v>0</v>
          </cell>
          <cell r="D64">
            <v>1.05</v>
          </cell>
          <cell r="E64">
            <v>0</v>
          </cell>
          <cell r="F64">
            <v>7</v>
          </cell>
        </row>
        <row r="65">
          <cell r="A65" t="str">
            <v>430  Колбаса Стародворская с окороком 0,4 кг. ТМ Стародворье в оболочке полиамид  ПОКОМ</v>
          </cell>
          <cell r="B65">
            <v>0</v>
          </cell>
          <cell r="C65">
            <v>0</v>
          </cell>
          <cell r="D65">
            <v>-2</v>
          </cell>
          <cell r="E65">
            <v>0</v>
          </cell>
          <cell r="F65">
            <v>-5</v>
          </cell>
        </row>
        <row r="66">
          <cell r="A66" t="str">
            <v>435  Колбаса Молочная Стародворская  с молоком в оболочке полиамид 0,4 кг.ТМ Стародворье ПОКОМ</v>
          </cell>
          <cell r="B66">
            <v>0</v>
          </cell>
          <cell r="C66">
            <v>0</v>
          </cell>
          <cell r="D66">
            <v>3.6</v>
          </cell>
          <cell r="E66">
            <v>0</v>
          </cell>
          <cell r="F66">
            <v>9</v>
          </cell>
        </row>
        <row r="67">
          <cell r="A67" t="str">
            <v>437  Шпикачки Сочинки в оболочке черева в модифицированной газовой среде.ТМ Стародворье ВЕС ПОКОМ</v>
          </cell>
          <cell r="B67">
            <v>0</v>
          </cell>
          <cell r="C67">
            <v>0</v>
          </cell>
          <cell r="D67">
            <v>5.851</v>
          </cell>
          <cell r="E67">
            <v>0</v>
          </cell>
          <cell r="F67">
            <v>5.851</v>
          </cell>
        </row>
        <row r="68">
          <cell r="A68" t="str">
            <v>450  Сосиски Молочные ТМ Вязанка в оболочке целлофан. 0,3 кг ПОКОМ</v>
          </cell>
          <cell r="B68">
            <v>0</v>
          </cell>
          <cell r="C68">
            <v>0</v>
          </cell>
          <cell r="D68">
            <v>2.1</v>
          </cell>
          <cell r="E68">
            <v>0</v>
          </cell>
          <cell r="F68">
            <v>7</v>
          </cell>
        </row>
        <row r="69">
          <cell r="A69" t="str">
            <v>452  Колбаса Со шпиком ВЕС большой батон ТМ Особый рецепт  ПОКОМ</v>
          </cell>
          <cell r="B69">
            <v>0</v>
          </cell>
          <cell r="C69">
            <v>0</v>
          </cell>
          <cell r="D69">
            <v>45.405000000000001</v>
          </cell>
          <cell r="E69">
            <v>0</v>
          </cell>
          <cell r="F69">
            <v>45.405000000000001</v>
          </cell>
        </row>
        <row r="70">
          <cell r="A70" t="str">
            <v>456  Колбаса Филейная ТМ Особый рецепт ВЕС большой батон  ПОКОМ</v>
          </cell>
          <cell r="B70">
            <v>0</v>
          </cell>
          <cell r="C70">
            <v>0</v>
          </cell>
          <cell r="D70">
            <v>123.74</v>
          </cell>
          <cell r="E70">
            <v>0</v>
          </cell>
          <cell r="F70">
            <v>123.74</v>
          </cell>
        </row>
        <row r="71">
          <cell r="A71" t="str">
            <v>457  Колбаса Молочная ТМ Особый рецепт ВЕС большой батон  ПОКОМ</v>
          </cell>
          <cell r="B71">
            <v>0</v>
          </cell>
          <cell r="C71">
            <v>0</v>
          </cell>
          <cell r="D71">
            <v>31.4</v>
          </cell>
          <cell r="E71">
            <v>0</v>
          </cell>
          <cell r="F71">
            <v>31.4</v>
          </cell>
        </row>
        <row r="72">
          <cell r="A72" t="str">
            <v>462  Колбаса Со шпиком ТМ Особый рецепт в оболочке полиамид 0,5 кг. ПОКОМ</v>
          </cell>
          <cell r="B72">
            <v>0</v>
          </cell>
          <cell r="C72">
            <v>0</v>
          </cell>
          <cell r="D72">
            <v>5</v>
          </cell>
          <cell r="E72">
            <v>0</v>
          </cell>
          <cell r="F72">
            <v>10</v>
          </cell>
        </row>
        <row r="73">
          <cell r="A73" t="str">
            <v>466  Сосиски Ганноверские в оболочке амицел в модиф. газовой среде 0,5 кг ТМ Стародворье. ПОКОМ</v>
          </cell>
          <cell r="B73">
            <v>0</v>
          </cell>
          <cell r="C73">
            <v>0</v>
          </cell>
          <cell r="D73">
            <v>13</v>
          </cell>
          <cell r="E73">
            <v>0</v>
          </cell>
          <cell r="F73">
            <v>26</v>
          </cell>
        </row>
        <row r="74">
          <cell r="A74" t="str">
            <v>467  Колбаса Филейная 0,5кг ТМ Особый рецепт  ПОКОМ</v>
          </cell>
          <cell r="B74">
            <v>0</v>
          </cell>
          <cell r="C74">
            <v>0</v>
          </cell>
          <cell r="D74">
            <v>8.5</v>
          </cell>
          <cell r="E74">
            <v>0</v>
          </cell>
          <cell r="F74">
            <v>17</v>
          </cell>
        </row>
        <row r="75">
          <cell r="A75" t="str">
            <v>468  Колбаса Стародворская Традиционная ТМ Стародворье в оболочке полиамид 0,4 кг. ПОКОМ</v>
          </cell>
          <cell r="B75">
            <v>0</v>
          </cell>
          <cell r="C75">
            <v>0</v>
          </cell>
          <cell r="D75">
            <v>5.6</v>
          </cell>
          <cell r="E75">
            <v>0</v>
          </cell>
          <cell r="F75">
            <v>14</v>
          </cell>
        </row>
        <row r="76">
          <cell r="A76" t="str">
            <v>484  Колбаса Филедворская по-стародворски ТМ Стародворье в оболочке полиамид 0,4 кг. ПОКОМ</v>
          </cell>
          <cell r="B76">
            <v>0</v>
          </cell>
          <cell r="C76">
            <v>0</v>
          </cell>
          <cell r="D76">
            <v>2.8</v>
          </cell>
          <cell r="E76">
            <v>0</v>
          </cell>
          <cell r="F76">
            <v>7</v>
          </cell>
        </row>
        <row r="77">
          <cell r="A77" t="str">
            <v>496  Колбаса Сочинка по-фински с сочным окроком 0,3кг ТМ Стародворье  ПОКОМ</v>
          </cell>
          <cell r="B77">
            <v>0</v>
          </cell>
          <cell r="C77">
            <v>0</v>
          </cell>
          <cell r="D77">
            <v>11.7</v>
          </cell>
          <cell r="E77">
            <v>0</v>
          </cell>
          <cell r="F77">
            <v>39</v>
          </cell>
        </row>
        <row r="78">
          <cell r="A78" t="str">
            <v>3215 ВЕТЧ.МЯСНАЯ Папа может п/о 0.4кг 8шт.    ОСТАНКИНО</v>
          </cell>
          <cell r="B78">
            <v>0</v>
          </cell>
          <cell r="C78">
            <v>0</v>
          </cell>
          <cell r="D78">
            <v>9.1999999999999993</v>
          </cell>
          <cell r="E78">
            <v>0</v>
          </cell>
          <cell r="F78">
            <v>23</v>
          </cell>
        </row>
        <row r="79">
          <cell r="A79" t="str">
            <v>4063 МЯСНАЯ Папа может вар п/о_Л   ОСТАНКИНО</v>
          </cell>
          <cell r="B79">
            <v>0</v>
          </cell>
          <cell r="C79">
            <v>0</v>
          </cell>
          <cell r="D79">
            <v>4.5170000000000003</v>
          </cell>
          <cell r="E79">
            <v>0</v>
          </cell>
          <cell r="F79">
            <v>4.5170000000000003</v>
          </cell>
        </row>
        <row r="80">
          <cell r="A80" t="str">
            <v>5015 БУРГУНДИЯ с/к в/у 1/250 ОСТАНКИНО</v>
          </cell>
          <cell r="B80">
            <v>0</v>
          </cell>
          <cell r="C80">
            <v>0</v>
          </cell>
          <cell r="D80">
            <v>1.5</v>
          </cell>
          <cell r="E80">
            <v>0</v>
          </cell>
          <cell r="F80">
            <v>6</v>
          </cell>
        </row>
        <row r="81">
          <cell r="A81" t="str">
            <v>5483 ЭКСТРА Папа может с/к в/у 1/250 8шт.   ОСТАНКИНО</v>
          </cell>
          <cell r="B81">
            <v>0</v>
          </cell>
          <cell r="C81">
            <v>0</v>
          </cell>
          <cell r="D81">
            <v>2.5</v>
          </cell>
          <cell r="E81">
            <v>0</v>
          </cell>
          <cell r="F81">
            <v>10</v>
          </cell>
        </row>
        <row r="82">
          <cell r="A82" t="str">
            <v>5679 САЛЯМИ ИТАЛЬЯНСКАЯ с/к в/у 1/150_60с ОСТАНКИНО</v>
          </cell>
          <cell r="B82">
            <v>0</v>
          </cell>
          <cell r="C82">
            <v>0</v>
          </cell>
          <cell r="D82">
            <v>5.25</v>
          </cell>
          <cell r="E82">
            <v>0</v>
          </cell>
          <cell r="F82">
            <v>35</v>
          </cell>
        </row>
        <row r="83">
          <cell r="A83" t="str">
            <v>5682 САЛЯМИ МЕЛКОЗЕРНЕНАЯ с/к в/у 1/120_60с   ОСТАНКИНО</v>
          </cell>
          <cell r="B83">
            <v>0</v>
          </cell>
          <cell r="C83">
            <v>0</v>
          </cell>
          <cell r="D83">
            <v>6.84</v>
          </cell>
          <cell r="E83">
            <v>0</v>
          </cell>
          <cell r="F83">
            <v>57</v>
          </cell>
        </row>
        <row r="84">
          <cell r="A84" t="str">
            <v>5706 АРОМАТНАЯ Папа может с/к в/у 1/250 8шт.  ОСТАНКИНО</v>
          </cell>
          <cell r="B84">
            <v>0</v>
          </cell>
          <cell r="C84">
            <v>0</v>
          </cell>
          <cell r="D84">
            <v>3.75</v>
          </cell>
          <cell r="E84">
            <v>0</v>
          </cell>
          <cell r="F84">
            <v>15</v>
          </cell>
        </row>
        <row r="85">
          <cell r="A85" t="str">
            <v>6113 СОЧНЫЕ сос п/о мгс1*6_Ашан ОСТАНКИНО</v>
          </cell>
          <cell r="B85">
            <v>0</v>
          </cell>
          <cell r="C85">
            <v>0</v>
          </cell>
          <cell r="D85">
            <v>-0.57099999999999995</v>
          </cell>
          <cell r="E85">
            <v>0</v>
          </cell>
          <cell r="F85">
            <v>-0.57099999999999995</v>
          </cell>
        </row>
        <row r="86">
          <cell r="A86" t="str">
            <v>6208 ДЫМОВИЦА ИЗ ЛОПАТКИ к/в с/н в/у 1/150*10   ОСТАНКИНО</v>
          </cell>
          <cell r="B86">
            <v>0</v>
          </cell>
          <cell r="C86">
            <v>0</v>
          </cell>
          <cell r="D86">
            <v>0.33</v>
          </cell>
          <cell r="E86">
            <v>0</v>
          </cell>
          <cell r="F86">
            <v>2</v>
          </cell>
        </row>
        <row r="87">
          <cell r="A87" t="str">
            <v>6208 ДЫМОВИЦА ИЗ ЛОПАТКИ ПМ к/в с/н в/у 1/150 ОСТАНКИНО</v>
          </cell>
          <cell r="B87">
            <v>0</v>
          </cell>
          <cell r="C87">
            <v>0</v>
          </cell>
          <cell r="D87">
            <v>4.6500000000000004</v>
          </cell>
          <cell r="E87">
            <v>0</v>
          </cell>
          <cell r="F87">
            <v>31</v>
          </cell>
        </row>
        <row r="88">
          <cell r="A88" t="str">
            <v>6222 ИТАЛЬЯНСКОЕ АССОРТИ с/в с/н мгс 1/90 ОСТАНКИНО</v>
          </cell>
          <cell r="B88">
            <v>0</v>
          </cell>
          <cell r="C88">
            <v>0</v>
          </cell>
          <cell r="D88">
            <v>1.98</v>
          </cell>
          <cell r="E88">
            <v>0</v>
          </cell>
          <cell r="F88">
            <v>22</v>
          </cell>
        </row>
        <row r="89">
          <cell r="A89" t="str">
            <v>6223 БАЛЫК И ШЕЙКА с/в с/н мгс 1/90 10 шт ОСТАНКИНО</v>
          </cell>
          <cell r="B89">
            <v>0</v>
          </cell>
          <cell r="C89">
            <v>0</v>
          </cell>
          <cell r="D89">
            <v>1.08</v>
          </cell>
          <cell r="E89">
            <v>0</v>
          </cell>
          <cell r="F89">
            <v>12</v>
          </cell>
        </row>
        <row r="90">
          <cell r="A90" t="str">
            <v>6228 МЯСНОЕ АССОРТИ к/з с/н мгс 1/90 10шт.  ОСТАНКИНО</v>
          </cell>
          <cell r="B90">
            <v>0</v>
          </cell>
          <cell r="C90">
            <v>0</v>
          </cell>
          <cell r="D90">
            <v>0.99</v>
          </cell>
          <cell r="E90">
            <v>0</v>
          </cell>
          <cell r="F90">
            <v>11</v>
          </cell>
        </row>
        <row r="91">
          <cell r="A91" t="str">
            <v>6303 МЯСНЫЕ Папа может сос п/о мгс 1.5*3  ОСТАНКИНО</v>
          </cell>
          <cell r="B91">
            <v>0</v>
          </cell>
          <cell r="C91">
            <v>0</v>
          </cell>
          <cell r="D91">
            <v>6.4740000000000002</v>
          </cell>
          <cell r="E91">
            <v>0</v>
          </cell>
          <cell r="F91">
            <v>6.4740000000000002</v>
          </cell>
        </row>
        <row r="92">
          <cell r="A92" t="str">
            <v>6325 ДОКТОРСКАЯ ПРЕМИУМ вар п/о 0.4кг 8шт.  ОСТАНКИНО</v>
          </cell>
          <cell r="B92">
            <v>0</v>
          </cell>
          <cell r="C92">
            <v>0</v>
          </cell>
          <cell r="D92">
            <v>11.2</v>
          </cell>
          <cell r="E92">
            <v>0</v>
          </cell>
          <cell r="F92">
            <v>28</v>
          </cell>
        </row>
        <row r="93">
          <cell r="A93" t="str">
            <v>6333 МЯСНАЯ Папа может вар п/о 0.4кг 8шт.  ОСТАНКИНО</v>
          </cell>
          <cell r="B93">
            <v>0</v>
          </cell>
          <cell r="C93">
            <v>0</v>
          </cell>
          <cell r="D93">
            <v>10</v>
          </cell>
          <cell r="E93">
            <v>0</v>
          </cell>
          <cell r="F93">
            <v>25</v>
          </cell>
        </row>
        <row r="94">
          <cell r="A94" t="str">
            <v>6337 МЯСНАЯ СО ШПИКОМ вар п/о 0,5кг 8шт ОСТАНКИНО</v>
          </cell>
          <cell r="B94">
            <v>0</v>
          </cell>
          <cell r="C94">
            <v>0</v>
          </cell>
          <cell r="D94">
            <v>1.5</v>
          </cell>
          <cell r="E94">
            <v>0</v>
          </cell>
          <cell r="F94">
            <v>3</v>
          </cell>
        </row>
        <row r="95">
          <cell r="A95" t="str">
            <v>6340 ДОМАШНИЙ РЕЦЕПТ Коровино 0.5кг 8шт.  ОСТАНКИНО</v>
          </cell>
          <cell r="B95">
            <v>0</v>
          </cell>
          <cell r="C95">
            <v>0</v>
          </cell>
          <cell r="D95">
            <v>4</v>
          </cell>
          <cell r="E95">
            <v>0</v>
          </cell>
          <cell r="F95">
            <v>8</v>
          </cell>
        </row>
        <row r="96">
          <cell r="A96" t="str">
            <v>6353 ЭКСТРА Папа может вар п/о 0.4кг 8шт.  ОСТАНКИНО</v>
          </cell>
          <cell r="B96">
            <v>0</v>
          </cell>
          <cell r="C96">
            <v>0</v>
          </cell>
          <cell r="D96">
            <v>8.8000000000000007</v>
          </cell>
          <cell r="E96">
            <v>0</v>
          </cell>
          <cell r="F96">
            <v>22</v>
          </cell>
        </row>
        <row r="97">
          <cell r="A97" t="str">
            <v>6392 ФИЛЕЙНАЯ Папа может вар п/о 0.4кг. ОСТАНКИНО</v>
          </cell>
          <cell r="B97">
            <v>0</v>
          </cell>
          <cell r="C97">
            <v>0</v>
          </cell>
          <cell r="D97">
            <v>3.2</v>
          </cell>
          <cell r="E97">
            <v>0</v>
          </cell>
          <cell r="F97">
            <v>8</v>
          </cell>
        </row>
        <row r="98">
          <cell r="A98" t="str">
            <v>6453 ЭКСТРА Папа может с/к с/н в/у 1/100 14шт.   ОСТАНКИНО</v>
          </cell>
          <cell r="B98">
            <v>0</v>
          </cell>
          <cell r="C98">
            <v>0</v>
          </cell>
          <cell r="D98">
            <v>6.4</v>
          </cell>
          <cell r="E98">
            <v>0</v>
          </cell>
          <cell r="F98">
            <v>64</v>
          </cell>
        </row>
        <row r="99">
          <cell r="A99" t="str">
            <v>6454 АРОМАТНАЯ с/к с/н в/у 1/100 10шт ОСТАНКИНО</v>
          </cell>
          <cell r="B99">
            <v>0</v>
          </cell>
          <cell r="C99">
            <v>0</v>
          </cell>
          <cell r="D99">
            <v>6.3</v>
          </cell>
          <cell r="E99">
            <v>0</v>
          </cell>
          <cell r="F99">
            <v>63</v>
          </cell>
        </row>
        <row r="100">
          <cell r="A100" t="str">
            <v>6459 СЕРВЕЛАТ ШВЕЙЦАРСКИЙ в/к с/н в/у 1/100  ОСТАНКИНО</v>
          </cell>
          <cell r="B100">
            <v>0</v>
          </cell>
          <cell r="C100">
            <v>0</v>
          </cell>
          <cell r="D100">
            <v>0.4</v>
          </cell>
          <cell r="E100">
            <v>0</v>
          </cell>
          <cell r="F100">
            <v>4</v>
          </cell>
        </row>
        <row r="101">
          <cell r="A101" t="str">
            <v>6500 КАРБОНАД к/в в/с с/н в/у 1/150 8шт.  ОСТАНКИНО</v>
          </cell>
          <cell r="B101">
            <v>0</v>
          </cell>
          <cell r="C101">
            <v>0</v>
          </cell>
          <cell r="D101">
            <v>2.7</v>
          </cell>
          <cell r="E101">
            <v>0</v>
          </cell>
          <cell r="F101">
            <v>18</v>
          </cell>
        </row>
        <row r="102">
          <cell r="A102" t="str">
            <v>6665 БАЛЫКОВАЯ Папа Может п/к в/у 0,31кг 8шт ОСТАНКИНО</v>
          </cell>
          <cell r="B102">
            <v>0</v>
          </cell>
          <cell r="C102">
            <v>0</v>
          </cell>
          <cell r="D102">
            <v>4.96</v>
          </cell>
          <cell r="E102">
            <v>0</v>
          </cell>
          <cell r="F102">
            <v>16</v>
          </cell>
        </row>
        <row r="103">
          <cell r="A103" t="str">
            <v>6676 ЧЕСНОЧНАЯ Папа может п/к в/у 0.35кг 8шт.   ОСТАНКИНО</v>
          </cell>
          <cell r="B103">
            <v>0</v>
          </cell>
          <cell r="C103">
            <v>0</v>
          </cell>
          <cell r="D103">
            <v>3.15</v>
          </cell>
          <cell r="E103">
            <v>0</v>
          </cell>
          <cell r="F103">
            <v>9</v>
          </cell>
        </row>
        <row r="104">
          <cell r="A104" t="str">
            <v>6683 СЕРВЕЛАТ ЗЕРНИСТЫЙ ПМ в/к в/у 0,35кг  ОСТАНКИНО</v>
          </cell>
          <cell r="B104">
            <v>0</v>
          </cell>
          <cell r="C104">
            <v>0</v>
          </cell>
          <cell r="D104">
            <v>9.8000000000000007</v>
          </cell>
          <cell r="E104">
            <v>0</v>
          </cell>
          <cell r="F104">
            <v>28</v>
          </cell>
        </row>
        <row r="105">
          <cell r="A105" t="str">
            <v>6684 СЕРВЕЛАТ КАРЕЛЬСКИЙ ПМ в/к в/у 0.28кг  ОСТАНКИНО</v>
          </cell>
          <cell r="B105">
            <v>0</v>
          </cell>
          <cell r="C105">
            <v>0</v>
          </cell>
          <cell r="D105">
            <v>2.8</v>
          </cell>
          <cell r="E105">
            <v>0</v>
          </cell>
          <cell r="F105">
            <v>10</v>
          </cell>
        </row>
        <row r="106">
          <cell r="A106" t="str">
            <v>6689 СЕРВЕЛАТ ОХОТНИЧИЙ ПМ в/к в/у 0,35кг 8шт  ОСТАНКИНО</v>
          </cell>
          <cell r="B106">
            <v>0</v>
          </cell>
          <cell r="C106">
            <v>0</v>
          </cell>
          <cell r="D106">
            <v>7.35</v>
          </cell>
          <cell r="E106">
            <v>0</v>
          </cell>
          <cell r="F106">
            <v>21</v>
          </cell>
        </row>
        <row r="107">
          <cell r="A107" t="str">
            <v>6697 СЕРВЕЛАТ ФИНСКИЙ ПМ в/к в/у 0,35кг 8шт.  ОСТАНКИНО</v>
          </cell>
          <cell r="B107">
            <v>0</v>
          </cell>
          <cell r="C107">
            <v>0</v>
          </cell>
          <cell r="D107">
            <v>11.9</v>
          </cell>
          <cell r="E107">
            <v>0</v>
          </cell>
          <cell r="F107">
            <v>34</v>
          </cell>
        </row>
        <row r="108">
          <cell r="A108" t="str">
            <v>6713 СОЧНЫЙ ГРИЛЬ ПМ сос п/о мгс 0,41 кг 8 шт ОСТАНКИНО</v>
          </cell>
          <cell r="B108">
            <v>0</v>
          </cell>
          <cell r="C108">
            <v>0</v>
          </cell>
          <cell r="D108">
            <v>3.69</v>
          </cell>
          <cell r="E108">
            <v>0</v>
          </cell>
          <cell r="F108">
            <v>9</v>
          </cell>
        </row>
        <row r="109">
          <cell r="A109" t="str">
            <v>6722 СОЧНЫЕ ПМ сос п/о мгс 0,41кг 10шт.  ОСТАНКИНО</v>
          </cell>
          <cell r="B109">
            <v>0</v>
          </cell>
          <cell r="C109">
            <v>0</v>
          </cell>
          <cell r="D109">
            <v>15.17</v>
          </cell>
          <cell r="E109">
            <v>0</v>
          </cell>
          <cell r="F109">
            <v>37</v>
          </cell>
        </row>
        <row r="110">
          <cell r="A110" t="str">
            <v>6726 СЛИВОЧНЫЕ ПМ сос п/о мгс 0.41кг 10шт.  ОСТАНКИНО</v>
          </cell>
          <cell r="B110">
            <v>0</v>
          </cell>
          <cell r="C110">
            <v>0</v>
          </cell>
          <cell r="D110">
            <v>14.35</v>
          </cell>
          <cell r="E110">
            <v>0</v>
          </cell>
          <cell r="F110">
            <v>35</v>
          </cell>
        </row>
        <row r="111">
          <cell r="A111" t="str">
            <v>6765 РУБЛЕНЫЕ сос ц/о мгс 0.36кг 6шт.  ОСТАНКИНО</v>
          </cell>
          <cell r="B111">
            <v>0</v>
          </cell>
          <cell r="C111">
            <v>0</v>
          </cell>
          <cell r="D111">
            <v>7.2</v>
          </cell>
          <cell r="E111">
            <v>0</v>
          </cell>
          <cell r="F111">
            <v>20</v>
          </cell>
        </row>
        <row r="112">
          <cell r="A112" t="str">
            <v>6776 ХОТ-ДОГ Папа может сос п/о мгс 0.35кг  ОСТАНКИНО</v>
          </cell>
          <cell r="B112">
            <v>0</v>
          </cell>
          <cell r="C112">
            <v>0</v>
          </cell>
          <cell r="D112">
            <v>2.1</v>
          </cell>
          <cell r="E112">
            <v>0</v>
          </cell>
          <cell r="F112">
            <v>6</v>
          </cell>
        </row>
        <row r="113">
          <cell r="A113" t="str">
            <v>6777 МЯСНЫЕ С ГОВЯДИНОЙ ПМ сос п/о мгс 0.4кг  ОСТАНКИНО</v>
          </cell>
          <cell r="B113">
            <v>0</v>
          </cell>
          <cell r="C113">
            <v>0</v>
          </cell>
          <cell r="D113">
            <v>10.8</v>
          </cell>
          <cell r="E113">
            <v>0</v>
          </cell>
          <cell r="F113">
            <v>27</v>
          </cell>
        </row>
        <row r="114">
          <cell r="A114" t="str">
            <v>6785 ВЕНСКАЯ САЛЯМИ п/к в/у 0.33кг 8шт.  ОСТАНКИНО</v>
          </cell>
          <cell r="B114">
            <v>0</v>
          </cell>
          <cell r="C114">
            <v>0</v>
          </cell>
          <cell r="D114">
            <v>2.31</v>
          </cell>
          <cell r="E114">
            <v>0</v>
          </cell>
          <cell r="F114">
            <v>7</v>
          </cell>
        </row>
        <row r="115">
          <cell r="A115" t="str">
            <v>6787 СЕРВЕЛАТ КРЕМЛЕВСКИЙ в/к в/у 0,33кг 8шт.  ОСТАНКИНО</v>
          </cell>
          <cell r="B115">
            <v>0</v>
          </cell>
          <cell r="C115">
            <v>0</v>
          </cell>
          <cell r="D115">
            <v>1.65</v>
          </cell>
          <cell r="E115">
            <v>0</v>
          </cell>
          <cell r="F115">
            <v>5</v>
          </cell>
        </row>
        <row r="116">
          <cell r="A116" t="str">
            <v>6793 БАЛЫКОВАЯ в/к в/у 0,33кг 8шт.  ОСТАНКИНО</v>
          </cell>
          <cell r="B116">
            <v>0</v>
          </cell>
          <cell r="C116">
            <v>0</v>
          </cell>
          <cell r="D116">
            <v>3.63</v>
          </cell>
          <cell r="E116">
            <v>0</v>
          </cell>
          <cell r="F116">
            <v>11</v>
          </cell>
        </row>
        <row r="117">
          <cell r="A117" t="str">
            <v>6795 ОСТАНКИНСКАЯ в/к в/у 0,33кг 8шт.  ОСТАНКИНО</v>
          </cell>
          <cell r="B117">
            <v>0</v>
          </cell>
          <cell r="C117">
            <v>0</v>
          </cell>
          <cell r="D117">
            <v>-0.99</v>
          </cell>
          <cell r="E117">
            <v>0</v>
          </cell>
          <cell r="F117">
            <v>-3</v>
          </cell>
        </row>
        <row r="118">
          <cell r="A118" t="str">
            <v>6801 ОСТАНКИНСКАЯ вар п/о 0.4кг 8шт.  ОСТАНКИНО</v>
          </cell>
          <cell r="B118">
            <v>0</v>
          </cell>
          <cell r="C118">
            <v>0</v>
          </cell>
          <cell r="D118">
            <v>-0.8</v>
          </cell>
          <cell r="E118">
            <v>0</v>
          </cell>
          <cell r="F118">
            <v>-2</v>
          </cell>
        </row>
        <row r="119">
          <cell r="A119" t="str">
            <v>6807 СЕРВЕЛАТ ЕВРОПЕЙСКИЙ в/к в/у 0,33кг 8шт.  ОСТАНКИНО</v>
          </cell>
          <cell r="B119">
            <v>0</v>
          </cell>
          <cell r="C119">
            <v>0</v>
          </cell>
          <cell r="D119">
            <v>1.32</v>
          </cell>
          <cell r="E119">
            <v>0</v>
          </cell>
          <cell r="F119">
            <v>4</v>
          </cell>
        </row>
        <row r="120">
          <cell r="A120" t="str">
            <v>6852 МОЛОЧНЫЕ ПРЕМИУМ ПМ сос п/о в/ у 1/350  ОСТАНКИНО</v>
          </cell>
          <cell r="B120">
            <v>0</v>
          </cell>
          <cell r="C120">
            <v>0</v>
          </cell>
          <cell r="D120">
            <v>13.65</v>
          </cell>
          <cell r="E120">
            <v>0</v>
          </cell>
          <cell r="F120">
            <v>39</v>
          </cell>
        </row>
        <row r="121">
          <cell r="A121" t="str">
            <v>6909 ДЛЯ ДЕТЕЙ сос п/о мгс 0.33кг 8шт.  ОСТАНКИНО</v>
          </cell>
          <cell r="B121">
            <v>0</v>
          </cell>
          <cell r="C121">
            <v>0</v>
          </cell>
          <cell r="D121">
            <v>5.28</v>
          </cell>
          <cell r="E121">
            <v>0</v>
          </cell>
          <cell r="F121">
            <v>16</v>
          </cell>
        </row>
        <row r="122">
          <cell r="A122" t="str">
            <v>6919 БЕКОН с/к с/н в/у 1/180 10шт.  ОСТАНКИНО</v>
          </cell>
          <cell r="B122">
            <v>0</v>
          </cell>
          <cell r="C122">
            <v>0</v>
          </cell>
          <cell r="D122">
            <v>9.36</v>
          </cell>
          <cell r="E122">
            <v>0</v>
          </cell>
          <cell r="F122">
            <v>52</v>
          </cell>
        </row>
        <row r="123">
          <cell r="A123" t="str">
            <v>6937 САЛЯМИ Папа может с/к в/у 1/250 8шт ОСТАНКИНО</v>
          </cell>
          <cell r="B123">
            <v>0</v>
          </cell>
          <cell r="C123">
            <v>0</v>
          </cell>
          <cell r="D123">
            <v>2.75</v>
          </cell>
          <cell r="E123">
            <v>0</v>
          </cell>
          <cell r="F123">
            <v>11</v>
          </cell>
        </row>
        <row r="124">
          <cell r="A124" t="str">
            <v>6967 БУРГУНДИЯ Папа может с/к в/у 1/250 8 шт ОСТАНКИНО</v>
          </cell>
          <cell r="B124">
            <v>0</v>
          </cell>
          <cell r="C124">
            <v>0</v>
          </cell>
          <cell r="D124">
            <v>0.5</v>
          </cell>
          <cell r="E124">
            <v>0</v>
          </cell>
          <cell r="F124">
            <v>2</v>
          </cell>
        </row>
        <row r="125">
          <cell r="A125" t="str">
            <v>БОНУС_435 Колбаса Молочная Стародворская  с молоком в оболочке полиамид 0,4 кг.ТМ Стародворье ПОКОМ</v>
          </cell>
          <cell r="B125">
            <v>0</v>
          </cell>
          <cell r="C125">
            <v>0</v>
          </cell>
          <cell r="D125">
            <v>21.2</v>
          </cell>
          <cell r="E125">
            <v>0</v>
          </cell>
          <cell r="F125">
            <v>53</v>
          </cell>
        </row>
        <row r="126">
          <cell r="A126" t="str">
            <v>БОНУС_Колбаса Сервелат Филедворский, фиброуз, в/у 0,35 кг срез,  ПОКОМ</v>
          </cell>
          <cell r="B126">
            <v>0</v>
          </cell>
          <cell r="C126">
            <v>0</v>
          </cell>
          <cell r="D126">
            <v>7.7</v>
          </cell>
          <cell r="E126">
            <v>0</v>
          </cell>
          <cell r="F126">
            <v>22</v>
          </cell>
        </row>
        <row r="127">
          <cell r="A127" t="str">
            <v>БОНУС_Сосиски Сочинки с сочной грудинкой, МГС 0.4кг,   ПОКОМ</v>
          </cell>
          <cell r="B127">
            <v>0</v>
          </cell>
          <cell r="C127">
            <v>0</v>
          </cell>
          <cell r="D127">
            <v>23.6</v>
          </cell>
          <cell r="E127">
            <v>0</v>
          </cell>
          <cell r="F127">
            <v>59</v>
          </cell>
        </row>
        <row r="128">
          <cell r="A128" t="str">
            <v>Готовые бельмеши сочные с мясом ТМ Горячая штучка 0,3кг зам  ПОКОМ</v>
          </cell>
          <cell r="B128">
            <v>0</v>
          </cell>
          <cell r="C128">
            <v>0</v>
          </cell>
          <cell r="D128">
            <v>8.6999999999999993</v>
          </cell>
          <cell r="E128">
            <v>0</v>
          </cell>
          <cell r="F128">
            <v>29</v>
          </cell>
        </row>
        <row r="129">
          <cell r="A129" t="str">
            <v>Готовые чебупели острые с мясом Горячая штучка 0,3 кг зам  ПОКОМ</v>
          </cell>
          <cell r="B129">
            <v>0</v>
          </cell>
          <cell r="C129">
            <v>0</v>
          </cell>
          <cell r="D129">
            <v>26.7</v>
          </cell>
          <cell r="E129">
            <v>0</v>
          </cell>
          <cell r="F129">
            <v>89</v>
          </cell>
        </row>
        <row r="130">
          <cell r="A130" t="str">
            <v>Готовые чебупели с ветчиной и сыром Горячая штучка 0,3кг зам  ПОКОМ</v>
          </cell>
          <cell r="B130">
            <v>0</v>
          </cell>
          <cell r="C130">
            <v>0</v>
          </cell>
          <cell r="D130">
            <v>22.5</v>
          </cell>
          <cell r="E130">
            <v>0</v>
          </cell>
          <cell r="F130">
            <v>75</v>
          </cell>
        </row>
        <row r="131">
          <cell r="A131" t="str">
            <v>Готовые чебупели с мясом ТМ Горячая штучка Без свинины 0,3 кг ПОКОМ</v>
          </cell>
          <cell r="B131">
            <v>0</v>
          </cell>
          <cell r="C131">
            <v>0</v>
          </cell>
          <cell r="D131">
            <v>9.9</v>
          </cell>
          <cell r="E131">
            <v>0</v>
          </cell>
          <cell r="F131">
            <v>33</v>
          </cell>
        </row>
        <row r="132">
          <cell r="A132" t="str">
            <v>Готовые чебупели сочные с мясом ТМ Горячая штучка  0,3кг зам  ПОКОМ</v>
          </cell>
          <cell r="B132">
            <v>0</v>
          </cell>
          <cell r="C132">
            <v>0</v>
          </cell>
          <cell r="D132">
            <v>32.4</v>
          </cell>
          <cell r="E132">
            <v>0</v>
          </cell>
          <cell r="F132">
            <v>108</v>
          </cell>
        </row>
        <row r="133">
          <cell r="A133" t="str">
            <v>Готовые чебуреки с мясом ТМ Горячая штучка 0,09 кг флоу-пак ПОКОМ</v>
          </cell>
          <cell r="B133">
            <v>0</v>
          </cell>
          <cell r="C133">
            <v>0</v>
          </cell>
          <cell r="D133">
            <v>14.31</v>
          </cell>
          <cell r="E133">
            <v>0</v>
          </cell>
          <cell r="F133">
            <v>159</v>
          </cell>
        </row>
        <row r="134">
          <cell r="A134" t="str">
            <v>Готовые чебуреки со свининой и говядиной Гор.шт.0,36 кг зам.  ПОКОМ</v>
          </cell>
          <cell r="B134">
            <v>0</v>
          </cell>
          <cell r="C134">
            <v>0</v>
          </cell>
          <cell r="D134">
            <v>12.6</v>
          </cell>
          <cell r="E134">
            <v>0</v>
          </cell>
          <cell r="F134">
            <v>35</v>
          </cell>
        </row>
        <row r="135">
          <cell r="A135" t="str">
            <v>ЖАР-мени ВЕС ТМ Зареченские  ПОКОМ</v>
          </cell>
          <cell r="B135">
            <v>0</v>
          </cell>
          <cell r="C135">
            <v>0</v>
          </cell>
          <cell r="D135">
            <v>5.5</v>
          </cell>
          <cell r="E135">
            <v>0</v>
          </cell>
          <cell r="F135">
            <v>5.5</v>
          </cell>
        </row>
        <row r="136">
          <cell r="A136" t="str">
            <v>Круггетсы с сырным соусом ТМ Горячая штучка 0,25 кг зам  ПОКОМ</v>
          </cell>
          <cell r="B136">
            <v>0</v>
          </cell>
          <cell r="C136">
            <v>0</v>
          </cell>
          <cell r="D136">
            <v>12.75</v>
          </cell>
          <cell r="E136">
            <v>0</v>
          </cell>
          <cell r="F136">
            <v>51</v>
          </cell>
        </row>
        <row r="137">
          <cell r="A137" t="str">
            <v>Круггетсы сочные ТМ Горячая штучка ТС Круггетсы 0,25 кг зам  ПОКОМ</v>
          </cell>
          <cell r="B137">
            <v>0</v>
          </cell>
          <cell r="C137">
            <v>0</v>
          </cell>
          <cell r="D137">
            <v>11</v>
          </cell>
          <cell r="E137">
            <v>0</v>
          </cell>
          <cell r="F137">
            <v>44</v>
          </cell>
        </row>
        <row r="138">
          <cell r="A138" t="str">
            <v>Наггетсы из печи 0,25кг ТМ Вязанка ТС Няняггетсы Сливушки замор.  ПОКОМ</v>
          </cell>
          <cell r="B138">
            <v>0</v>
          </cell>
          <cell r="C138">
            <v>0</v>
          </cell>
          <cell r="D138">
            <v>8.75</v>
          </cell>
          <cell r="E138">
            <v>0</v>
          </cell>
          <cell r="F138">
            <v>35</v>
          </cell>
        </row>
        <row r="139">
          <cell r="A139" t="str">
            <v>Наггетсы Нагетосы Сочная курочка в хрустящей панировке ТМ Горячая штучка 0,25 кг зам  ПОКОМ</v>
          </cell>
          <cell r="B139">
            <v>0</v>
          </cell>
          <cell r="C139">
            <v>0</v>
          </cell>
          <cell r="D139">
            <v>9.5</v>
          </cell>
          <cell r="E139">
            <v>0</v>
          </cell>
          <cell r="F139">
            <v>38</v>
          </cell>
        </row>
        <row r="140">
          <cell r="A140" t="str">
            <v>Наггетсы Нагетосы Сочная курочка ТМ Горячая штучка 0,25 кг зам  ПОКОМ</v>
          </cell>
          <cell r="B140">
            <v>0</v>
          </cell>
          <cell r="C140">
            <v>0</v>
          </cell>
          <cell r="D140">
            <v>14.25</v>
          </cell>
          <cell r="E140">
            <v>0</v>
          </cell>
          <cell r="F140">
            <v>57</v>
          </cell>
        </row>
        <row r="141">
          <cell r="A141" t="str">
            <v>Наггетсы с индейкой 0,25кг ТМ Вязанка ТС Няняггетсы Сливушки НД2 замор.  ПОКОМ</v>
          </cell>
          <cell r="B141">
            <v>0</v>
          </cell>
          <cell r="C141">
            <v>0</v>
          </cell>
          <cell r="D141">
            <v>5.25</v>
          </cell>
          <cell r="E141">
            <v>0</v>
          </cell>
          <cell r="F141">
            <v>21</v>
          </cell>
        </row>
        <row r="142">
          <cell r="A142" t="str">
            <v>Наггетсы с куриным филе и сыром ТМ Вязанка 0,25 кг ПОКОМ</v>
          </cell>
          <cell r="B142">
            <v>0</v>
          </cell>
          <cell r="C142">
            <v>0</v>
          </cell>
          <cell r="D142">
            <v>3.5</v>
          </cell>
          <cell r="E142">
            <v>0</v>
          </cell>
          <cell r="F142">
            <v>14</v>
          </cell>
        </row>
        <row r="143">
          <cell r="A143" t="str">
            <v>Наггетсы хрустящие п/ф ВЕС ПОКОМ</v>
          </cell>
          <cell r="B143">
            <v>0</v>
          </cell>
          <cell r="C143">
            <v>0</v>
          </cell>
          <cell r="D143">
            <v>18</v>
          </cell>
          <cell r="E143">
            <v>0</v>
          </cell>
          <cell r="F143">
            <v>18</v>
          </cell>
        </row>
        <row r="144">
          <cell r="A144" t="str">
            <v>Пекерсы с индейкой в сливочном соусе ТМ Горячая штучка 0,25 кг зам  ПОКОМ</v>
          </cell>
          <cell r="B144">
            <v>0</v>
          </cell>
          <cell r="C144">
            <v>0</v>
          </cell>
          <cell r="D144">
            <v>9.75</v>
          </cell>
          <cell r="E144">
            <v>0</v>
          </cell>
          <cell r="F144">
            <v>39</v>
          </cell>
        </row>
        <row r="145">
          <cell r="A145" t="str">
            <v>Пельмени Бигбули с мясом ТМ Горячая штучка. флоу-пак сфера 0,4 кг. ПОКОМ</v>
          </cell>
          <cell r="B145">
            <v>0</v>
          </cell>
          <cell r="C145">
            <v>0</v>
          </cell>
          <cell r="D145">
            <v>3.2</v>
          </cell>
          <cell r="E145">
            <v>0</v>
          </cell>
          <cell r="F145">
            <v>8</v>
          </cell>
        </row>
        <row r="146">
          <cell r="A146" t="str">
            <v>Пельмени Бигбули с мясом ТМ Горячая штучка. флоу-пак сфера 0,7 кг ПОКОМ</v>
          </cell>
          <cell r="B146">
            <v>0</v>
          </cell>
          <cell r="C146">
            <v>0</v>
          </cell>
          <cell r="D146">
            <v>12.6</v>
          </cell>
          <cell r="E146">
            <v>0</v>
          </cell>
          <cell r="F146">
            <v>18</v>
          </cell>
        </row>
        <row r="147">
          <cell r="A147" t="str">
            <v>Пельмени Бульмени с говядиной и свининой ТМ Горячая штучка. флоу-пак сфера 0,4 кг ПОКОМ</v>
          </cell>
          <cell r="B147">
            <v>0</v>
          </cell>
          <cell r="C147">
            <v>0</v>
          </cell>
          <cell r="D147">
            <v>13.6</v>
          </cell>
          <cell r="E147">
            <v>0</v>
          </cell>
          <cell r="F147">
            <v>34</v>
          </cell>
        </row>
        <row r="148">
          <cell r="A148" t="str">
            <v>Пельмени Бульмени с говядиной и свининой ТМ Горячая штучка. флоу-пак сфера 0,7 кг ПОКОМ</v>
          </cell>
          <cell r="B148">
            <v>0</v>
          </cell>
          <cell r="C148">
            <v>0</v>
          </cell>
          <cell r="D148">
            <v>46.2</v>
          </cell>
          <cell r="E148">
            <v>0</v>
          </cell>
          <cell r="F148">
            <v>66</v>
          </cell>
        </row>
        <row r="149">
          <cell r="A149" t="str">
            <v>Пельмени Бульмени со сливочным маслом ТМ Горячая штучка. флоу-пак сфера 0,4 кг. ПОКОМ</v>
          </cell>
          <cell r="B149">
            <v>0</v>
          </cell>
          <cell r="C149">
            <v>0</v>
          </cell>
          <cell r="D149">
            <v>12</v>
          </cell>
          <cell r="E149">
            <v>0</v>
          </cell>
          <cell r="F149">
            <v>30</v>
          </cell>
        </row>
        <row r="150">
          <cell r="A150" t="str">
            <v>Пельмени Бульмени со сливочным маслом ТМ Горячая штучка.флоу-пак сфера 0,7 кг. ПОКОМ</v>
          </cell>
          <cell r="B150">
            <v>0</v>
          </cell>
          <cell r="C150">
            <v>0</v>
          </cell>
          <cell r="D150">
            <v>32.9</v>
          </cell>
          <cell r="E150">
            <v>0</v>
          </cell>
          <cell r="F150">
            <v>47</v>
          </cell>
        </row>
        <row r="151">
          <cell r="A151" t="str">
            <v>Пельмени Медвежьи ушки с фермерскими сливками 0,4 кг. ТМ Стародворье ПОКОМ</v>
          </cell>
          <cell r="B151">
            <v>0</v>
          </cell>
          <cell r="C151">
            <v>0</v>
          </cell>
          <cell r="D151">
            <v>1.2</v>
          </cell>
          <cell r="E151">
            <v>0</v>
          </cell>
          <cell r="F151">
            <v>3</v>
          </cell>
        </row>
        <row r="152">
          <cell r="A152" t="str">
            <v>Пельмени Медвежьи ушки с фермерскими сливками 0,7кг  ПОКОМ</v>
          </cell>
          <cell r="B152">
            <v>0</v>
          </cell>
          <cell r="C152">
            <v>0</v>
          </cell>
          <cell r="D152">
            <v>4.9000000000000004</v>
          </cell>
          <cell r="E152">
            <v>0</v>
          </cell>
          <cell r="F152">
            <v>7</v>
          </cell>
        </row>
        <row r="153">
          <cell r="A153" t="str">
            <v>Пельмени Мясорубские ТМ Стародворье фоупак равиоли 0,7 кг  ПОКОМ</v>
          </cell>
          <cell r="B153">
            <v>0</v>
          </cell>
          <cell r="C153">
            <v>0</v>
          </cell>
          <cell r="D153">
            <v>22.4</v>
          </cell>
          <cell r="E153">
            <v>0</v>
          </cell>
          <cell r="F153">
            <v>32</v>
          </cell>
        </row>
        <row r="154">
          <cell r="A154" t="str">
            <v>Пельмени Отборные из свинины и говядины 0,9 кг ТМ Стародворье ТС Медвежье ушко  ПОКОМ</v>
          </cell>
          <cell r="B154">
            <v>0</v>
          </cell>
          <cell r="C154">
            <v>0</v>
          </cell>
          <cell r="D154">
            <v>9</v>
          </cell>
          <cell r="E154">
            <v>0</v>
          </cell>
          <cell r="F154">
            <v>10</v>
          </cell>
        </row>
        <row r="155">
          <cell r="A155" t="str">
            <v>Пельмени Отборные с говядиной 0,43 кг ТМ Стародворье ТС Медвежье ушко</v>
          </cell>
          <cell r="B155">
            <v>0</v>
          </cell>
          <cell r="C155">
            <v>0</v>
          </cell>
          <cell r="D155">
            <v>5.59</v>
          </cell>
          <cell r="E155">
            <v>0</v>
          </cell>
          <cell r="F155">
            <v>13</v>
          </cell>
        </row>
        <row r="156">
          <cell r="A156" t="str">
            <v>Пельмени Отборные с говядиной 0,9 кг НОВА ТМ Стародворье ТС Медвежье ушко  ПОКОМ</v>
          </cell>
          <cell r="B156">
            <v>0</v>
          </cell>
          <cell r="C156">
            <v>0</v>
          </cell>
          <cell r="D156">
            <v>6.3</v>
          </cell>
          <cell r="E156">
            <v>0</v>
          </cell>
          <cell r="F156">
            <v>7</v>
          </cell>
        </row>
        <row r="157">
          <cell r="A157" t="str">
            <v>Пельмени Отборные с говядиной и свининой 0,43 кг ТМ Стародворье ТС Медвежье ушко</v>
          </cell>
          <cell r="B157">
            <v>0</v>
          </cell>
          <cell r="C157">
            <v>0</v>
          </cell>
          <cell r="D157">
            <v>6.02</v>
          </cell>
          <cell r="E157">
            <v>0</v>
          </cell>
          <cell r="F157">
            <v>14</v>
          </cell>
        </row>
        <row r="158">
          <cell r="A158" t="str">
            <v>Пельмени С говядиной и свининой, ВЕС, сфера пуговки Мясная Галерея  ПОКОМ</v>
          </cell>
          <cell r="B158">
            <v>0</v>
          </cell>
          <cell r="C158">
            <v>0</v>
          </cell>
          <cell r="D158">
            <v>15</v>
          </cell>
          <cell r="E158">
            <v>0</v>
          </cell>
          <cell r="F158">
            <v>15</v>
          </cell>
        </row>
        <row r="159">
          <cell r="A159" t="str">
            <v>Пельмени Со свининой и говядиной ТМ Особый рецепт Любимая ложка 1,0 кг  ПОКОМ</v>
          </cell>
          <cell r="B159">
            <v>0</v>
          </cell>
          <cell r="C159">
            <v>0</v>
          </cell>
          <cell r="D159">
            <v>18</v>
          </cell>
          <cell r="E159">
            <v>0</v>
          </cell>
          <cell r="F159">
            <v>18</v>
          </cell>
        </row>
        <row r="160">
          <cell r="A160" t="str">
            <v>Пирожки с мясом 3,7кг ВЕС ТМ Зареченские  ПОКОМ</v>
          </cell>
          <cell r="B160">
            <v>0</v>
          </cell>
          <cell r="C160">
            <v>0</v>
          </cell>
          <cell r="D160">
            <v>7.4</v>
          </cell>
          <cell r="E160">
            <v>0</v>
          </cell>
          <cell r="F160">
            <v>7.4</v>
          </cell>
        </row>
        <row r="161">
          <cell r="A161" t="str">
            <v>Сыр Боккончини копченый 40% 100/8шт</v>
          </cell>
          <cell r="B161">
            <v>0</v>
          </cell>
          <cell r="C161">
            <v>0</v>
          </cell>
          <cell r="D161">
            <v>1</v>
          </cell>
          <cell r="E161">
            <v>0</v>
          </cell>
          <cell r="F161">
            <v>10</v>
          </cell>
        </row>
        <row r="162">
          <cell r="A162" t="str">
            <v>Сыр Гауда 45% тм Папа Может, нарезанные ломтики 125г (МИНИ)  Останкино</v>
          </cell>
          <cell r="B162">
            <v>0</v>
          </cell>
          <cell r="C162">
            <v>0</v>
          </cell>
          <cell r="D162">
            <v>0.875</v>
          </cell>
          <cell r="E162">
            <v>0</v>
          </cell>
          <cell r="F162">
            <v>7</v>
          </cell>
        </row>
        <row r="163">
          <cell r="A163" t="str">
            <v>Сыр ПАПА МОЖЕТ "Гауда Голд" 45% 180 г  ОСТАНКИНО</v>
          </cell>
          <cell r="B163">
            <v>0</v>
          </cell>
          <cell r="C163">
            <v>0</v>
          </cell>
          <cell r="D163">
            <v>1.8</v>
          </cell>
          <cell r="E163">
            <v>0</v>
          </cell>
          <cell r="F163">
            <v>10</v>
          </cell>
        </row>
        <row r="164">
          <cell r="A164" t="str">
            <v>Сыр ПАПА МОЖЕТ "Голландский традиционный" 45% 180 г  ОСТАНКИНО</v>
          </cell>
          <cell r="B164">
            <v>0</v>
          </cell>
          <cell r="C164">
            <v>0</v>
          </cell>
          <cell r="D164">
            <v>2.16</v>
          </cell>
          <cell r="E164">
            <v>0</v>
          </cell>
          <cell r="F164">
            <v>12</v>
          </cell>
        </row>
        <row r="165">
          <cell r="A165" t="str">
            <v>Сыр ПАПА МОЖЕТ "Российский традиционный" 45% 180 г  ОСТАНКИНО</v>
          </cell>
          <cell r="B165">
            <v>0</v>
          </cell>
          <cell r="C165">
            <v>0</v>
          </cell>
          <cell r="D165">
            <v>2.16</v>
          </cell>
          <cell r="E165">
            <v>0</v>
          </cell>
          <cell r="F165">
            <v>12</v>
          </cell>
        </row>
        <row r="166">
          <cell r="A166" t="str">
            <v>Сыр ПАПА МОЖЕТ "Тильзитер" 45% 180 г  ОСТАНКИНО</v>
          </cell>
          <cell r="B166">
            <v>0</v>
          </cell>
          <cell r="C166">
            <v>0</v>
          </cell>
          <cell r="D166">
            <v>1.62</v>
          </cell>
          <cell r="E166">
            <v>0</v>
          </cell>
          <cell r="F166">
            <v>9</v>
          </cell>
        </row>
        <row r="167">
          <cell r="A167" t="str">
            <v>Сыр рассольный жирный Чечил 45% 100/6шт</v>
          </cell>
          <cell r="B167">
            <v>0</v>
          </cell>
          <cell r="C167">
            <v>0</v>
          </cell>
          <cell r="D167">
            <v>1.2</v>
          </cell>
          <cell r="E167">
            <v>0</v>
          </cell>
          <cell r="F167">
            <v>12</v>
          </cell>
        </row>
        <row r="168">
          <cell r="A168" t="str">
            <v>Сыр рассольный жирный Чечил копченый 45% 100/6шт</v>
          </cell>
          <cell r="B168">
            <v>0</v>
          </cell>
          <cell r="C168">
            <v>0</v>
          </cell>
          <cell r="D168">
            <v>1.3</v>
          </cell>
          <cell r="E168">
            <v>0</v>
          </cell>
          <cell r="F168">
            <v>13</v>
          </cell>
        </row>
        <row r="169">
          <cell r="A169" t="str">
            <v>Сыр Российский сливочный 45% тм Папа Может, нарезанные ломтики 125г (МИНИ)  ОСТАНКИНО</v>
          </cell>
          <cell r="B169">
            <v>0</v>
          </cell>
          <cell r="C169">
            <v>0</v>
          </cell>
          <cell r="D169">
            <v>-0.25</v>
          </cell>
          <cell r="E169">
            <v>0</v>
          </cell>
          <cell r="F169">
            <v>-2</v>
          </cell>
        </row>
        <row r="170">
          <cell r="A170" t="str">
            <v>Сыр Скаморца свежий 100г/8шт</v>
          </cell>
          <cell r="B170">
            <v>0</v>
          </cell>
          <cell r="C170">
            <v>0</v>
          </cell>
          <cell r="D170">
            <v>1.3</v>
          </cell>
          <cell r="E170">
            <v>0</v>
          </cell>
          <cell r="F170">
            <v>13</v>
          </cell>
        </row>
        <row r="171">
          <cell r="A171" t="str">
            <v>Сыр Тильзитер 45% ТМ Папа Может, нарезанные ломтики 125г (МИНИ)  ОСТАНКИНО</v>
          </cell>
          <cell r="B171">
            <v>0</v>
          </cell>
          <cell r="C171">
            <v>0</v>
          </cell>
          <cell r="D171">
            <v>1</v>
          </cell>
          <cell r="E171">
            <v>0</v>
          </cell>
          <cell r="F171">
            <v>8</v>
          </cell>
        </row>
        <row r="172">
          <cell r="A172" t="str">
            <v>Хотстеры ТМ Горячая штучка ТС Хотстеры 0,25 кг зам  ПОКОМ</v>
          </cell>
          <cell r="B172">
            <v>0</v>
          </cell>
          <cell r="C172">
            <v>0</v>
          </cell>
          <cell r="D172">
            <v>36.75</v>
          </cell>
          <cell r="E172">
            <v>0</v>
          </cell>
          <cell r="F172">
            <v>147</v>
          </cell>
        </row>
        <row r="173">
          <cell r="A173" t="str">
            <v>Хрустящие крылышки острые к пиву ТМ Горячая штучка 0,3кг зам  ПОКОМ</v>
          </cell>
          <cell r="B173">
            <v>0</v>
          </cell>
          <cell r="C173">
            <v>0</v>
          </cell>
          <cell r="D173">
            <v>26.7</v>
          </cell>
          <cell r="E173">
            <v>0</v>
          </cell>
          <cell r="F173">
            <v>89</v>
          </cell>
        </row>
        <row r="174">
          <cell r="A174" t="str">
            <v>Хрустящие крылышки ТМ Горячая штучка 0,3 кг зам  ПОКОМ</v>
          </cell>
          <cell r="B174">
            <v>0</v>
          </cell>
          <cell r="C174">
            <v>0</v>
          </cell>
          <cell r="D174">
            <v>16.2</v>
          </cell>
          <cell r="E174">
            <v>0</v>
          </cell>
          <cell r="F174">
            <v>54</v>
          </cell>
        </row>
        <row r="175">
          <cell r="A175" t="str">
            <v>Хрустящие крылышки ТМ Зареченские ТС Зареченские продукты. ВЕС ПОКОМ</v>
          </cell>
          <cell r="B175">
            <v>0</v>
          </cell>
          <cell r="C175">
            <v>0</v>
          </cell>
          <cell r="D175">
            <v>1.8</v>
          </cell>
          <cell r="E175">
            <v>0</v>
          </cell>
          <cell r="F175">
            <v>1.8</v>
          </cell>
        </row>
        <row r="176">
          <cell r="A176" t="str">
            <v>Чебупай сочное яблоко ТМ Горячая штучка 0,2 кг зам.  ПОКОМ</v>
          </cell>
          <cell r="B176">
            <v>0</v>
          </cell>
          <cell r="C176">
            <v>0</v>
          </cell>
          <cell r="D176">
            <v>0.6</v>
          </cell>
          <cell r="E176">
            <v>0</v>
          </cell>
          <cell r="F176">
            <v>3</v>
          </cell>
        </row>
        <row r="177">
          <cell r="A177" t="str">
            <v>Чебупели Курочка гриль ТМ Горячая штучка, 0,3 кг зам  ПОКОМ</v>
          </cell>
          <cell r="B177">
            <v>0</v>
          </cell>
          <cell r="C177">
            <v>0</v>
          </cell>
          <cell r="D177">
            <v>298.8</v>
          </cell>
          <cell r="E177">
            <v>0</v>
          </cell>
          <cell r="F177">
            <v>996</v>
          </cell>
        </row>
        <row r="178">
          <cell r="A178" t="str">
            <v>Чебупицца курочка по-итальянски Горячая штучка 0,25 кг зам  ПОКОМ</v>
          </cell>
          <cell r="B178">
            <v>0</v>
          </cell>
          <cell r="C178">
            <v>0</v>
          </cell>
          <cell r="D178">
            <v>47</v>
          </cell>
          <cell r="E178">
            <v>0</v>
          </cell>
          <cell r="F178">
            <v>188</v>
          </cell>
        </row>
        <row r="179">
          <cell r="A179" t="str">
            <v>Чебупицца Пепперони ТМ Горячая штучка ТС Чебупицца 0.25кг зам  ПОКОМ</v>
          </cell>
          <cell r="B179">
            <v>0</v>
          </cell>
          <cell r="C179">
            <v>0</v>
          </cell>
          <cell r="D179">
            <v>57</v>
          </cell>
          <cell r="E179">
            <v>0</v>
          </cell>
          <cell r="F179">
            <v>228</v>
          </cell>
        </row>
        <row r="180">
          <cell r="A180" t="str">
            <v>Чебуреки Мясные вес 2,7  ПОКОМ</v>
          </cell>
          <cell r="B180">
            <v>0</v>
          </cell>
          <cell r="C180">
            <v>0</v>
          </cell>
          <cell r="D180">
            <v>5.4</v>
          </cell>
          <cell r="E180">
            <v>0</v>
          </cell>
          <cell r="F180">
            <v>5.4</v>
          </cell>
        </row>
        <row r="181">
          <cell r="A181" t="str">
            <v>Чебуреки сочные ВЕС ТМ Зареченские  ПОКОМ</v>
          </cell>
          <cell r="B181">
            <v>0</v>
          </cell>
          <cell r="C181">
            <v>0</v>
          </cell>
          <cell r="D181">
            <v>5</v>
          </cell>
          <cell r="E181">
            <v>0</v>
          </cell>
          <cell r="F181">
            <v>5</v>
          </cell>
        </row>
        <row r="182">
          <cell r="A182" t="str">
            <v>Чебуречище ТМ Горячая штучка .0,14 кг зам. ПОКОМ</v>
          </cell>
          <cell r="B182">
            <v>0</v>
          </cell>
          <cell r="C182">
            <v>0</v>
          </cell>
          <cell r="D182">
            <v>21.7</v>
          </cell>
          <cell r="E182">
            <v>0</v>
          </cell>
          <cell r="F182">
            <v>155</v>
          </cell>
        </row>
        <row r="183">
          <cell r="A183" t="str">
            <v>Итого</v>
          </cell>
          <cell r="B183">
            <v>0</v>
          </cell>
          <cell r="C183">
            <v>0</v>
          </cell>
          <cell r="D183">
            <v>3029.473</v>
          </cell>
          <cell r="E183">
            <v>0</v>
          </cell>
          <cell r="F183">
            <v>7345.1980000000003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7" sqref="T17"/>
    </sheetView>
  </sheetViews>
  <sheetFormatPr defaultColWidth="8.5703125" defaultRowHeight="15" x14ac:dyDescent="0.25"/>
  <cols>
    <col min="1" max="1" width="41.5703125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0.85546875" customWidth="1"/>
    <col min="10" max="11" width="5.7109375" customWidth="1"/>
    <col min="12" max="14" width="0.5703125" customWidth="1"/>
    <col min="15" max="15" width="7" customWidth="1"/>
    <col min="16" max="16" width="7.7109375" customWidth="1"/>
    <col min="17" max="17" width="7.7109375" style="2" customWidth="1"/>
    <col min="18" max="19" width="7.7109375" customWidth="1"/>
    <col min="20" max="20" width="9.7109375" customWidth="1"/>
    <col min="21" max="22" width="5" customWidth="1"/>
    <col min="23" max="29" width="4.5703125" customWidth="1"/>
    <col min="30" max="30" width="11.140625" customWidth="1"/>
    <col min="31" max="31" width="5.42578125" customWidth="1"/>
    <col min="32" max="32" width="5.42578125" style="1" customWidth="1"/>
    <col min="33" max="33" width="7.28515625" style="3" customWidth="1"/>
    <col min="34" max="34" width="6.42578125" customWidth="1"/>
    <col min="35" max="36" width="5.42578125" customWidth="1"/>
    <col min="37" max="37" width="5.42578125" style="3" customWidth="1"/>
    <col min="38" max="52" width="3" customWidth="1"/>
  </cols>
  <sheetData>
    <row r="1" spans="1:52" x14ac:dyDescent="0.25">
      <c r="A1" s="4"/>
      <c r="B1" s="4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6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7"/>
      <c r="AH1" s="4"/>
      <c r="AI1" s="4"/>
      <c r="AJ1" s="4"/>
      <c r="AK1" s="7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 x14ac:dyDescent="0.25">
      <c r="A2" s="4"/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 t="s">
        <v>0</v>
      </c>
      <c r="Q2" s="6" t="s">
        <v>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7"/>
      <c r="AH2" s="4"/>
      <c r="AI2" s="4"/>
      <c r="AJ2" s="4"/>
      <c r="AK2" s="7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x14ac:dyDescent="0.2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10" t="s">
        <v>17</v>
      </c>
      <c r="Q3" s="11" t="s">
        <v>17</v>
      </c>
      <c r="R3" s="10" t="s">
        <v>18</v>
      </c>
      <c r="S3" s="12" t="s">
        <v>19</v>
      </c>
      <c r="T3" s="12" t="s">
        <v>20</v>
      </c>
      <c r="U3" s="8" t="s">
        <v>21</v>
      </c>
      <c r="V3" s="8" t="s">
        <v>22</v>
      </c>
      <c r="W3" s="8" t="s">
        <v>23</v>
      </c>
      <c r="X3" s="8" t="s">
        <v>23</v>
      </c>
      <c r="Y3" s="8" t="s">
        <v>23</v>
      </c>
      <c r="Z3" s="8" t="s">
        <v>23</v>
      </c>
      <c r="AA3" s="8" t="s">
        <v>23</v>
      </c>
      <c r="AB3" s="8" t="s">
        <v>23</v>
      </c>
      <c r="AC3" s="8" t="s">
        <v>23</v>
      </c>
      <c r="AD3" s="8" t="s">
        <v>24</v>
      </c>
      <c r="AE3" s="8" t="s">
        <v>25</v>
      </c>
      <c r="AF3" s="9" t="s">
        <v>26</v>
      </c>
      <c r="AG3" s="13" t="s">
        <v>27</v>
      </c>
      <c r="AH3" s="8" t="s">
        <v>28</v>
      </c>
      <c r="AI3" s="8" t="s">
        <v>29</v>
      </c>
      <c r="AJ3" s="8" t="s">
        <v>30</v>
      </c>
      <c r="AK3" s="13" t="s">
        <v>31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x14ac:dyDescent="0.25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 t="s">
        <v>32</v>
      </c>
      <c r="O4" s="4" t="s">
        <v>33</v>
      </c>
      <c r="P4" s="4"/>
      <c r="Q4" s="6"/>
      <c r="R4" s="4"/>
      <c r="S4" s="4"/>
      <c r="T4" s="4"/>
      <c r="U4" s="4"/>
      <c r="V4" s="4"/>
      <c r="W4" s="4" t="s">
        <v>34</v>
      </c>
      <c r="X4" s="4" t="s">
        <v>35</v>
      </c>
      <c r="Y4" s="4" t="s">
        <v>36</v>
      </c>
      <c r="Z4" s="4" t="s">
        <v>37</v>
      </c>
      <c r="AA4" s="4" t="s">
        <v>38</v>
      </c>
      <c r="AB4" s="4" t="s">
        <v>39</v>
      </c>
      <c r="AC4" s="4" t="s">
        <v>40</v>
      </c>
      <c r="AD4" s="4"/>
      <c r="AE4" s="4"/>
      <c r="AF4" s="5"/>
      <c r="AG4" s="7" t="s">
        <v>41</v>
      </c>
      <c r="AH4" s="4"/>
      <c r="AI4" s="4"/>
      <c r="AJ4" s="4"/>
      <c r="AK4" s="7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x14ac:dyDescent="0.25">
      <c r="A5" s="4"/>
      <c r="B5" s="4"/>
      <c r="C5" s="4"/>
      <c r="D5" s="4"/>
      <c r="E5" s="14">
        <f>SUM(E6:E493)</f>
        <v>4739.9000000000005</v>
      </c>
      <c r="F5" s="14">
        <f>SUM(F6:F493)</f>
        <v>16223.599999999999</v>
      </c>
      <c r="G5" s="5"/>
      <c r="H5" s="4"/>
      <c r="I5" s="4"/>
      <c r="J5" s="14">
        <f t="shared" ref="J5:O5" si="0">SUM(J6:J493)</f>
        <v>5158.2999999999993</v>
      </c>
      <c r="K5" s="14">
        <f t="shared" si="0"/>
        <v>-418.4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947.98</v>
      </c>
      <c r="P5" s="14">
        <v>11325.3</v>
      </c>
      <c r="Q5" s="15">
        <f>SUM(Q6:Q493)</f>
        <v>14335.300000000001</v>
      </c>
      <c r="R5" s="14">
        <f>SUM(R6:R493)</f>
        <v>14867.199999999999</v>
      </c>
      <c r="S5" s="14">
        <f>SUM(S6:S493)</f>
        <v>1926</v>
      </c>
      <c r="T5" s="4"/>
      <c r="U5" s="4"/>
      <c r="V5" s="4"/>
      <c r="W5" s="14">
        <f t="shared" ref="W5:AC5" si="1">SUM(W6:W493)</f>
        <v>304.4199999999999</v>
      </c>
      <c r="X5" s="14">
        <f t="shared" si="1"/>
        <v>610.42000000000007</v>
      </c>
      <c r="Y5" s="14">
        <f t="shared" si="1"/>
        <v>319.45999999999992</v>
      </c>
      <c r="Z5" s="14">
        <f t="shared" si="1"/>
        <v>579.98000000000013</v>
      </c>
      <c r="AA5" s="14">
        <f t="shared" si="1"/>
        <v>606.19999999999993</v>
      </c>
      <c r="AB5" s="14">
        <f t="shared" si="1"/>
        <v>515.06000000000006</v>
      </c>
      <c r="AC5" s="14">
        <f t="shared" si="1"/>
        <v>788.08</v>
      </c>
      <c r="AD5" s="4"/>
      <c r="AE5" s="14">
        <f>SUM(AE6:AE493)</f>
        <v>5009.76</v>
      </c>
      <c r="AF5" s="5"/>
      <c r="AG5" s="16">
        <f>SUM(AG6:AG493)</f>
        <v>1394</v>
      </c>
      <c r="AH5" s="14">
        <f>SUM(AH6:AH493)</f>
        <v>5331.4000000000005</v>
      </c>
      <c r="AI5" s="4"/>
      <c r="AJ5" s="4"/>
      <c r="AK5" s="16">
        <f>SUM(AK6:AK493)</f>
        <v>17.313492063492063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x14ac:dyDescent="0.25">
      <c r="A6" s="17" t="s">
        <v>42</v>
      </c>
      <c r="B6" s="17" t="s">
        <v>43</v>
      </c>
      <c r="C6" s="17">
        <v>-15</v>
      </c>
      <c r="D6" s="17">
        <v>15</v>
      </c>
      <c r="E6" s="17"/>
      <c r="F6" s="17"/>
      <c r="G6" s="18">
        <v>0</v>
      </c>
      <c r="H6" s="17" t="e">
        <f>#N/A</f>
        <v>#N/A</v>
      </c>
      <c r="I6" s="17"/>
      <c r="J6" s="17"/>
      <c r="K6" s="17">
        <f t="shared" ref="K6:K37" si="2">E6-J6</f>
        <v>0</v>
      </c>
      <c r="L6" s="17"/>
      <c r="M6" s="17"/>
      <c r="N6" s="17"/>
      <c r="O6" s="17">
        <f t="shared" ref="O6:O37" si="3">E6/5</f>
        <v>0</v>
      </c>
      <c r="P6" s="19"/>
      <c r="Q6" s="20"/>
      <c r="R6" s="19"/>
      <c r="S6" s="19"/>
      <c r="T6" s="17"/>
      <c r="U6" s="17" t="e">
        <f t="shared" ref="U6:U37" si="4">(F6+R6)/O6</f>
        <v>#DIV/0!</v>
      </c>
      <c r="V6" s="17" t="e">
        <f t="shared" ref="V6:V37" si="5">F6/O6</f>
        <v>#DIV/0!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0.6</v>
      </c>
      <c r="AC6" s="17">
        <v>0</v>
      </c>
      <c r="AD6" s="17" t="s">
        <v>44</v>
      </c>
      <c r="AE6" s="17"/>
      <c r="AF6" s="18"/>
      <c r="AG6" s="21"/>
      <c r="AH6" s="17"/>
      <c r="AI6" s="17"/>
      <c r="AJ6" s="17"/>
      <c r="AK6" s="21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x14ac:dyDescent="0.25">
      <c r="A7" s="17" t="s">
        <v>45</v>
      </c>
      <c r="B7" s="17" t="s">
        <v>43</v>
      </c>
      <c r="C7" s="17">
        <v>-1</v>
      </c>
      <c r="D7" s="17">
        <v>3</v>
      </c>
      <c r="E7" s="17">
        <v>2</v>
      </c>
      <c r="F7" s="17"/>
      <c r="G7" s="18">
        <v>0</v>
      </c>
      <c r="H7" s="17" t="e">
        <f>#N/A</f>
        <v>#N/A</v>
      </c>
      <c r="I7" s="17"/>
      <c r="J7" s="17">
        <v>2</v>
      </c>
      <c r="K7" s="17">
        <f t="shared" si="2"/>
        <v>0</v>
      </c>
      <c r="L7" s="17"/>
      <c r="M7" s="17"/>
      <c r="N7" s="17"/>
      <c r="O7" s="17">
        <f t="shared" si="3"/>
        <v>0.4</v>
      </c>
      <c r="P7" s="19"/>
      <c r="Q7" s="20"/>
      <c r="R7" s="19"/>
      <c r="S7" s="19"/>
      <c r="T7" s="17"/>
      <c r="U7" s="17">
        <f t="shared" si="4"/>
        <v>0</v>
      </c>
      <c r="V7" s="17">
        <f t="shared" si="5"/>
        <v>0</v>
      </c>
      <c r="W7" s="17">
        <f>VLOOKUP(A7,[1]TDSheet!$A:$L,6,0)/5</f>
        <v>0.4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 t="s">
        <v>44</v>
      </c>
      <c r="AE7" s="17"/>
      <c r="AF7" s="18"/>
      <c r="AG7" s="21"/>
      <c r="AH7" s="17"/>
      <c r="AI7" s="17"/>
      <c r="AJ7" s="17"/>
      <c r="AK7" s="21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x14ac:dyDescent="0.25">
      <c r="A8" s="4" t="s">
        <v>46</v>
      </c>
      <c r="B8" s="4" t="s">
        <v>43</v>
      </c>
      <c r="C8" s="4">
        <v>731</v>
      </c>
      <c r="D8" s="4">
        <v>2</v>
      </c>
      <c r="E8" s="4">
        <v>145</v>
      </c>
      <c r="F8" s="4">
        <v>555</v>
      </c>
      <c r="G8" s="5">
        <v>0.3</v>
      </c>
      <c r="H8" s="4">
        <v>180</v>
      </c>
      <c r="I8" s="4"/>
      <c r="J8" s="4">
        <v>145</v>
      </c>
      <c r="K8" s="4">
        <f t="shared" si="2"/>
        <v>0</v>
      </c>
      <c r="L8" s="4"/>
      <c r="M8" s="4"/>
      <c r="N8" s="4"/>
      <c r="O8" s="4">
        <f t="shared" si="3"/>
        <v>29</v>
      </c>
      <c r="P8" s="22">
        <v>170</v>
      </c>
      <c r="Q8" s="23">
        <f>S8</f>
        <v>336</v>
      </c>
      <c r="R8" s="22">
        <f t="shared" ref="R8:R27" si="6">AF8*AG8</f>
        <v>336</v>
      </c>
      <c r="S8" s="22">
        <v>336</v>
      </c>
      <c r="T8" s="4" t="s">
        <v>47</v>
      </c>
      <c r="U8" s="4">
        <f t="shared" si="4"/>
        <v>30.724137931034484</v>
      </c>
      <c r="V8" s="4">
        <f t="shared" si="5"/>
        <v>19.137931034482758</v>
      </c>
      <c r="W8" s="4">
        <f>VLOOKUP(A8,[1]TDSheet!$A:$L,6,0)/5</f>
        <v>8.8000000000000007</v>
      </c>
      <c r="X8" s="4">
        <f>VLOOKUP(A8,[2]TDSheet!$A:$L,6,0)/5</f>
        <v>5.8</v>
      </c>
      <c r="Y8" s="4">
        <v>4.4000000000000004</v>
      </c>
      <c r="Z8" s="4">
        <v>5.2</v>
      </c>
      <c r="AA8" s="4">
        <v>6.8</v>
      </c>
      <c r="AB8" s="4">
        <v>13.8</v>
      </c>
      <c r="AC8" s="4">
        <v>7.6</v>
      </c>
      <c r="AD8" s="4"/>
      <c r="AE8" s="4">
        <f t="shared" ref="AE8:AE27" si="7">G8*Q8</f>
        <v>100.8</v>
      </c>
      <c r="AF8" s="5">
        <v>12</v>
      </c>
      <c r="AG8" s="7">
        <f t="shared" ref="AG8:AG27" si="8">MROUND(Q8, AF8*AI8)/AF8</f>
        <v>28</v>
      </c>
      <c r="AH8" s="4">
        <f t="shared" ref="AH8:AH27" si="9">AG8*AF8*G8</f>
        <v>100.8</v>
      </c>
      <c r="AI8" s="4">
        <v>14</v>
      </c>
      <c r="AJ8" s="4">
        <v>70</v>
      </c>
      <c r="AK8" s="7">
        <f t="shared" ref="AK8:AK14" si="10">AG8/AJ8</f>
        <v>0.4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25">
      <c r="A9" s="4" t="s">
        <v>48</v>
      </c>
      <c r="B9" s="4" t="s">
        <v>43</v>
      </c>
      <c r="C9" s="4">
        <v>370</v>
      </c>
      <c r="D9" s="4">
        <v>2</v>
      </c>
      <c r="E9" s="4">
        <v>208</v>
      </c>
      <c r="F9" s="4">
        <v>124</v>
      </c>
      <c r="G9" s="5">
        <v>0.3</v>
      </c>
      <c r="H9" s="4">
        <v>180</v>
      </c>
      <c r="I9" s="4"/>
      <c r="J9" s="4">
        <v>208</v>
      </c>
      <c r="K9" s="4">
        <f t="shared" si="2"/>
        <v>0</v>
      </c>
      <c r="L9" s="4"/>
      <c r="M9" s="4"/>
      <c r="N9" s="4"/>
      <c r="O9" s="4">
        <f t="shared" si="3"/>
        <v>41.6</v>
      </c>
      <c r="P9" s="22">
        <v>708</v>
      </c>
      <c r="Q9" s="23">
        <v>800</v>
      </c>
      <c r="R9" s="22">
        <f t="shared" si="6"/>
        <v>840</v>
      </c>
      <c r="S9" s="22"/>
      <c r="T9" s="4"/>
      <c r="U9" s="4">
        <f t="shared" si="4"/>
        <v>23.173076923076923</v>
      </c>
      <c r="V9" s="4">
        <f t="shared" si="5"/>
        <v>2.9807692307692308</v>
      </c>
      <c r="W9" s="4">
        <f>VLOOKUP(A9,[1]TDSheet!$A:$L,6,0)/5</f>
        <v>10.4</v>
      </c>
      <c r="X9" s="4">
        <f>VLOOKUP(A9,[2]TDSheet!$A:$L,6,0)/5</f>
        <v>17.8</v>
      </c>
      <c r="Y9" s="4">
        <v>7.4</v>
      </c>
      <c r="Z9" s="4">
        <v>23</v>
      </c>
      <c r="AA9" s="4">
        <v>7.4</v>
      </c>
      <c r="AB9" s="4">
        <v>19.600000000000001</v>
      </c>
      <c r="AC9" s="4">
        <v>13.6</v>
      </c>
      <c r="AD9" s="4"/>
      <c r="AE9" s="4">
        <f t="shared" si="7"/>
        <v>240</v>
      </c>
      <c r="AF9" s="5">
        <v>12</v>
      </c>
      <c r="AG9" s="7">
        <f t="shared" si="8"/>
        <v>70</v>
      </c>
      <c r="AH9" s="4">
        <f t="shared" si="9"/>
        <v>252</v>
      </c>
      <c r="AI9" s="4">
        <v>14</v>
      </c>
      <c r="AJ9" s="4">
        <v>70</v>
      </c>
      <c r="AK9" s="7">
        <f t="shared" si="10"/>
        <v>1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5">
      <c r="A10" s="4" t="s">
        <v>49</v>
      </c>
      <c r="B10" s="4" t="s">
        <v>43</v>
      </c>
      <c r="C10" s="4">
        <v>200</v>
      </c>
      <c r="D10" s="4">
        <v>5</v>
      </c>
      <c r="E10" s="4">
        <v>188</v>
      </c>
      <c r="F10" s="4">
        <v>4</v>
      </c>
      <c r="G10" s="5">
        <v>0.3</v>
      </c>
      <c r="H10" s="4">
        <v>180</v>
      </c>
      <c r="I10" s="4"/>
      <c r="J10" s="4">
        <v>222</v>
      </c>
      <c r="K10" s="4">
        <f t="shared" si="2"/>
        <v>-34</v>
      </c>
      <c r="L10" s="4"/>
      <c r="M10" s="4"/>
      <c r="N10" s="4"/>
      <c r="O10" s="4">
        <f t="shared" si="3"/>
        <v>37.6</v>
      </c>
      <c r="P10" s="22">
        <v>748</v>
      </c>
      <c r="Q10" s="23">
        <v>850</v>
      </c>
      <c r="R10" s="22">
        <f t="shared" si="6"/>
        <v>840</v>
      </c>
      <c r="S10" s="22"/>
      <c r="T10" s="4"/>
      <c r="U10" s="4">
        <f t="shared" si="4"/>
        <v>22.446808510638299</v>
      </c>
      <c r="V10" s="4">
        <f t="shared" si="5"/>
        <v>0.10638297872340426</v>
      </c>
      <c r="W10" s="4">
        <f>VLOOKUP(A10,[1]TDSheet!$A:$L,6,0)/5</f>
        <v>13.6</v>
      </c>
      <c r="X10" s="4">
        <f>VLOOKUP(A10,[2]TDSheet!$A:$L,6,0)/5</f>
        <v>15</v>
      </c>
      <c r="Y10" s="4">
        <v>12.4</v>
      </c>
      <c r="Z10" s="4">
        <v>20.6</v>
      </c>
      <c r="AA10" s="4">
        <v>14</v>
      </c>
      <c r="AB10" s="4">
        <v>30</v>
      </c>
      <c r="AC10" s="4">
        <v>9.4</v>
      </c>
      <c r="AD10" s="4"/>
      <c r="AE10" s="4">
        <f t="shared" si="7"/>
        <v>255</v>
      </c>
      <c r="AF10" s="5">
        <v>12</v>
      </c>
      <c r="AG10" s="7">
        <f t="shared" si="8"/>
        <v>70</v>
      </c>
      <c r="AH10" s="4">
        <f t="shared" si="9"/>
        <v>252</v>
      </c>
      <c r="AI10" s="4">
        <v>14</v>
      </c>
      <c r="AJ10" s="4">
        <v>70</v>
      </c>
      <c r="AK10" s="7">
        <f t="shared" si="10"/>
        <v>1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x14ac:dyDescent="0.25">
      <c r="A11" s="4" t="s">
        <v>50</v>
      </c>
      <c r="B11" s="4" t="s">
        <v>43</v>
      </c>
      <c r="C11" s="4">
        <v>146</v>
      </c>
      <c r="D11" s="4">
        <v>2</v>
      </c>
      <c r="E11" s="4">
        <v>56</v>
      </c>
      <c r="F11" s="4">
        <v>89</v>
      </c>
      <c r="G11" s="5">
        <v>0.3</v>
      </c>
      <c r="H11" s="4">
        <v>180</v>
      </c>
      <c r="I11" s="4"/>
      <c r="J11" s="4">
        <v>61</v>
      </c>
      <c r="K11" s="4">
        <f t="shared" si="2"/>
        <v>-5</v>
      </c>
      <c r="L11" s="4"/>
      <c r="M11" s="4"/>
      <c r="N11" s="4"/>
      <c r="O11" s="4">
        <f t="shared" si="3"/>
        <v>11.2</v>
      </c>
      <c r="P11" s="22">
        <v>191</v>
      </c>
      <c r="Q11" s="23">
        <f>S11</f>
        <v>336</v>
      </c>
      <c r="R11" s="22">
        <f t="shared" si="6"/>
        <v>336</v>
      </c>
      <c r="S11" s="22">
        <v>336</v>
      </c>
      <c r="T11" s="4" t="s">
        <v>47</v>
      </c>
      <c r="U11" s="4">
        <f t="shared" si="4"/>
        <v>37.946428571428577</v>
      </c>
      <c r="V11" s="4">
        <f t="shared" si="5"/>
        <v>7.9464285714285721</v>
      </c>
      <c r="W11" s="4">
        <f>VLOOKUP(A11,[1]TDSheet!$A:$L,6,0)/5</f>
        <v>5.6</v>
      </c>
      <c r="X11" s="4">
        <f>VLOOKUP(A11,[2]TDSheet!$A:$L,6,0)/5</f>
        <v>6.6</v>
      </c>
      <c r="Y11" s="4">
        <v>7.8</v>
      </c>
      <c r="Z11" s="4">
        <v>4.5999999999999996</v>
      </c>
      <c r="AA11" s="4">
        <v>5</v>
      </c>
      <c r="AB11" s="4">
        <v>0</v>
      </c>
      <c r="AC11" s="4">
        <v>0</v>
      </c>
      <c r="AD11" s="4"/>
      <c r="AE11" s="4">
        <f t="shared" si="7"/>
        <v>100.8</v>
      </c>
      <c r="AF11" s="5">
        <v>12</v>
      </c>
      <c r="AG11" s="7">
        <f t="shared" si="8"/>
        <v>28</v>
      </c>
      <c r="AH11" s="4">
        <f t="shared" si="9"/>
        <v>100.8</v>
      </c>
      <c r="AI11" s="4">
        <v>14</v>
      </c>
      <c r="AJ11" s="4">
        <v>70</v>
      </c>
      <c r="AK11" s="7">
        <f t="shared" si="10"/>
        <v>0.4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x14ac:dyDescent="0.25">
      <c r="A12" s="4" t="s">
        <v>51</v>
      </c>
      <c r="B12" s="4" t="s">
        <v>43</v>
      </c>
      <c r="C12" s="4">
        <v>139</v>
      </c>
      <c r="D12" s="4"/>
      <c r="E12" s="4">
        <v>113</v>
      </c>
      <c r="F12" s="4"/>
      <c r="G12" s="5">
        <v>0.3</v>
      </c>
      <c r="H12" s="4">
        <v>180</v>
      </c>
      <c r="I12" s="4"/>
      <c r="J12" s="4">
        <v>175</v>
      </c>
      <c r="K12" s="4">
        <f t="shared" si="2"/>
        <v>-62</v>
      </c>
      <c r="L12" s="4"/>
      <c r="M12" s="4"/>
      <c r="N12" s="4"/>
      <c r="O12" s="4">
        <f t="shared" si="3"/>
        <v>22.6</v>
      </c>
      <c r="P12" s="22">
        <v>452</v>
      </c>
      <c r="Q12" s="23">
        <f>20*O12-F12</f>
        <v>452</v>
      </c>
      <c r="R12" s="22">
        <f t="shared" si="6"/>
        <v>504</v>
      </c>
      <c r="S12" s="22"/>
      <c r="T12" s="4"/>
      <c r="U12" s="4">
        <f t="shared" si="4"/>
        <v>22.30088495575221</v>
      </c>
      <c r="V12" s="4">
        <f t="shared" si="5"/>
        <v>0</v>
      </c>
      <c r="W12" s="4">
        <f>VLOOKUP(A12,[1]TDSheet!$A:$L,6,0)/5</f>
        <v>16.399999999999999</v>
      </c>
      <c r="X12" s="4">
        <f>VLOOKUP(A12,[2]TDSheet!$A:$L,6,0)/5</f>
        <v>21.6</v>
      </c>
      <c r="Y12" s="4">
        <v>20</v>
      </c>
      <c r="Z12" s="4">
        <v>15</v>
      </c>
      <c r="AA12" s="4">
        <v>13</v>
      </c>
      <c r="AB12" s="4">
        <v>10.8</v>
      </c>
      <c r="AC12" s="4">
        <v>25</v>
      </c>
      <c r="AD12" s="4"/>
      <c r="AE12" s="4">
        <f t="shared" si="7"/>
        <v>135.6</v>
      </c>
      <c r="AF12" s="5">
        <v>12</v>
      </c>
      <c r="AG12" s="7">
        <f t="shared" si="8"/>
        <v>42</v>
      </c>
      <c r="AH12" s="4">
        <f t="shared" si="9"/>
        <v>151.19999999999999</v>
      </c>
      <c r="AI12" s="4">
        <v>14</v>
      </c>
      <c r="AJ12" s="4">
        <v>70</v>
      </c>
      <c r="AK12" s="7">
        <f t="shared" si="10"/>
        <v>0.6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x14ac:dyDescent="0.25">
      <c r="A13" s="4" t="s">
        <v>52</v>
      </c>
      <c r="B13" s="4" t="s">
        <v>43</v>
      </c>
      <c r="C13" s="4">
        <v>1778</v>
      </c>
      <c r="D13" s="4"/>
      <c r="E13" s="4">
        <v>112</v>
      </c>
      <c r="F13" s="4">
        <v>1666</v>
      </c>
      <c r="G13" s="5">
        <v>0.09</v>
      </c>
      <c r="H13" s="4">
        <v>180</v>
      </c>
      <c r="I13" s="4"/>
      <c r="J13" s="4">
        <v>112</v>
      </c>
      <c r="K13" s="4">
        <f t="shared" si="2"/>
        <v>0</v>
      </c>
      <c r="L13" s="4"/>
      <c r="M13" s="4"/>
      <c r="N13" s="4"/>
      <c r="O13" s="4">
        <f t="shared" si="3"/>
        <v>22.4</v>
      </c>
      <c r="P13" s="22"/>
      <c r="Q13" s="23"/>
      <c r="R13" s="22">
        <f t="shared" si="6"/>
        <v>0</v>
      </c>
      <c r="S13" s="22"/>
      <c r="T13" s="4"/>
      <c r="U13" s="4">
        <f t="shared" si="4"/>
        <v>74.375</v>
      </c>
      <c r="V13" s="4">
        <f t="shared" si="5"/>
        <v>74.375</v>
      </c>
      <c r="W13" s="4">
        <f>VLOOKUP(A13,[1]TDSheet!$A:$L,6,0)/5</f>
        <v>3.6</v>
      </c>
      <c r="X13" s="4">
        <f>VLOOKUP(A13,[2]TDSheet!$A:$L,6,0)/5</f>
        <v>31.8</v>
      </c>
      <c r="Y13" s="4">
        <v>0.6</v>
      </c>
      <c r="Z13" s="4">
        <v>24.2</v>
      </c>
      <c r="AA13" s="4">
        <v>50.6</v>
      </c>
      <c r="AB13" s="4">
        <v>25</v>
      </c>
      <c r="AC13" s="4">
        <v>32</v>
      </c>
      <c r="AD13" s="24" t="s">
        <v>53</v>
      </c>
      <c r="AE13" s="4">
        <f t="shared" si="7"/>
        <v>0</v>
      </c>
      <c r="AF13" s="5">
        <v>24</v>
      </c>
      <c r="AG13" s="7">
        <f t="shared" si="8"/>
        <v>0</v>
      </c>
      <c r="AH13" s="4">
        <f t="shared" si="9"/>
        <v>0</v>
      </c>
      <c r="AI13" s="4">
        <v>14</v>
      </c>
      <c r="AJ13" s="4">
        <v>126</v>
      </c>
      <c r="AK13" s="7">
        <f t="shared" si="10"/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5">
      <c r="A14" s="4" t="s">
        <v>54</v>
      </c>
      <c r="B14" s="4" t="s">
        <v>43</v>
      </c>
      <c r="C14" s="4">
        <v>103</v>
      </c>
      <c r="D14" s="4">
        <v>2</v>
      </c>
      <c r="E14" s="4">
        <v>27</v>
      </c>
      <c r="F14" s="4">
        <v>76</v>
      </c>
      <c r="G14" s="5">
        <v>0.36</v>
      </c>
      <c r="H14" s="4">
        <v>180</v>
      </c>
      <c r="I14" s="4"/>
      <c r="J14" s="4">
        <v>54</v>
      </c>
      <c r="K14" s="4">
        <f t="shared" si="2"/>
        <v>-27</v>
      </c>
      <c r="L14" s="4"/>
      <c r="M14" s="4"/>
      <c r="N14" s="4"/>
      <c r="O14" s="4">
        <f t="shared" si="3"/>
        <v>5.4</v>
      </c>
      <c r="P14" s="22">
        <v>86</v>
      </c>
      <c r="Q14" s="23">
        <f>30*O14-F14</f>
        <v>86</v>
      </c>
      <c r="R14" s="22">
        <f t="shared" si="6"/>
        <v>140</v>
      </c>
      <c r="S14" s="22"/>
      <c r="T14" s="4"/>
      <c r="U14" s="4">
        <f t="shared" si="4"/>
        <v>40</v>
      </c>
      <c r="V14" s="4">
        <f t="shared" si="5"/>
        <v>14.074074074074073</v>
      </c>
      <c r="W14" s="4">
        <f>VLOOKUP(A14,[1]TDSheet!$A:$L,6,0)/5</f>
        <v>6.8</v>
      </c>
      <c r="X14" s="4">
        <f>VLOOKUP(A14,[2]TDSheet!$A:$L,6,0)/5</f>
        <v>7</v>
      </c>
      <c r="Y14" s="4">
        <v>8.4</v>
      </c>
      <c r="Z14" s="4">
        <v>3.2</v>
      </c>
      <c r="AA14" s="4">
        <v>5.8</v>
      </c>
      <c r="AB14" s="4">
        <v>10</v>
      </c>
      <c r="AC14" s="4">
        <v>6.6</v>
      </c>
      <c r="AD14" s="4"/>
      <c r="AE14" s="4">
        <f t="shared" si="7"/>
        <v>30.959999999999997</v>
      </c>
      <c r="AF14" s="5">
        <v>10</v>
      </c>
      <c r="AG14" s="7">
        <f t="shared" si="8"/>
        <v>14</v>
      </c>
      <c r="AH14" s="4">
        <f t="shared" si="9"/>
        <v>50.4</v>
      </c>
      <c r="AI14" s="4">
        <v>14</v>
      </c>
      <c r="AJ14" s="4">
        <v>70</v>
      </c>
      <c r="AK14" s="7">
        <f t="shared" si="10"/>
        <v>0.2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25" t="s">
        <v>55</v>
      </c>
      <c r="B15" s="4" t="s">
        <v>56</v>
      </c>
      <c r="C15" s="4">
        <v>68.5</v>
      </c>
      <c r="D15" s="4"/>
      <c r="E15" s="4">
        <v>5.5</v>
      </c>
      <c r="F15" s="4">
        <v>63</v>
      </c>
      <c r="G15" s="5">
        <v>1</v>
      </c>
      <c r="H15" s="4">
        <v>180</v>
      </c>
      <c r="I15" s="4"/>
      <c r="J15" s="4">
        <v>5.5</v>
      </c>
      <c r="K15" s="4">
        <f t="shared" si="2"/>
        <v>0</v>
      </c>
      <c r="L15" s="4"/>
      <c r="M15" s="4"/>
      <c r="N15" s="4"/>
      <c r="O15" s="4">
        <f t="shared" si="3"/>
        <v>1.1000000000000001</v>
      </c>
      <c r="P15" s="22"/>
      <c r="Q15" s="23"/>
      <c r="R15" s="22">
        <f t="shared" si="6"/>
        <v>0</v>
      </c>
      <c r="S15" s="22"/>
      <c r="T15" s="4"/>
      <c r="U15" s="4">
        <f t="shared" si="4"/>
        <v>57.272727272727266</v>
      </c>
      <c r="V15" s="4">
        <f t="shared" si="5"/>
        <v>57.272727272727266</v>
      </c>
      <c r="W15" s="4">
        <v>0</v>
      </c>
      <c r="X15" s="4">
        <f>VLOOKUP(A15,[2]TDSheet!$A:$L,6,0)/5</f>
        <v>1.1000000000000001</v>
      </c>
      <c r="Y15" s="4">
        <v>2.1</v>
      </c>
      <c r="Z15" s="4">
        <v>0</v>
      </c>
      <c r="AA15" s="4">
        <v>1.1000000000000001</v>
      </c>
      <c r="AB15" s="4">
        <v>1.1000000000000001</v>
      </c>
      <c r="AC15" s="4">
        <v>1.1000000000000001</v>
      </c>
      <c r="AD15" s="26" t="s">
        <v>57</v>
      </c>
      <c r="AE15" s="4">
        <f t="shared" si="7"/>
        <v>0</v>
      </c>
      <c r="AF15" s="5">
        <v>5.5</v>
      </c>
      <c r="AG15" s="7">
        <f t="shared" si="8"/>
        <v>0</v>
      </c>
      <c r="AH15" s="4">
        <f t="shared" si="9"/>
        <v>0</v>
      </c>
      <c r="AI15" s="4">
        <v>12</v>
      </c>
      <c r="AJ15" s="25"/>
      <c r="AK15" s="27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A16" s="4" t="s">
        <v>58</v>
      </c>
      <c r="B16" s="4" t="s">
        <v>43</v>
      </c>
      <c r="C16" s="4">
        <v>153</v>
      </c>
      <c r="D16" s="4"/>
      <c r="E16" s="4">
        <v>144</v>
      </c>
      <c r="F16" s="4">
        <v>-2</v>
      </c>
      <c r="G16" s="5">
        <v>0.25</v>
      </c>
      <c r="H16" s="4">
        <v>180</v>
      </c>
      <c r="I16" s="4"/>
      <c r="J16" s="4">
        <v>156</v>
      </c>
      <c r="K16" s="4">
        <f t="shared" si="2"/>
        <v>-12</v>
      </c>
      <c r="L16" s="4"/>
      <c r="M16" s="4"/>
      <c r="N16" s="4"/>
      <c r="O16" s="4">
        <f t="shared" si="3"/>
        <v>28.8</v>
      </c>
      <c r="P16" s="22">
        <v>578</v>
      </c>
      <c r="Q16" s="23">
        <v>660</v>
      </c>
      <c r="R16" s="22">
        <f t="shared" si="6"/>
        <v>672</v>
      </c>
      <c r="S16" s="22"/>
      <c r="T16" s="4"/>
      <c r="U16" s="4">
        <f t="shared" si="4"/>
        <v>23.263888888888889</v>
      </c>
      <c r="V16" s="4">
        <f t="shared" si="5"/>
        <v>-6.9444444444444448E-2</v>
      </c>
      <c r="W16" s="4">
        <f>VLOOKUP(A16,[1]TDSheet!$A:$L,6,0)/5</f>
        <v>13.8</v>
      </c>
      <c r="X16" s="4">
        <f>VLOOKUP(A16,[2]TDSheet!$A:$L,6,0)/5</f>
        <v>10.199999999999999</v>
      </c>
      <c r="Y16" s="4">
        <v>11.2</v>
      </c>
      <c r="Z16" s="4">
        <v>9.1999999999999993</v>
      </c>
      <c r="AA16" s="4">
        <v>11.4</v>
      </c>
      <c r="AB16" s="4">
        <v>10.8</v>
      </c>
      <c r="AC16" s="4">
        <v>19.2</v>
      </c>
      <c r="AD16" s="4"/>
      <c r="AE16" s="4">
        <f t="shared" si="7"/>
        <v>165</v>
      </c>
      <c r="AF16" s="5">
        <v>12</v>
      </c>
      <c r="AG16" s="7">
        <f t="shared" si="8"/>
        <v>56</v>
      </c>
      <c r="AH16" s="4">
        <f t="shared" si="9"/>
        <v>168</v>
      </c>
      <c r="AI16" s="4">
        <v>14</v>
      </c>
      <c r="AJ16" s="4">
        <v>70</v>
      </c>
      <c r="AK16" s="7">
        <f t="shared" ref="AK16:AK27" si="11">AG16/AJ16</f>
        <v>0.8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A17" s="4" t="s">
        <v>59</v>
      </c>
      <c r="B17" s="4" t="s">
        <v>43</v>
      </c>
      <c r="C17" s="4">
        <v>474</v>
      </c>
      <c r="D17" s="4">
        <v>5</v>
      </c>
      <c r="E17" s="4">
        <v>177</v>
      </c>
      <c r="F17" s="4">
        <v>256</v>
      </c>
      <c r="G17" s="5">
        <v>0.25</v>
      </c>
      <c r="H17" s="4">
        <v>180</v>
      </c>
      <c r="I17" s="4"/>
      <c r="J17" s="4">
        <v>180</v>
      </c>
      <c r="K17" s="4">
        <f t="shared" si="2"/>
        <v>-3</v>
      </c>
      <c r="L17" s="4"/>
      <c r="M17" s="4"/>
      <c r="N17" s="4"/>
      <c r="O17" s="4">
        <f t="shared" si="3"/>
        <v>35.4</v>
      </c>
      <c r="P17" s="22">
        <v>629</v>
      </c>
      <c r="Q17" s="23">
        <f>25*O17-F17</f>
        <v>629</v>
      </c>
      <c r="R17" s="22">
        <f t="shared" si="6"/>
        <v>672</v>
      </c>
      <c r="S17" s="22"/>
      <c r="T17" s="4"/>
      <c r="U17" s="4">
        <f t="shared" si="4"/>
        <v>26.214689265536723</v>
      </c>
      <c r="V17" s="4">
        <f t="shared" si="5"/>
        <v>7.231638418079096</v>
      </c>
      <c r="W17" s="4">
        <f>VLOOKUP(A17,[1]TDSheet!$A:$L,6,0)/5</f>
        <v>8.8000000000000007</v>
      </c>
      <c r="X17" s="4">
        <f>VLOOKUP(A17,[2]TDSheet!$A:$L,6,0)/5</f>
        <v>8.8000000000000007</v>
      </c>
      <c r="Y17" s="4">
        <v>6.6</v>
      </c>
      <c r="Z17" s="4">
        <v>7.2</v>
      </c>
      <c r="AA17" s="4">
        <v>7.6</v>
      </c>
      <c r="AB17" s="4">
        <v>11.2</v>
      </c>
      <c r="AC17" s="4">
        <v>10.4</v>
      </c>
      <c r="AD17" s="4"/>
      <c r="AE17" s="4">
        <f t="shared" si="7"/>
        <v>157.25</v>
      </c>
      <c r="AF17" s="5">
        <v>12</v>
      </c>
      <c r="AG17" s="7">
        <f t="shared" si="8"/>
        <v>56</v>
      </c>
      <c r="AH17" s="4">
        <f t="shared" si="9"/>
        <v>168</v>
      </c>
      <c r="AI17" s="4">
        <v>14</v>
      </c>
      <c r="AJ17" s="4">
        <v>70</v>
      </c>
      <c r="AK17" s="7">
        <f t="shared" si="11"/>
        <v>0.8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x14ac:dyDescent="0.25">
      <c r="A18" s="4" t="s">
        <v>60</v>
      </c>
      <c r="B18" s="4" t="s">
        <v>56</v>
      </c>
      <c r="C18" s="4">
        <v>21</v>
      </c>
      <c r="D18" s="4"/>
      <c r="E18" s="4">
        <v>7.4</v>
      </c>
      <c r="F18" s="4">
        <v>13.6</v>
      </c>
      <c r="G18" s="5">
        <v>1</v>
      </c>
      <c r="H18" s="4">
        <v>180</v>
      </c>
      <c r="I18" s="4"/>
      <c r="J18" s="4">
        <v>7.4</v>
      </c>
      <c r="K18" s="4">
        <f t="shared" si="2"/>
        <v>0</v>
      </c>
      <c r="L18" s="4"/>
      <c r="M18" s="4"/>
      <c r="N18" s="4"/>
      <c r="O18" s="4">
        <f t="shared" si="3"/>
        <v>1.48</v>
      </c>
      <c r="P18" s="22">
        <v>30.8</v>
      </c>
      <c r="Q18" s="23">
        <f>30*O18-F18</f>
        <v>30.799999999999997</v>
      </c>
      <c r="R18" s="22">
        <f t="shared" si="6"/>
        <v>51.800000000000004</v>
      </c>
      <c r="S18" s="22"/>
      <c r="T18" s="4"/>
      <c r="U18" s="4">
        <f t="shared" si="4"/>
        <v>44.189189189189193</v>
      </c>
      <c r="V18" s="4">
        <f t="shared" si="5"/>
        <v>9.1891891891891895</v>
      </c>
      <c r="W18" s="4">
        <v>0</v>
      </c>
      <c r="X18" s="4">
        <v>0</v>
      </c>
      <c r="Y18" s="4">
        <v>1.48</v>
      </c>
      <c r="Z18" s="4">
        <v>0</v>
      </c>
      <c r="AA18" s="4">
        <v>1.48</v>
      </c>
      <c r="AB18" s="4">
        <v>1.48</v>
      </c>
      <c r="AC18" s="4">
        <v>0.74</v>
      </c>
      <c r="AD18" s="4"/>
      <c r="AE18" s="4">
        <f t="shared" si="7"/>
        <v>30.799999999999997</v>
      </c>
      <c r="AF18" s="5">
        <v>3.7</v>
      </c>
      <c r="AG18" s="7">
        <f t="shared" si="8"/>
        <v>14</v>
      </c>
      <c r="AH18" s="4">
        <f t="shared" si="9"/>
        <v>51.800000000000004</v>
      </c>
      <c r="AI18" s="4">
        <v>14</v>
      </c>
      <c r="AJ18" s="4">
        <v>126</v>
      </c>
      <c r="AK18" s="7">
        <f t="shared" si="11"/>
        <v>0.1111111111111111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x14ac:dyDescent="0.25">
      <c r="A19" s="4" t="s">
        <v>61</v>
      </c>
      <c r="B19" s="4" t="s">
        <v>43</v>
      </c>
      <c r="C19" s="4">
        <v>529</v>
      </c>
      <c r="D19" s="4">
        <v>8</v>
      </c>
      <c r="E19" s="4">
        <v>172</v>
      </c>
      <c r="F19" s="4">
        <v>313</v>
      </c>
      <c r="G19" s="5">
        <v>0.25</v>
      </c>
      <c r="H19" s="4">
        <v>180</v>
      </c>
      <c r="I19" s="4"/>
      <c r="J19" s="4">
        <v>178</v>
      </c>
      <c r="K19" s="4">
        <f t="shared" si="2"/>
        <v>-6</v>
      </c>
      <c r="L19" s="4"/>
      <c r="M19" s="4"/>
      <c r="N19" s="4"/>
      <c r="O19" s="4">
        <f t="shared" si="3"/>
        <v>34.4</v>
      </c>
      <c r="P19" s="22">
        <v>547</v>
      </c>
      <c r="Q19" s="23">
        <f>25*O19-F19</f>
        <v>547</v>
      </c>
      <c r="R19" s="22">
        <f t="shared" si="6"/>
        <v>588</v>
      </c>
      <c r="S19" s="22"/>
      <c r="T19" s="4"/>
      <c r="U19" s="4">
        <f t="shared" si="4"/>
        <v>26.191860465116282</v>
      </c>
      <c r="V19" s="4">
        <f t="shared" si="5"/>
        <v>9.0988372093023262</v>
      </c>
      <c r="W19" s="4">
        <f>VLOOKUP(A19,[1]TDSheet!$A:$L,6,0)/5</f>
        <v>5.2</v>
      </c>
      <c r="X19" s="4">
        <f>VLOOKUP(A19,[2]TDSheet!$A:$L,6,0)/5</f>
        <v>11.4</v>
      </c>
      <c r="Y19" s="4">
        <v>6.6</v>
      </c>
      <c r="Z19" s="4">
        <v>5.4</v>
      </c>
      <c r="AA19" s="4">
        <v>6.6</v>
      </c>
      <c r="AB19" s="4">
        <v>15.8</v>
      </c>
      <c r="AC19" s="4">
        <v>14.8</v>
      </c>
      <c r="AD19" s="4"/>
      <c r="AE19" s="4">
        <f t="shared" si="7"/>
        <v>136.75</v>
      </c>
      <c r="AF19" s="5">
        <v>6</v>
      </c>
      <c r="AG19" s="7">
        <f t="shared" si="8"/>
        <v>98</v>
      </c>
      <c r="AH19" s="4">
        <f t="shared" si="9"/>
        <v>147</v>
      </c>
      <c r="AI19" s="4">
        <v>14</v>
      </c>
      <c r="AJ19" s="4">
        <v>140</v>
      </c>
      <c r="AK19" s="7">
        <f t="shared" si="11"/>
        <v>0.7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x14ac:dyDescent="0.25">
      <c r="A20" s="4" t="s">
        <v>62</v>
      </c>
      <c r="B20" s="4" t="s">
        <v>43</v>
      </c>
      <c r="C20" s="4">
        <v>142</v>
      </c>
      <c r="D20" s="4">
        <v>27</v>
      </c>
      <c r="E20" s="4">
        <v>152</v>
      </c>
      <c r="F20" s="4">
        <v>-33</v>
      </c>
      <c r="G20" s="5">
        <v>0.25</v>
      </c>
      <c r="H20" s="4">
        <v>180</v>
      </c>
      <c r="I20" s="4"/>
      <c r="J20" s="4">
        <v>160</v>
      </c>
      <c r="K20" s="4">
        <f t="shared" si="2"/>
        <v>-8</v>
      </c>
      <c r="L20" s="4"/>
      <c r="M20" s="4"/>
      <c r="N20" s="4"/>
      <c r="O20" s="4">
        <f t="shared" si="3"/>
        <v>30.4</v>
      </c>
      <c r="P20" s="22">
        <v>641</v>
      </c>
      <c r="Q20" s="23">
        <f>20*O20-F20</f>
        <v>641</v>
      </c>
      <c r="R20" s="22">
        <f t="shared" si="6"/>
        <v>672</v>
      </c>
      <c r="S20" s="22"/>
      <c r="T20" s="4"/>
      <c r="U20" s="4">
        <f t="shared" si="4"/>
        <v>21.019736842105264</v>
      </c>
      <c r="V20" s="4">
        <f t="shared" si="5"/>
        <v>-1.0855263157894737</v>
      </c>
      <c r="W20" s="4">
        <f>VLOOKUP(A20,[1]TDSheet!$A:$L,6,0)/5</f>
        <v>5.4</v>
      </c>
      <c r="X20" s="4">
        <f>VLOOKUP(A20,[2]TDSheet!$A:$L,6,0)/5</f>
        <v>7.6</v>
      </c>
      <c r="Y20" s="4">
        <v>11.4</v>
      </c>
      <c r="Z20" s="4">
        <v>5.2</v>
      </c>
      <c r="AA20" s="4">
        <v>8.4</v>
      </c>
      <c r="AB20" s="4">
        <v>6.4</v>
      </c>
      <c r="AC20" s="4">
        <v>14.2</v>
      </c>
      <c r="AD20" s="4"/>
      <c r="AE20" s="4">
        <f t="shared" si="7"/>
        <v>160.25</v>
      </c>
      <c r="AF20" s="5">
        <v>6</v>
      </c>
      <c r="AG20" s="7">
        <f t="shared" si="8"/>
        <v>112</v>
      </c>
      <c r="AH20" s="4">
        <f t="shared" si="9"/>
        <v>168</v>
      </c>
      <c r="AI20" s="4">
        <v>14</v>
      </c>
      <c r="AJ20" s="4">
        <v>140</v>
      </c>
      <c r="AK20" s="7">
        <f t="shared" si="11"/>
        <v>0.8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x14ac:dyDescent="0.25">
      <c r="A21" s="4" t="s">
        <v>63</v>
      </c>
      <c r="B21" s="4" t="s">
        <v>43</v>
      </c>
      <c r="C21" s="4">
        <v>202</v>
      </c>
      <c r="D21" s="4"/>
      <c r="E21" s="4">
        <v>81</v>
      </c>
      <c r="F21" s="4">
        <v>115</v>
      </c>
      <c r="G21" s="5">
        <v>0.25</v>
      </c>
      <c r="H21" s="4">
        <v>180</v>
      </c>
      <c r="I21" s="4"/>
      <c r="J21" s="4">
        <v>84</v>
      </c>
      <c r="K21" s="4">
        <f t="shared" si="2"/>
        <v>-3</v>
      </c>
      <c r="L21" s="4"/>
      <c r="M21" s="4"/>
      <c r="N21" s="4"/>
      <c r="O21" s="4">
        <f t="shared" si="3"/>
        <v>16.2</v>
      </c>
      <c r="P21" s="22">
        <v>290</v>
      </c>
      <c r="Q21" s="23">
        <v>350</v>
      </c>
      <c r="R21" s="22">
        <f t="shared" si="6"/>
        <v>336</v>
      </c>
      <c r="S21" s="22"/>
      <c r="T21" s="4"/>
      <c r="U21" s="4">
        <f t="shared" si="4"/>
        <v>27.839506172839506</v>
      </c>
      <c r="V21" s="4">
        <f t="shared" si="5"/>
        <v>7.0987654320987659</v>
      </c>
      <c r="W21" s="4">
        <f>VLOOKUP(A21,[1]TDSheet!$A:$L,6,0)/5</f>
        <v>10.8</v>
      </c>
      <c r="X21" s="4">
        <f>VLOOKUP(A21,[2]TDSheet!$A:$L,6,0)/5</f>
        <v>7</v>
      </c>
      <c r="Y21" s="4">
        <v>16.399999999999999</v>
      </c>
      <c r="Z21" s="4">
        <v>8.4</v>
      </c>
      <c r="AA21" s="4">
        <v>13.8</v>
      </c>
      <c r="AB21" s="4">
        <v>15.2</v>
      </c>
      <c r="AC21" s="4">
        <v>23.2</v>
      </c>
      <c r="AD21" s="4"/>
      <c r="AE21" s="4">
        <f t="shared" si="7"/>
        <v>87.5</v>
      </c>
      <c r="AF21" s="5">
        <v>12</v>
      </c>
      <c r="AG21" s="7">
        <f t="shared" si="8"/>
        <v>28</v>
      </c>
      <c r="AH21" s="4">
        <f t="shared" si="9"/>
        <v>84</v>
      </c>
      <c r="AI21" s="4">
        <v>14</v>
      </c>
      <c r="AJ21" s="4">
        <v>70</v>
      </c>
      <c r="AK21" s="7">
        <f t="shared" si="11"/>
        <v>0.4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x14ac:dyDescent="0.25">
      <c r="A22" s="4" t="s">
        <v>64</v>
      </c>
      <c r="B22" s="4" t="s">
        <v>43</v>
      </c>
      <c r="C22" s="4">
        <v>298</v>
      </c>
      <c r="D22" s="4">
        <v>2</v>
      </c>
      <c r="E22" s="4">
        <v>43</v>
      </c>
      <c r="F22" s="4">
        <v>255</v>
      </c>
      <c r="G22" s="5">
        <v>0.25</v>
      </c>
      <c r="H22" s="4">
        <v>180</v>
      </c>
      <c r="I22" s="4"/>
      <c r="J22" s="4">
        <v>43</v>
      </c>
      <c r="K22" s="4">
        <f t="shared" si="2"/>
        <v>0</v>
      </c>
      <c r="L22" s="4"/>
      <c r="M22" s="4"/>
      <c r="N22" s="4"/>
      <c r="O22" s="4">
        <f t="shared" si="3"/>
        <v>8.6</v>
      </c>
      <c r="P22" s="22"/>
      <c r="Q22" s="23">
        <f>S22</f>
        <v>168</v>
      </c>
      <c r="R22" s="22">
        <f t="shared" si="6"/>
        <v>168</v>
      </c>
      <c r="S22" s="22">
        <v>168</v>
      </c>
      <c r="T22" s="4" t="s">
        <v>47</v>
      </c>
      <c r="U22" s="4">
        <f t="shared" si="4"/>
        <v>49.186046511627907</v>
      </c>
      <c r="V22" s="4">
        <f t="shared" si="5"/>
        <v>29.651162790697676</v>
      </c>
      <c r="W22" s="4">
        <f>VLOOKUP(A22,[1]TDSheet!$A:$L,6,0)/5</f>
        <v>6.2</v>
      </c>
      <c r="X22" s="4">
        <f>VLOOKUP(A22,[2]TDSheet!$A:$L,6,0)/5</f>
        <v>4.2</v>
      </c>
      <c r="Y22" s="4">
        <v>12.2</v>
      </c>
      <c r="Z22" s="4">
        <v>8.1999999999999993</v>
      </c>
      <c r="AA22" s="4">
        <v>10.199999999999999</v>
      </c>
      <c r="AB22" s="4">
        <v>8.1999999999999993</v>
      </c>
      <c r="AC22" s="4">
        <v>10</v>
      </c>
      <c r="AD22" s="28" t="s">
        <v>65</v>
      </c>
      <c r="AE22" s="4">
        <f t="shared" si="7"/>
        <v>42</v>
      </c>
      <c r="AF22" s="5">
        <v>12</v>
      </c>
      <c r="AG22" s="7">
        <f t="shared" si="8"/>
        <v>14</v>
      </c>
      <c r="AH22" s="4">
        <f t="shared" si="9"/>
        <v>42</v>
      </c>
      <c r="AI22" s="4">
        <v>14</v>
      </c>
      <c r="AJ22" s="4">
        <v>70</v>
      </c>
      <c r="AK22" s="7">
        <f t="shared" si="11"/>
        <v>0.2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x14ac:dyDescent="0.25">
      <c r="A23" s="4" t="s">
        <v>66</v>
      </c>
      <c r="B23" s="4" t="s">
        <v>43</v>
      </c>
      <c r="C23" s="4">
        <v>109</v>
      </c>
      <c r="D23" s="4"/>
      <c r="E23" s="4">
        <v>30</v>
      </c>
      <c r="F23" s="4">
        <v>79</v>
      </c>
      <c r="G23" s="5">
        <v>0.25</v>
      </c>
      <c r="H23" s="4">
        <v>180</v>
      </c>
      <c r="I23" s="4"/>
      <c r="J23" s="4">
        <v>30</v>
      </c>
      <c r="K23" s="4">
        <f t="shared" si="2"/>
        <v>0</v>
      </c>
      <c r="L23" s="4"/>
      <c r="M23" s="4"/>
      <c r="N23" s="4"/>
      <c r="O23" s="4">
        <f t="shared" si="3"/>
        <v>6</v>
      </c>
      <c r="P23" s="22">
        <v>101</v>
      </c>
      <c r="Q23" s="23">
        <f>30*O23-F23</f>
        <v>101</v>
      </c>
      <c r="R23" s="22">
        <f t="shared" si="6"/>
        <v>168</v>
      </c>
      <c r="S23" s="22"/>
      <c r="T23" s="4"/>
      <c r="U23" s="4">
        <f t="shared" si="4"/>
        <v>41.166666666666664</v>
      </c>
      <c r="V23" s="4">
        <f t="shared" si="5"/>
        <v>13.166666666666666</v>
      </c>
      <c r="W23" s="4">
        <f>VLOOKUP(A23,[1]TDSheet!$A:$L,6,0)/5</f>
        <v>5.2</v>
      </c>
      <c r="X23" s="4">
        <f>VLOOKUP(A23,[2]TDSheet!$A:$L,6,0)/5</f>
        <v>2.8</v>
      </c>
      <c r="Y23" s="4">
        <v>9.8000000000000007</v>
      </c>
      <c r="Z23" s="4">
        <v>4.5999999999999996</v>
      </c>
      <c r="AA23" s="4">
        <v>6.4</v>
      </c>
      <c r="AB23" s="4">
        <v>1.2</v>
      </c>
      <c r="AC23" s="4">
        <v>9.8000000000000007</v>
      </c>
      <c r="AD23" s="4"/>
      <c r="AE23" s="4">
        <f t="shared" si="7"/>
        <v>25.25</v>
      </c>
      <c r="AF23" s="5">
        <v>12</v>
      </c>
      <c r="AG23" s="7">
        <f t="shared" si="8"/>
        <v>14</v>
      </c>
      <c r="AH23" s="4">
        <f t="shared" si="9"/>
        <v>42</v>
      </c>
      <c r="AI23" s="4">
        <v>14</v>
      </c>
      <c r="AJ23" s="4">
        <v>70</v>
      </c>
      <c r="AK23" s="7">
        <f t="shared" si="11"/>
        <v>0.2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x14ac:dyDescent="0.25">
      <c r="A24" s="4" t="s">
        <v>67</v>
      </c>
      <c r="B24" s="4" t="s">
        <v>56</v>
      </c>
      <c r="C24" s="4">
        <v>24.6</v>
      </c>
      <c r="D24" s="4"/>
      <c r="E24" s="4">
        <v>12</v>
      </c>
      <c r="F24" s="4">
        <v>12.6</v>
      </c>
      <c r="G24" s="5">
        <v>1</v>
      </c>
      <c r="H24" s="4">
        <v>180</v>
      </c>
      <c r="I24" s="4"/>
      <c r="J24" s="4">
        <v>12</v>
      </c>
      <c r="K24" s="4">
        <f t="shared" si="2"/>
        <v>0</v>
      </c>
      <c r="L24" s="4"/>
      <c r="M24" s="4"/>
      <c r="N24" s="4"/>
      <c r="O24" s="4">
        <f t="shared" si="3"/>
        <v>2.4</v>
      </c>
      <c r="P24" s="22">
        <v>47.4</v>
      </c>
      <c r="Q24" s="23">
        <f>25*O24-F24</f>
        <v>47.4</v>
      </c>
      <c r="R24" s="22">
        <f t="shared" si="6"/>
        <v>72</v>
      </c>
      <c r="S24" s="22"/>
      <c r="T24" s="4"/>
      <c r="U24" s="4">
        <f t="shared" si="4"/>
        <v>35.25</v>
      </c>
      <c r="V24" s="4">
        <f t="shared" si="5"/>
        <v>5.25</v>
      </c>
      <c r="W24" s="4">
        <f>VLOOKUP(A24,[1]TDSheet!$A:$L,6,0)/5</f>
        <v>2.4</v>
      </c>
      <c r="X24" s="4">
        <f>VLOOKUP(A24,[2]TDSheet!$A:$L,6,0)/5</f>
        <v>3.6</v>
      </c>
      <c r="Y24" s="4">
        <v>1.2</v>
      </c>
      <c r="Z24" s="4">
        <v>1.2</v>
      </c>
      <c r="AA24" s="4">
        <v>3.6</v>
      </c>
      <c r="AB24" s="4">
        <v>1.2</v>
      </c>
      <c r="AC24" s="4">
        <v>3.6</v>
      </c>
      <c r="AD24" s="4"/>
      <c r="AE24" s="4">
        <f t="shared" si="7"/>
        <v>47.4</v>
      </c>
      <c r="AF24" s="5">
        <v>6</v>
      </c>
      <c r="AG24" s="7">
        <f t="shared" si="8"/>
        <v>12</v>
      </c>
      <c r="AH24" s="4">
        <f t="shared" si="9"/>
        <v>72</v>
      </c>
      <c r="AI24" s="4">
        <v>12</v>
      </c>
      <c r="AJ24" s="4">
        <v>84</v>
      </c>
      <c r="AK24" s="7">
        <f t="shared" si="11"/>
        <v>0.14285714285714285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x14ac:dyDescent="0.25">
      <c r="A25" s="4" t="s">
        <v>68</v>
      </c>
      <c r="B25" s="4" t="s">
        <v>43</v>
      </c>
      <c r="C25" s="4">
        <v>898</v>
      </c>
      <c r="D25" s="4">
        <v>2</v>
      </c>
      <c r="E25" s="4">
        <v>88</v>
      </c>
      <c r="F25" s="4">
        <v>810</v>
      </c>
      <c r="G25" s="5">
        <v>0.25</v>
      </c>
      <c r="H25" s="4">
        <v>180</v>
      </c>
      <c r="I25" s="4"/>
      <c r="J25" s="4">
        <v>88</v>
      </c>
      <c r="K25" s="4">
        <f t="shared" si="2"/>
        <v>0</v>
      </c>
      <c r="L25" s="4"/>
      <c r="M25" s="4"/>
      <c r="N25" s="4"/>
      <c r="O25" s="4">
        <f t="shared" si="3"/>
        <v>17.600000000000001</v>
      </c>
      <c r="P25" s="22"/>
      <c r="Q25" s="23"/>
      <c r="R25" s="22">
        <f t="shared" si="6"/>
        <v>0</v>
      </c>
      <c r="S25" s="22"/>
      <c r="T25" s="4"/>
      <c r="U25" s="4">
        <f t="shared" si="4"/>
        <v>46.022727272727266</v>
      </c>
      <c r="V25" s="4">
        <f t="shared" si="5"/>
        <v>46.022727272727266</v>
      </c>
      <c r="W25" s="4">
        <f>VLOOKUP(A25,[1]TDSheet!$A:$L,6,0)/5</f>
        <v>2.8</v>
      </c>
      <c r="X25" s="4">
        <f>VLOOKUP(A25,[2]TDSheet!$A:$L,6,0)/5</f>
        <v>7.8</v>
      </c>
      <c r="Y25" s="4">
        <v>7.2</v>
      </c>
      <c r="Z25" s="4">
        <v>22.4</v>
      </c>
      <c r="AA25" s="4">
        <v>29.6</v>
      </c>
      <c r="AB25" s="4">
        <v>25.8</v>
      </c>
      <c r="AC25" s="4">
        <v>30.8</v>
      </c>
      <c r="AD25" s="28" t="s">
        <v>65</v>
      </c>
      <c r="AE25" s="4">
        <f t="shared" si="7"/>
        <v>0</v>
      </c>
      <c r="AF25" s="5">
        <v>12</v>
      </c>
      <c r="AG25" s="7">
        <f t="shared" si="8"/>
        <v>0</v>
      </c>
      <c r="AH25" s="4">
        <f t="shared" si="9"/>
        <v>0</v>
      </c>
      <c r="AI25" s="4">
        <v>14</v>
      </c>
      <c r="AJ25" s="4">
        <v>70</v>
      </c>
      <c r="AK25" s="7">
        <f t="shared" si="11"/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x14ac:dyDescent="0.25">
      <c r="A26" s="4" t="s">
        <v>69</v>
      </c>
      <c r="B26" s="4" t="s">
        <v>43</v>
      </c>
      <c r="C26" s="4">
        <v>664</v>
      </c>
      <c r="D26" s="4"/>
      <c r="E26" s="4">
        <v>97</v>
      </c>
      <c r="F26" s="4">
        <v>559</v>
      </c>
      <c r="G26" s="5">
        <v>0.4</v>
      </c>
      <c r="H26" s="4">
        <v>180</v>
      </c>
      <c r="I26" s="4"/>
      <c r="J26" s="4">
        <v>97</v>
      </c>
      <c r="K26" s="4">
        <f t="shared" si="2"/>
        <v>0</v>
      </c>
      <c r="L26" s="4"/>
      <c r="M26" s="4"/>
      <c r="N26" s="4"/>
      <c r="O26" s="4">
        <f t="shared" si="3"/>
        <v>19.399999999999999</v>
      </c>
      <c r="P26" s="22"/>
      <c r="Q26" s="23"/>
      <c r="R26" s="22">
        <f t="shared" si="6"/>
        <v>0</v>
      </c>
      <c r="S26" s="22"/>
      <c r="T26" s="4"/>
      <c r="U26" s="4">
        <f t="shared" si="4"/>
        <v>28.814432989690722</v>
      </c>
      <c r="V26" s="4">
        <f t="shared" si="5"/>
        <v>28.814432989690722</v>
      </c>
      <c r="W26" s="4">
        <f>VLOOKUP(A26,[1]TDSheet!$A:$L,6,0)/5</f>
        <v>2.2000000000000002</v>
      </c>
      <c r="X26" s="4">
        <f>VLOOKUP(A26,[2]TDSheet!$A:$L,6,0)/5</f>
        <v>1.6</v>
      </c>
      <c r="Y26" s="4">
        <v>4.2</v>
      </c>
      <c r="Z26" s="4">
        <v>1.8</v>
      </c>
      <c r="AA26" s="4">
        <v>0.2</v>
      </c>
      <c r="AB26" s="4">
        <v>2.2000000000000002</v>
      </c>
      <c r="AC26" s="4">
        <v>1.4</v>
      </c>
      <c r="AD26" s="28" t="s">
        <v>65</v>
      </c>
      <c r="AE26" s="4">
        <f t="shared" si="7"/>
        <v>0</v>
      </c>
      <c r="AF26" s="5">
        <v>16</v>
      </c>
      <c r="AG26" s="7">
        <f t="shared" si="8"/>
        <v>0</v>
      </c>
      <c r="AH26" s="4">
        <f t="shared" si="9"/>
        <v>0</v>
      </c>
      <c r="AI26" s="4">
        <v>12</v>
      </c>
      <c r="AJ26" s="4">
        <v>84</v>
      </c>
      <c r="AK26" s="7">
        <f t="shared" si="11"/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x14ac:dyDescent="0.25">
      <c r="A27" s="4" t="s">
        <v>70</v>
      </c>
      <c r="B27" s="4" t="s">
        <v>43</v>
      </c>
      <c r="C27" s="4">
        <v>212</v>
      </c>
      <c r="D27" s="4"/>
      <c r="E27" s="4">
        <v>88</v>
      </c>
      <c r="F27" s="4">
        <v>96</v>
      </c>
      <c r="G27" s="5">
        <v>0.7</v>
      </c>
      <c r="H27" s="4">
        <v>180</v>
      </c>
      <c r="I27" s="4"/>
      <c r="J27" s="4">
        <v>88</v>
      </c>
      <c r="K27" s="4">
        <f t="shared" si="2"/>
        <v>0</v>
      </c>
      <c r="L27" s="4"/>
      <c r="M27" s="4"/>
      <c r="N27" s="4"/>
      <c r="O27" s="4">
        <f t="shared" si="3"/>
        <v>17.600000000000001</v>
      </c>
      <c r="P27" s="22">
        <v>256</v>
      </c>
      <c r="Q27" s="23">
        <v>350</v>
      </c>
      <c r="R27" s="22">
        <f t="shared" si="6"/>
        <v>360</v>
      </c>
      <c r="S27" s="22"/>
      <c r="T27" s="4"/>
      <c r="U27" s="4">
        <f t="shared" si="4"/>
        <v>25.909090909090907</v>
      </c>
      <c r="V27" s="4">
        <f t="shared" si="5"/>
        <v>5.4545454545454541</v>
      </c>
      <c r="W27" s="4">
        <f>VLOOKUP(A27,[1]TDSheet!$A:$L,6,0)/5</f>
        <v>4.2</v>
      </c>
      <c r="X27" s="4">
        <f>VLOOKUP(A27,[2]TDSheet!$A:$L,6,0)/5</f>
        <v>3.6</v>
      </c>
      <c r="Y27" s="4">
        <v>4.5999999999999996</v>
      </c>
      <c r="Z27" s="4">
        <v>2.8</v>
      </c>
      <c r="AA27" s="4">
        <v>0.6</v>
      </c>
      <c r="AB27" s="4">
        <v>4.2</v>
      </c>
      <c r="AC27" s="4">
        <v>5.2</v>
      </c>
      <c r="AD27" s="4"/>
      <c r="AE27" s="4">
        <f t="shared" si="7"/>
        <v>244.99999999999997</v>
      </c>
      <c r="AF27" s="5">
        <v>10</v>
      </c>
      <c r="AG27" s="7">
        <f t="shared" si="8"/>
        <v>36</v>
      </c>
      <c r="AH27" s="4">
        <f t="shared" si="9"/>
        <v>251.99999999999997</v>
      </c>
      <c r="AI27" s="4">
        <v>12</v>
      </c>
      <c r="AJ27" s="4">
        <v>84</v>
      </c>
      <c r="AK27" s="7">
        <f t="shared" si="11"/>
        <v>0.42857142857142855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x14ac:dyDescent="0.25">
      <c r="A28" s="29" t="s">
        <v>71</v>
      </c>
      <c r="B28" s="29" t="s">
        <v>43</v>
      </c>
      <c r="C28" s="29">
        <v>21</v>
      </c>
      <c r="D28" s="29">
        <v>19</v>
      </c>
      <c r="E28" s="29">
        <v>25</v>
      </c>
      <c r="F28" s="29"/>
      <c r="G28" s="30">
        <v>0</v>
      </c>
      <c r="H28" s="29">
        <v>180</v>
      </c>
      <c r="I28" s="29"/>
      <c r="J28" s="29">
        <v>25</v>
      </c>
      <c r="K28" s="29">
        <f t="shared" si="2"/>
        <v>0</v>
      </c>
      <c r="L28" s="29"/>
      <c r="M28" s="29"/>
      <c r="N28" s="29"/>
      <c r="O28" s="29">
        <f t="shared" si="3"/>
        <v>5</v>
      </c>
      <c r="P28" s="31"/>
      <c r="Q28" s="32"/>
      <c r="R28" s="31"/>
      <c r="S28" s="31"/>
      <c r="T28" s="29"/>
      <c r="U28" s="29">
        <f t="shared" si="4"/>
        <v>0</v>
      </c>
      <c r="V28" s="29">
        <f t="shared" si="5"/>
        <v>0</v>
      </c>
      <c r="W28" s="29">
        <f>VLOOKUP(A28,[1]TDSheet!$A:$L,6,0)/5</f>
        <v>3</v>
      </c>
      <c r="X28" s="29">
        <v>0</v>
      </c>
      <c r="Y28" s="29">
        <v>5.8</v>
      </c>
      <c r="Z28" s="29">
        <v>1</v>
      </c>
      <c r="AA28" s="29">
        <v>1</v>
      </c>
      <c r="AB28" s="29">
        <v>0.8</v>
      </c>
      <c r="AC28" s="29">
        <v>3.4</v>
      </c>
      <c r="AD28" s="33" t="s">
        <v>72</v>
      </c>
      <c r="AE28" s="29"/>
      <c r="AF28" s="30"/>
      <c r="AG28" s="34"/>
      <c r="AH28" s="29"/>
      <c r="AI28" s="29"/>
      <c r="AJ28" s="29"/>
      <c r="AK28" s="3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x14ac:dyDescent="0.25">
      <c r="A29" s="4" t="s">
        <v>73</v>
      </c>
      <c r="B29" s="4" t="s">
        <v>56</v>
      </c>
      <c r="C29" s="4">
        <v>81</v>
      </c>
      <c r="D29" s="4"/>
      <c r="E29" s="4">
        <v>2.7</v>
      </c>
      <c r="F29" s="4">
        <v>78.3</v>
      </c>
      <c r="G29" s="5">
        <v>1</v>
      </c>
      <c r="H29" s="4">
        <v>180</v>
      </c>
      <c r="I29" s="4"/>
      <c r="J29" s="4">
        <v>2.7</v>
      </c>
      <c r="K29" s="4">
        <f t="shared" si="2"/>
        <v>0</v>
      </c>
      <c r="L29" s="4"/>
      <c r="M29" s="4"/>
      <c r="N29" s="4"/>
      <c r="O29" s="4">
        <f t="shared" si="3"/>
        <v>0.54</v>
      </c>
      <c r="P29" s="22"/>
      <c r="Q29" s="23"/>
      <c r="R29" s="22">
        <f>AF29*AG29</f>
        <v>0</v>
      </c>
      <c r="S29" s="22"/>
      <c r="T29" s="4"/>
      <c r="U29" s="4">
        <f t="shared" si="4"/>
        <v>144.99999999999997</v>
      </c>
      <c r="V29" s="4">
        <f t="shared" si="5"/>
        <v>144.99999999999997</v>
      </c>
      <c r="W29" s="4">
        <f>VLOOKUP(A29,[1]TDSheet!$A:$L,6,0)/5</f>
        <v>0.54</v>
      </c>
      <c r="X29" s="4">
        <v>0</v>
      </c>
      <c r="Y29" s="4">
        <v>0.54</v>
      </c>
      <c r="Z29" s="4">
        <v>0</v>
      </c>
      <c r="AA29" s="4">
        <v>0</v>
      </c>
      <c r="AB29" s="4">
        <v>0</v>
      </c>
      <c r="AC29" s="4">
        <v>0.54</v>
      </c>
      <c r="AD29" s="24" t="s">
        <v>53</v>
      </c>
      <c r="AE29" s="4">
        <f>G29*Q29</f>
        <v>0</v>
      </c>
      <c r="AF29" s="5">
        <v>2.7</v>
      </c>
      <c r="AG29" s="7">
        <f>MROUND(Q29, AF29*AI29)/AF29</f>
        <v>0</v>
      </c>
      <c r="AH29" s="4">
        <f>AG29*AF29*G29</f>
        <v>0</v>
      </c>
      <c r="AI29" s="4">
        <v>18</v>
      </c>
      <c r="AJ29" s="4">
        <v>234</v>
      </c>
      <c r="AK29" s="7">
        <f>AG29/AJ29</f>
        <v>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x14ac:dyDescent="0.25">
      <c r="A30" s="4" t="s">
        <v>74</v>
      </c>
      <c r="B30" s="4" t="s">
        <v>56</v>
      </c>
      <c r="C30" s="4">
        <v>120</v>
      </c>
      <c r="D30" s="4"/>
      <c r="E30" s="4">
        <v>10</v>
      </c>
      <c r="F30" s="4">
        <v>95</v>
      </c>
      <c r="G30" s="5">
        <v>1</v>
      </c>
      <c r="H30" s="4">
        <v>180</v>
      </c>
      <c r="I30" s="4"/>
      <c r="J30" s="4">
        <v>10</v>
      </c>
      <c r="K30" s="4">
        <f t="shared" si="2"/>
        <v>0</v>
      </c>
      <c r="L30" s="4"/>
      <c r="M30" s="4"/>
      <c r="N30" s="4"/>
      <c r="O30" s="4">
        <f t="shared" si="3"/>
        <v>2</v>
      </c>
      <c r="P30" s="22"/>
      <c r="Q30" s="23"/>
      <c r="R30" s="22">
        <f>AF30*AG30</f>
        <v>0</v>
      </c>
      <c r="S30" s="22"/>
      <c r="T30" s="4"/>
      <c r="U30" s="4">
        <f t="shared" si="4"/>
        <v>47.5</v>
      </c>
      <c r="V30" s="4">
        <f t="shared" si="5"/>
        <v>47.5</v>
      </c>
      <c r="W30" s="4">
        <v>0</v>
      </c>
      <c r="X30" s="4">
        <v>0</v>
      </c>
      <c r="Y30" s="4">
        <v>0</v>
      </c>
      <c r="Z30" s="4">
        <v>1</v>
      </c>
      <c r="AA30" s="4">
        <v>0</v>
      </c>
      <c r="AB30" s="4">
        <v>1</v>
      </c>
      <c r="AC30" s="4">
        <v>0</v>
      </c>
      <c r="AD30" s="28" t="s">
        <v>65</v>
      </c>
      <c r="AE30" s="4">
        <f>G30*Q30</f>
        <v>0</v>
      </c>
      <c r="AF30" s="5">
        <v>5</v>
      </c>
      <c r="AG30" s="7">
        <f>MROUND(Q30, AF30*AI30)/AF30</f>
        <v>0</v>
      </c>
      <c r="AH30" s="4">
        <f>AG30*AF30*G30</f>
        <v>0</v>
      </c>
      <c r="AI30" s="4">
        <v>12</v>
      </c>
      <c r="AJ30" s="4">
        <v>144</v>
      </c>
      <c r="AK30" s="7">
        <f>AG30/AJ30</f>
        <v>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x14ac:dyDescent="0.25">
      <c r="A31" s="4" t="s">
        <v>75</v>
      </c>
      <c r="B31" s="4" t="s">
        <v>43</v>
      </c>
      <c r="C31" s="4">
        <v>415</v>
      </c>
      <c r="D31" s="4">
        <v>47</v>
      </c>
      <c r="E31" s="4">
        <v>160</v>
      </c>
      <c r="F31" s="4">
        <v>243</v>
      </c>
      <c r="G31" s="5">
        <v>0.4</v>
      </c>
      <c r="H31" s="4">
        <v>180</v>
      </c>
      <c r="I31" s="4"/>
      <c r="J31" s="4">
        <v>161</v>
      </c>
      <c r="K31" s="4">
        <f t="shared" si="2"/>
        <v>-1</v>
      </c>
      <c r="L31" s="4"/>
      <c r="M31" s="4"/>
      <c r="N31" s="4"/>
      <c r="O31" s="4">
        <f t="shared" si="3"/>
        <v>32</v>
      </c>
      <c r="P31" s="22">
        <v>557</v>
      </c>
      <c r="Q31" s="23">
        <f>25*O31-F31</f>
        <v>557</v>
      </c>
      <c r="R31" s="22">
        <f>AF31*AG31</f>
        <v>576</v>
      </c>
      <c r="S31" s="22"/>
      <c r="T31" s="4"/>
      <c r="U31" s="4">
        <f t="shared" si="4"/>
        <v>25.59375</v>
      </c>
      <c r="V31" s="4">
        <f t="shared" si="5"/>
        <v>7.59375</v>
      </c>
      <c r="W31" s="4">
        <f>VLOOKUP(A31,[1]TDSheet!$A:$L,6,0)/5</f>
        <v>8.4</v>
      </c>
      <c r="X31" s="4">
        <f>VLOOKUP(A31,[2]TDSheet!$A:$L,6,0)/5</f>
        <v>6.8</v>
      </c>
      <c r="Y31" s="4">
        <v>13</v>
      </c>
      <c r="Z31" s="4">
        <v>5.2</v>
      </c>
      <c r="AA31" s="4">
        <v>5.8</v>
      </c>
      <c r="AB31" s="4">
        <v>12</v>
      </c>
      <c r="AC31" s="4">
        <v>11.2</v>
      </c>
      <c r="AD31" s="4"/>
      <c r="AE31" s="4">
        <f>G31*Q31</f>
        <v>222.8</v>
      </c>
      <c r="AF31" s="5">
        <v>16</v>
      </c>
      <c r="AG31" s="7">
        <f>MROUND(Q31, AF31*AI31)/AF31</f>
        <v>36</v>
      </c>
      <c r="AH31" s="4">
        <f>AG31*AF31*G31</f>
        <v>230.4</v>
      </c>
      <c r="AI31" s="4">
        <v>12</v>
      </c>
      <c r="AJ31" s="4">
        <v>84</v>
      </c>
      <c r="AK31" s="7">
        <f>AG31/AJ31</f>
        <v>0.42857142857142855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x14ac:dyDescent="0.25">
      <c r="A32" s="4" t="s">
        <v>76</v>
      </c>
      <c r="B32" s="4" t="s">
        <v>43</v>
      </c>
      <c r="C32" s="4">
        <v>224</v>
      </c>
      <c r="D32" s="4">
        <v>1</v>
      </c>
      <c r="E32" s="4">
        <v>132</v>
      </c>
      <c r="F32" s="4">
        <v>79</v>
      </c>
      <c r="G32" s="5">
        <v>0.7</v>
      </c>
      <c r="H32" s="4">
        <v>180</v>
      </c>
      <c r="I32" s="4"/>
      <c r="J32" s="4">
        <v>132</v>
      </c>
      <c r="K32" s="4">
        <f t="shared" si="2"/>
        <v>0</v>
      </c>
      <c r="L32" s="4"/>
      <c r="M32" s="4"/>
      <c r="N32" s="4"/>
      <c r="O32" s="4">
        <f t="shared" si="3"/>
        <v>26.4</v>
      </c>
      <c r="P32" s="22">
        <v>449</v>
      </c>
      <c r="Q32" s="23">
        <v>550</v>
      </c>
      <c r="R32" s="22">
        <f>AF32*AG32</f>
        <v>600</v>
      </c>
      <c r="S32" s="22"/>
      <c r="T32" s="4"/>
      <c r="U32" s="4">
        <f t="shared" si="4"/>
        <v>25.719696969696972</v>
      </c>
      <c r="V32" s="4">
        <f t="shared" si="5"/>
        <v>2.9924242424242427</v>
      </c>
      <c r="W32" s="4">
        <f>VLOOKUP(A32,[1]TDSheet!$A:$L,6,0)/5</f>
        <v>13</v>
      </c>
      <c r="X32" s="4">
        <f>VLOOKUP(A32,[2]TDSheet!$A:$L,6,0)/5</f>
        <v>13.2</v>
      </c>
      <c r="Y32" s="4">
        <v>4.2</v>
      </c>
      <c r="Z32" s="4">
        <v>5.6</v>
      </c>
      <c r="AA32" s="4">
        <v>6.6</v>
      </c>
      <c r="AB32" s="4">
        <v>9</v>
      </c>
      <c r="AC32" s="4">
        <v>14.6</v>
      </c>
      <c r="AD32" s="4"/>
      <c r="AE32" s="4">
        <f>G32*Q32</f>
        <v>385</v>
      </c>
      <c r="AF32" s="5">
        <v>10</v>
      </c>
      <c r="AG32" s="7">
        <f>MROUND(Q32, AF32*AI32)/AF32</f>
        <v>60</v>
      </c>
      <c r="AH32" s="4">
        <f>AG32*AF32*G32</f>
        <v>420</v>
      </c>
      <c r="AI32" s="4">
        <v>12</v>
      </c>
      <c r="AJ32" s="4">
        <v>84</v>
      </c>
      <c r="AK32" s="7">
        <f>AG32/AJ32</f>
        <v>0.7142857142857143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x14ac:dyDescent="0.25">
      <c r="A33" s="29" t="s">
        <v>77</v>
      </c>
      <c r="B33" s="29" t="s">
        <v>43</v>
      </c>
      <c r="C33" s="29">
        <v>1</v>
      </c>
      <c r="D33" s="29"/>
      <c r="E33" s="29"/>
      <c r="F33" s="29">
        <v>1</v>
      </c>
      <c r="G33" s="30">
        <v>0</v>
      </c>
      <c r="H33" s="29">
        <v>180</v>
      </c>
      <c r="I33" s="29"/>
      <c r="J33" s="29"/>
      <c r="K33" s="29">
        <f t="shared" si="2"/>
        <v>0</v>
      </c>
      <c r="L33" s="29"/>
      <c r="M33" s="29"/>
      <c r="N33" s="29"/>
      <c r="O33" s="29">
        <f t="shared" si="3"/>
        <v>0</v>
      </c>
      <c r="P33" s="31"/>
      <c r="Q33" s="32"/>
      <c r="R33" s="31"/>
      <c r="S33" s="31"/>
      <c r="T33" s="29"/>
      <c r="U33" s="29" t="e">
        <f t="shared" si="4"/>
        <v>#DIV/0!</v>
      </c>
      <c r="V33" s="29" t="e">
        <f t="shared" si="5"/>
        <v>#DIV/0!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 t="s">
        <v>78</v>
      </c>
      <c r="AE33" s="29"/>
      <c r="AF33" s="30"/>
      <c r="AG33" s="34"/>
      <c r="AH33" s="29"/>
      <c r="AI33" s="29"/>
      <c r="AJ33" s="29"/>
      <c r="AK33" s="3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x14ac:dyDescent="0.25">
      <c r="A34" s="29" t="s">
        <v>79</v>
      </c>
      <c r="B34" s="29" t="s">
        <v>43</v>
      </c>
      <c r="C34" s="29">
        <v>136</v>
      </c>
      <c r="D34" s="29"/>
      <c r="E34" s="29">
        <v>2</v>
      </c>
      <c r="F34" s="29">
        <v>136</v>
      </c>
      <c r="G34" s="30">
        <v>0</v>
      </c>
      <c r="H34" s="29">
        <v>180</v>
      </c>
      <c r="I34" s="29"/>
      <c r="J34" s="29">
        <v>8</v>
      </c>
      <c r="K34" s="29">
        <f t="shared" si="2"/>
        <v>-6</v>
      </c>
      <c r="L34" s="29"/>
      <c r="M34" s="29"/>
      <c r="N34" s="29"/>
      <c r="O34" s="29">
        <f t="shared" si="3"/>
        <v>0.4</v>
      </c>
      <c r="P34" s="31"/>
      <c r="Q34" s="32"/>
      <c r="R34" s="31"/>
      <c r="S34" s="31"/>
      <c r="T34" s="29"/>
      <c r="U34" s="29">
        <f t="shared" si="4"/>
        <v>340</v>
      </c>
      <c r="V34" s="29">
        <f t="shared" si="5"/>
        <v>340</v>
      </c>
      <c r="W34" s="29">
        <f>VLOOKUP(A34,[1]TDSheet!$A:$L,6,0)/5</f>
        <v>0.6</v>
      </c>
      <c r="X34" s="29">
        <v>0</v>
      </c>
      <c r="Y34" s="29">
        <v>2</v>
      </c>
      <c r="Z34" s="29">
        <v>0</v>
      </c>
      <c r="AA34" s="29">
        <v>0</v>
      </c>
      <c r="AB34" s="29">
        <v>1</v>
      </c>
      <c r="AC34" s="29">
        <v>0.8</v>
      </c>
      <c r="AD34" s="24" t="s">
        <v>80</v>
      </c>
      <c r="AE34" s="29"/>
      <c r="AF34" s="30"/>
      <c r="AG34" s="34"/>
      <c r="AH34" s="29"/>
      <c r="AI34" s="29"/>
      <c r="AJ34" s="29"/>
      <c r="AK34" s="3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x14ac:dyDescent="0.25">
      <c r="A35" s="4" t="s">
        <v>81</v>
      </c>
      <c r="B35" s="4" t="s">
        <v>43</v>
      </c>
      <c r="C35" s="4">
        <v>607</v>
      </c>
      <c r="D35" s="4">
        <v>1</v>
      </c>
      <c r="E35" s="4">
        <v>141</v>
      </c>
      <c r="F35" s="4">
        <v>447</v>
      </c>
      <c r="G35" s="5">
        <v>0.4</v>
      </c>
      <c r="H35" s="4">
        <v>180</v>
      </c>
      <c r="I35" s="4"/>
      <c r="J35" s="4">
        <v>137</v>
      </c>
      <c r="K35" s="4">
        <f t="shared" si="2"/>
        <v>4</v>
      </c>
      <c r="L35" s="4"/>
      <c r="M35" s="4"/>
      <c r="N35" s="4"/>
      <c r="O35" s="4">
        <f t="shared" si="3"/>
        <v>28.2</v>
      </c>
      <c r="P35" s="22">
        <v>258</v>
      </c>
      <c r="Q35" s="23">
        <f>S35</f>
        <v>384</v>
      </c>
      <c r="R35" s="22">
        <f t="shared" ref="R35:R58" si="12">AF35*AG35</f>
        <v>384</v>
      </c>
      <c r="S35" s="22">
        <v>384</v>
      </c>
      <c r="T35" s="4"/>
      <c r="U35" s="4">
        <f t="shared" si="4"/>
        <v>29.468085106382979</v>
      </c>
      <c r="V35" s="4">
        <f t="shared" si="5"/>
        <v>15.851063829787234</v>
      </c>
      <c r="W35" s="4">
        <f>VLOOKUP(A35,[1]TDSheet!$A:$L,6,0)/5</f>
        <v>12.2</v>
      </c>
      <c r="X35" s="4">
        <f>VLOOKUP(A35,[2]TDSheet!$A:$L,6,0)/5</f>
        <v>6</v>
      </c>
      <c r="Y35" s="4">
        <v>13.4</v>
      </c>
      <c r="Z35" s="4">
        <v>12.8</v>
      </c>
      <c r="AA35" s="4">
        <v>3.2</v>
      </c>
      <c r="AB35" s="4">
        <v>6.8</v>
      </c>
      <c r="AC35" s="4">
        <v>10</v>
      </c>
      <c r="AD35" s="4"/>
      <c r="AE35" s="4">
        <f t="shared" ref="AE35:AE58" si="13">G35*Q35</f>
        <v>153.60000000000002</v>
      </c>
      <c r="AF35" s="5">
        <v>16</v>
      </c>
      <c r="AG35" s="7">
        <f t="shared" ref="AG35:AG58" si="14">MROUND(Q35, AF35*AI35)/AF35</f>
        <v>24</v>
      </c>
      <c r="AH35" s="4">
        <f t="shared" ref="AH35:AH58" si="15">AG35*AF35*G35</f>
        <v>153.60000000000002</v>
      </c>
      <c r="AI35" s="4">
        <v>12</v>
      </c>
      <c r="AJ35" s="4">
        <v>84</v>
      </c>
      <c r="AK35" s="7">
        <f t="shared" ref="AK35:AK51" si="16">AG35/AJ35</f>
        <v>0.2857142857142857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x14ac:dyDescent="0.25">
      <c r="A36" s="4" t="s">
        <v>82</v>
      </c>
      <c r="B36" s="4" t="s">
        <v>43</v>
      </c>
      <c r="C36" s="4">
        <v>496</v>
      </c>
      <c r="D36" s="4">
        <v>3</v>
      </c>
      <c r="E36" s="4">
        <v>113</v>
      </c>
      <c r="F36" s="4">
        <v>356</v>
      </c>
      <c r="G36" s="5">
        <v>0.7</v>
      </c>
      <c r="H36" s="4">
        <v>180</v>
      </c>
      <c r="I36" s="4"/>
      <c r="J36" s="4">
        <v>115</v>
      </c>
      <c r="K36" s="4">
        <f t="shared" si="2"/>
        <v>-2</v>
      </c>
      <c r="L36" s="4"/>
      <c r="M36" s="4"/>
      <c r="N36" s="4"/>
      <c r="O36" s="4">
        <f t="shared" si="3"/>
        <v>22.6</v>
      </c>
      <c r="P36" s="22">
        <v>209</v>
      </c>
      <c r="Q36" s="23">
        <f>25*O36-F36</f>
        <v>209</v>
      </c>
      <c r="R36" s="22">
        <f t="shared" si="12"/>
        <v>240</v>
      </c>
      <c r="S36" s="22"/>
      <c r="T36" s="4"/>
      <c r="U36" s="4">
        <f t="shared" si="4"/>
        <v>26.371681415929203</v>
      </c>
      <c r="V36" s="4">
        <f t="shared" si="5"/>
        <v>15.75221238938053</v>
      </c>
      <c r="W36" s="4">
        <f>VLOOKUP(A36,[1]TDSheet!$A:$L,6,0)/5</f>
        <v>13.6</v>
      </c>
      <c r="X36" s="4">
        <f>VLOOKUP(A36,[2]TDSheet!$A:$L,6,0)/5</f>
        <v>9.4</v>
      </c>
      <c r="Y36" s="4">
        <v>9</v>
      </c>
      <c r="Z36" s="4">
        <v>8.4</v>
      </c>
      <c r="AA36" s="4">
        <v>6.6</v>
      </c>
      <c r="AB36" s="4">
        <v>9.8000000000000007</v>
      </c>
      <c r="AC36" s="4">
        <v>11.2</v>
      </c>
      <c r="AD36" s="4"/>
      <c r="AE36" s="4">
        <f t="shared" si="13"/>
        <v>146.29999999999998</v>
      </c>
      <c r="AF36" s="5">
        <v>10</v>
      </c>
      <c r="AG36" s="7">
        <f t="shared" si="14"/>
        <v>24</v>
      </c>
      <c r="AH36" s="4">
        <f t="shared" si="15"/>
        <v>168</v>
      </c>
      <c r="AI36" s="4">
        <v>12</v>
      </c>
      <c r="AJ36" s="4">
        <v>84</v>
      </c>
      <c r="AK36" s="7">
        <f t="shared" si="16"/>
        <v>0.2857142857142857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x14ac:dyDescent="0.25">
      <c r="A37" s="4" t="s">
        <v>83</v>
      </c>
      <c r="B37" s="4" t="s">
        <v>43</v>
      </c>
      <c r="C37" s="4">
        <v>214</v>
      </c>
      <c r="D37" s="4"/>
      <c r="E37" s="4">
        <v>27</v>
      </c>
      <c r="F37" s="4">
        <v>175</v>
      </c>
      <c r="G37" s="5">
        <v>0.4</v>
      </c>
      <c r="H37" s="4">
        <v>180</v>
      </c>
      <c r="I37" s="4"/>
      <c r="J37" s="4">
        <v>27</v>
      </c>
      <c r="K37" s="4">
        <f t="shared" si="2"/>
        <v>0</v>
      </c>
      <c r="L37" s="4"/>
      <c r="M37" s="4"/>
      <c r="N37" s="4"/>
      <c r="O37" s="4">
        <f t="shared" si="3"/>
        <v>5.4</v>
      </c>
      <c r="P37" s="22"/>
      <c r="Q37" s="23"/>
      <c r="R37" s="22">
        <f t="shared" si="12"/>
        <v>0</v>
      </c>
      <c r="S37" s="22"/>
      <c r="T37" s="4"/>
      <c r="U37" s="4">
        <f t="shared" si="4"/>
        <v>32.407407407407405</v>
      </c>
      <c r="V37" s="4">
        <f t="shared" si="5"/>
        <v>32.407407407407405</v>
      </c>
      <c r="W37" s="4">
        <f>VLOOKUP(A37,[1]TDSheet!$A:$L,6,0)/5</f>
        <v>1.2</v>
      </c>
      <c r="X37" s="4">
        <f>VLOOKUP(A37,[2]TDSheet!$A:$L,6,0)/5</f>
        <v>0.6</v>
      </c>
      <c r="Y37" s="4">
        <v>2.6</v>
      </c>
      <c r="Z37" s="4">
        <v>1</v>
      </c>
      <c r="AA37" s="4">
        <v>0.6</v>
      </c>
      <c r="AB37" s="4">
        <v>5.2</v>
      </c>
      <c r="AC37" s="4">
        <v>1.6</v>
      </c>
      <c r="AD37" s="28" t="s">
        <v>65</v>
      </c>
      <c r="AE37" s="4">
        <f t="shared" si="13"/>
        <v>0</v>
      </c>
      <c r="AF37" s="5">
        <v>16</v>
      </c>
      <c r="AG37" s="7">
        <f t="shared" si="14"/>
        <v>0</v>
      </c>
      <c r="AH37" s="4">
        <f t="shared" si="15"/>
        <v>0</v>
      </c>
      <c r="AI37" s="4">
        <v>12</v>
      </c>
      <c r="AJ37" s="4">
        <v>84</v>
      </c>
      <c r="AK37" s="7">
        <f t="shared" si="16"/>
        <v>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x14ac:dyDescent="0.25">
      <c r="A38" s="4" t="s">
        <v>84</v>
      </c>
      <c r="B38" s="4" t="s">
        <v>43</v>
      </c>
      <c r="C38" s="4">
        <v>45</v>
      </c>
      <c r="D38" s="4">
        <v>3</v>
      </c>
      <c r="E38" s="4">
        <v>9</v>
      </c>
      <c r="F38" s="4">
        <v>39</v>
      </c>
      <c r="G38" s="5">
        <v>0.7</v>
      </c>
      <c r="H38" s="4">
        <v>180</v>
      </c>
      <c r="I38" s="4"/>
      <c r="J38" s="4">
        <v>9</v>
      </c>
      <c r="K38" s="4">
        <f t="shared" ref="K38:K69" si="17">E38-J38</f>
        <v>0</v>
      </c>
      <c r="L38" s="4"/>
      <c r="M38" s="4"/>
      <c r="N38" s="4"/>
      <c r="O38" s="4">
        <f t="shared" ref="O38:O58" si="18">E38/5</f>
        <v>1.8</v>
      </c>
      <c r="P38" s="22"/>
      <c r="Q38" s="23"/>
      <c r="R38" s="22">
        <f t="shared" si="12"/>
        <v>0</v>
      </c>
      <c r="S38" s="22"/>
      <c r="T38" s="4"/>
      <c r="U38" s="4">
        <f t="shared" ref="U38:U58" si="19">(F38+R38)/O38</f>
        <v>21.666666666666668</v>
      </c>
      <c r="V38" s="4">
        <f t="shared" ref="V38:V58" si="20">F38/O38</f>
        <v>21.666666666666668</v>
      </c>
      <c r="W38" s="4">
        <f>VLOOKUP(A38,[1]TDSheet!$A:$L,6,0)/5</f>
        <v>0.2</v>
      </c>
      <c r="X38" s="4">
        <f>VLOOKUP(A38,[2]TDSheet!$A:$L,6,0)/5</f>
        <v>1.4</v>
      </c>
      <c r="Y38" s="4">
        <v>1</v>
      </c>
      <c r="Z38" s="4">
        <v>1.6</v>
      </c>
      <c r="AA38" s="4">
        <v>0.6</v>
      </c>
      <c r="AB38" s="4">
        <v>0</v>
      </c>
      <c r="AC38" s="4">
        <v>0</v>
      </c>
      <c r="AD38" s="4"/>
      <c r="AE38" s="4">
        <f t="shared" si="13"/>
        <v>0</v>
      </c>
      <c r="AF38" s="5">
        <v>8</v>
      </c>
      <c r="AG38" s="7">
        <f t="shared" si="14"/>
        <v>0</v>
      </c>
      <c r="AH38" s="4">
        <f t="shared" si="15"/>
        <v>0</v>
      </c>
      <c r="AI38" s="4">
        <v>12</v>
      </c>
      <c r="AJ38" s="4">
        <v>84</v>
      </c>
      <c r="AK38" s="7">
        <f t="shared" si="16"/>
        <v>0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x14ac:dyDescent="0.25">
      <c r="A39" s="4" t="s">
        <v>85</v>
      </c>
      <c r="B39" s="4" t="s">
        <v>43</v>
      </c>
      <c r="C39" s="4">
        <v>72</v>
      </c>
      <c r="D39" s="4">
        <v>28</v>
      </c>
      <c r="E39" s="4">
        <v>90</v>
      </c>
      <c r="F39" s="4">
        <v>-1</v>
      </c>
      <c r="G39" s="5">
        <v>0.7</v>
      </c>
      <c r="H39" s="4">
        <v>180</v>
      </c>
      <c r="I39" s="4"/>
      <c r="J39" s="4">
        <v>90</v>
      </c>
      <c r="K39" s="4">
        <f t="shared" si="17"/>
        <v>0</v>
      </c>
      <c r="L39" s="4"/>
      <c r="M39" s="4"/>
      <c r="N39" s="4"/>
      <c r="O39" s="4">
        <f t="shared" si="18"/>
        <v>18</v>
      </c>
      <c r="P39" s="22">
        <v>361</v>
      </c>
      <c r="Q39" s="23">
        <v>450</v>
      </c>
      <c r="R39" s="22">
        <f t="shared" si="12"/>
        <v>480</v>
      </c>
      <c r="S39" s="22"/>
      <c r="T39" s="4"/>
      <c r="U39" s="4">
        <f t="shared" si="19"/>
        <v>26.611111111111111</v>
      </c>
      <c r="V39" s="4">
        <f t="shared" si="20"/>
        <v>-5.5555555555555552E-2</v>
      </c>
      <c r="W39" s="4">
        <f>VLOOKUP(A39,[1]TDSheet!$A:$L,6,0)/5</f>
        <v>5.8</v>
      </c>
      <c r="X39" s="4">
        <f>VLOOKUP(A39,[2]TDSheet!$A:$L,6,0)/5</f>
        <v>6.4</v>
      </c>
      <c r="Y39" s="4">
        <v>8.6</v>
      </c>
      <c r="Z39" s="4">
        <v>8.4</v>
      </c>
      <c r="AA39" s="4">
        <v>6.4</v>
      </c>
      <c r="AB39" s="4">
        <v>10.199999999999999</v>
      </c>
      <c r="AC39" s="4">
        <v>12</v>
      </c>
      <c r="AD39" s="4"/>
      <c r="AE39" s="4">
        <f t="shared" si="13"/>
        <v>315</v>
      </c>
      <c r="AF39" s="5">
        <v>8</v>
      </c>
      <c r="AG39" s="7">
        <f t="shared" si="14"/>
        <v>60</v>
      </c>
      <c r="AH39" s="4">
        <f t="shared" si="15"/>
        <v>336</v>
      </c>
      <c r="AI39" s="4">
        <v>12</v>
      </c>
      <c r="AJ39" s="4">
        <v>84</v>
      </c>
      <c r="AK39" s="7">
        <f t="shared" si="16"/>
        <v>0.7142857142857143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x14ac:dyDescent="0.25">
      <c r="A40" s="4" t="s">
        <v>86</v>
      </c>
      <c r="B40" s="4" t="s">
        <v>43</v>
      </c>
      <c r="C40" s="4">
        <v>66</v>
      </c>
      <c r="D40" s="4">
        <v>1</v>
      </c>
      <c r="E40" s="4">
        <v>18</v>
      </c>
      <c r="F40" s="4">
        <v>49</v>
      </c>
      <c r="G40" s="5">
        <v>0.9</v>
      </c>
      <c r="H40" s="4">
        <v>180</v>
      </c>
      <c r="I40" s="4"/>
      <c r="J40" s="4">
        <v>18</v>
      </c>
      <c r="K40" s="4">
        <f t="shared" si="17"/>
        <v>0</v>
      </c>
      <c r="L40" s="4"/>
      <c r="M40" s="4"/>
      <c r="N40" s="4"/>
      <c r="O40" s="4">
        <f t="shared" si="18"/>
        <v>3.6</v>
      </c>
      <c r="P40" s="22">
        <v>59</v>
      </c>
      <c r="Q40" s="23">
        <f>30*O40-F40</f>
        <v>59</v>
      </c>
      <c r="R40" s="22">
        <f t="shared" si="12"/>
        <v>96</v>
      </c>
      <c r="S40" s="22"/>
      <c r="T40" s="4"/>
      <c r="U40" s="4">
        <f t="shared" si="19"/>
        <v>40.277777777777779</v>
      </c>
      <c r="V40" s="4">
        <f t="shared" si="20"/>
        <v>13.611111111111111</v>
      </c>
      <c r="W40" s="4">
        <f>VLOOKUP(A40,[1]TDSheet!$A:$L,6,0)/5</f>
        <v>2.8</v>
      </c>
      <c r="X40" s="4">
        <f>VLOOKUP(A40,[2]TDSheet!$A:$L,6,0)/5</f>
        <v>2</v>
      </c>
      <c r="Y40" s="4">
        <v>3.4</v>
      </c>
      <c r="Z40" s="4">
        <v>1.6</v>
      </c>
      <c r="AA40" s="4">
        <v>1.4</v>
      </c>
      <c r="AB40" s="4">
        <v>2.8</v>
      </c>
      <c r="AC40" s="4">
        <v>4.4000000000000004</v>
      </c>
      <c r="AD40" s="4"/>
      <c r="AE40" s="4">
        <f t="shared" si="13"/>
        <v>53.1</v>
      </c>
      <c r="AF40" s="5">
        <v>8</v>
      </c>
      <c r="AG40" s="7">
        <f t="shared" si="14"/>
        <v>12</v>
      </c>
      <c r="AH40" s="4">
        <f t="shared" si="15"/>
        <v>86.4</v>
      </c>
      <c r="AI40" s="4">
        <v>12</v>
      </c>
      <c r="AJ40" s="4">
        <v>84</v>
      </c>
      <c r="AK40" s="7">
        <f t="shared" si="16"/>
        <v>0.14285714285714285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x14ac:dyDescent="0.25">
      <c r="A41" s="4" t="s">
        <v>87</v>
      </c>
      <c r="B41" s="4" t="s">
        <v>43</v>
      </c>
      <c r="C41" s="4">
        <v>50</v>
      </c>
      <c r="D41" s="4"/>
      <c r="E41" s="4">
        <v>11</v>
      </c>
      <c r="F41" s="4">
        <v>37</v>
      </c>
      <c r="G41" s="5">
        <v>0.43</v>
      </c>
      <c r="H41" s="4">
        <v>180</v>
      </c>
      <c r="I41" s="4"/>
      <c r="J41" s="4">
        <v>11</v>
      </c>
      <c r="K41" s="4">
        <f t="shared" si="17"/>
        <v>0</v>
      </c>
      <c r="L41" s="4"/>
      <c r="M41" s="4"/>
      <c r="N41" s="4"/>
      <c r="O41" s="4">
        <f t="shared" si="18"/>
        <v>2.2000000000000002</v>
      </c>
      <c r="P41" s="22"/>
      <c r="Q41" s="23"/>
      <c r="R41" s="22">
        <f t="shared" si="12"/>
        <v>0</v>
      </c>
      <c r="S41" s="22"/>
      <c r="T41" s="4"/>
      <c r="U41" s="4">
        <f t="shared" si="19"/>
        <v>16.818181818181817</v>
      </c>
      <c r="V41" s="4">
        <f t="shared" si="20"/>
        <v>16.818181818181817</v>
      </c>
      <c r="W41" s="4">
        <f>VLOOKUP(A41,[1]TDSheet!$A:$L,6,0)/5</f>
        <v>0.4</v>
      </c>
      <c r="X41" s="4">
        <f>VLOOKUP(A41,[2]TDSheet!$A:$L,6,0)/5</f>
        <v>2.6</v>
      </c>
      <c r="Y41" s="4">
        <v>3.2</v>
      </c>
      <c r="Z41" s="4">
        <v>0</v>
      </c>
      <c r="AA41" s="4">
        <v>1.2</v>
      </c>
      <c r="AB41" s="4">
        <v>1.6</v>
      </c>
      <c r="AC41" s="4">
        <v>3.2</v>
      </c>
      <c r="AD41" s="4"/>
      <c r="AE41" s="4">
        <f t="shared" si="13"/>
        <v>0</v>
      </c>
      <c r="AF41" s="5">
        <v>16</v>
      </c>
      <c r="AG41" s="7">
        <f t="shared" si="14"/>
        <v>0</v>
      </c>
      <c r="AH41" s="4">
        <f t="shared" si="15"/>
        <v>0</v>
      </c>
      <c r="AI41" s="4">
        <v>12</v>
      </c>
      <c r="AJ41" s="4">
        <v>84</v>
      </c>
      <c r="AK41" s="7">
        <f t="shared" si="16"/>
        <v>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x14ac:dyDescent="0.25">
      <c r="A42" s="4" t="s">
        <v>88</v>
      </c>
      <c r="B42" s="4" t="s">
        <v>43</v>
      </c>
      <c r="C42" s="4">
        <v>128</v>
      </c>
      <c r="D42" s="4"/>
      <c r="E42" s="4">
        <v>14</v>
      </c>
      <c r="F42" s="4">
        <v>114</v>
      </c>
      <c r="G42" s="5">
        <v>0.9</v>
      </c>
      <c r="H42" s="4">
        <v>180</v>
      </c>
      <c r="I42" s="4"/>
      <c r="J42" s="4">
        <v>14</v>
      </c>
      <c r="K42" s="4">
        <f t="shared" si="17"/>
        <v>0</v>
      </c>
      <c r="L42" s="4"/>
      <c r="M42" s="4"/>
      <c r="N42" s="4"/>
      <c r="O42" s="4">
        <f t="shared" si="18"/>
        <v>2.8</v>
      </c>
      <c r="P42" s="22"/>
      <c r="Q42" s="23"/>
      <c r="R42" s="22">
        <f t="shared" si="12"/>
        <v>0</v>
      </c>
      <c r="S42" s="22"/>
      <c r="T42" s="4"/>
      <c r="U42" s="4">
        <f t="shared" si="19"/>
        <v>40.714285714285715</v>
      </c>
      <c r="V42" s="4">
        <f t="shared" si="20"/>
        <v>40.714285714285715</v>
      </c>
      <c r="W42" s="4">
        <f>VLOOKUP(A42,[1]TDSheet!$A:$L,6,0)/5</f>
        <v>1.2</v>
      </c>
      <c r="X42" s="4">
        <f>VLOOKUP(A42,[2]TDSheet!$A:$L,6,0)/5</f>
        <v>1.4</v>
      </c>
      <c r="Y42" s="4">
        <v>3.4</v>
      </c>
      <c r="Z42" s="4">
        <v>0.4</v>
      </c>
      <c r="AA42" s="4">
        <v>1.4</v>
      </c>
      <c r="AB42" s="4">
        <v>0</v>
      </c>
      <c r="AC42" s="4">
        <v>0</v>
      </c>
      <c r="AD42" s="28" t="s">
        <v>65</v>
      </c>
      <c r="AE42" s="4">
        <f t="shared" si="13"/>
        <v>0</v>
      </c>
      <c r="AF42" s="5">
        <v>8</v>
      </c>
      <c r="AG42" s="7">
        <f t="shared" si="14"/>
        <v>0</v>
      </c>
      <c r="AH42" s="4">
        <f t="shared" si="15"/>
        <v>0</v>
      </c>
      <c r="AI42" s="4">
        <v>12</v>
      </c>
      <c r="AJ42" s="4">
        <v>84</v>
      </c>
      <c r="AK42" s="7">
        <f t="shared" si="16"/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x14ac:dyDescent="0.25">
      <c r="A43" s="4" t="s">
        <v>89</v>
      </c>
      <c r="B43" s="4" t="s">
        <v>43</v>
      </c>
      <c r="C43" s="4">
        <v>35</v>
      </c>
      <c r="D43" s="4"/>
      <c r="E43" s="4">
        <v>5</v>
      </c>
      <c r="F43" s="4">
        <v>30</v>
      </c>
      <c r="G43" s="5">
        <v>0.43</v>
      </c>
      <c r="H43" s="4">
        <v>180</v>
      </c>
      <c r="I43" s="4"/>
      <c r="J43" s="4">
        <v>5</v>
      </c>
      <c r="K43" s="4">
        <f t="shared" si="17"/>
        <v>0</v>
      </c>
      <c r="L43" s="4"/>
      <c r="M43" s="4"/>
      <c r="N43" s="4"/>
      <c r="O43" s="4">
        <f t="shared" si="18"/>
        <v>1</v>
      </c>
      <c r="P43" s="22"/>
      <c r="Q43" s="23"/>
      <c r="R43" s="22">
        <f t="shared" si="12"/>
        <v>0</v>
      </c>
      <c r="S43" s="22"/>
      <c r="T43" s="4"/>
      <c r="U43" s="4">
        <f t="shared" si="19"/>
        <v>30</v>
      </c>
      <c r="V43" s="4">
        <f t="shared" si="20"/>
        <v>30</v>
      </c>
      <c r="W43" s="4">
        <f>VLOOKUP(A43,[1]TDSheet!$A:$L,6,0)/5</f>
        <v>2.6</v>
      </c>
      <c r="X43" s="4">
        <f>VLOOKUP(A43,[2]TDSheet!$A:$L,6,0)/5</f>
        <v>2.8</v>
      </c>
      <c r="Y43" s="4">
        <v>2</v>
      </c>
      <c r="Z43" s="4">
        <v>0.6</v>
      </c>
      <c r="AA43" s="4">
        <v>0.8</v>
      </c>
      <c r="AB43" s="4">
        <v>3.6</v>
      </c>
      <c r="AC43" s="4">
        <v>4.2</v>
      </c>
      <c r="AD43" s="28" t="s">
        <v>65</v>
      </c>
      <c r="AE43" s="4">
        <f t="shared" si="13"/>
        <v>0</v>
      </c>
      <c r="AF43" s="5">
        <v>16</v>
      </c>
      <c r="AG43" s="7">
        <f t="shared" si="14"/>
        <v>0</v>
      </c>
      <c r="AH43" s="4">
        <f t="shared" si="15"/>
        <v>0</v>
      </c>
      <c r="AI43" s="4">
        <v>12</v>
      </c>
      <c r="AJ43" s="4">
        <v>84</v>
      </c>
      <c r="AK43" s="7">
        <f t="shared" si="16"/>
        <v>0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x14ac:dyDescent="0.25">
      <c r="A44" s="4" t="s">
        <v>90</v>
      </c>
      <c r="B44" s="4" t="s">
        <v>56</v>
      </c>
      <c r="C44" s="4">
        <v>25</v>
      </c>
      <c r="D44" s="4"/>
      <c r="E44" s="4">
        <v>5</v>
      </c>
      <c r="F44" s="4">
        <v>20</v>
      </c>
      <c r="G44" s="5">
        <v>1</v>
      </c>
      <c r="H44" s="4">
        <v>180</v>
      </c>
      <c r="I44" s="4"/>
      <c r="J44" s="4">
        <v>5</v>
      </c>
      <c r="K44" s="4">
        <f t="shared" si="17"/>
        <v>0</v>
      </c>
      <c r="L44" s="4"/>
      <c r="M44" s="4"/>
      <c r="N44" s="4"/>
      <c r="O44" s="4">
        <f t="shared" si="18"/>
        <v>1</v>
      </c>
      <c r="P44" s="22"/>
      <c r="Q44" s="23">
        <f>S44</f>
        <v>30</v>
      </c>
      <c r="R44" s="22">
        <f t="shared" si="12"/>
        <v>60</v>
      </c>
      <c r="S44" s="22">
        <v>30</v>
      </c>
      <c r="T44" s="4" t="s">
        <v>47</v>
      </c>
      <c r="U44" s="4">
        <f t="shared" si="19"/>
        <v>80</v>
      </c>
      <c r="V44" s="4">
        <f t="shared" si="20"/>
        <v>20</v>
      </c>
      <c r="W44" s="4">
        <f>VLOOKUP(A44,[1]TDSheet!$A:$L,6,0)/5</f>
        <v>4</v>
      </c>
      <c r="X44" s="4">
        <f>VLOOKUP(A44,[2]TDSheet!$A:$L,6,0)/5</f>
        <v>3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/>
      <c r="AE44" s="4">
        <f t="shared" si="13"/>
        <v>30</v>
      </c>
      <c r="AF44" s="5">
        <v>5</v>
      </c>
      <c r="AG44" s="7">
        <f t="shared" si="14"/>
        <v>12</v>
      </c>
      <c r="AH44" s="4">
        <f t="shared" si="15"/>
        <v>60</v>
      </c>
      <c r="AI44" s="4">
        <v>12</v>
      </c>
      <c r="AJ44" s="4">
        <v>144</v>
      </c>
      <c r="AK44" s="7">
        <f t="shared" si="16"/>
        <v>8.3333333333333329E-2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x14ac:dyDescent="0.25">
      <c r="A45" s="4" t="s">
        <v>91</v>
      </c>
      <c r="B45" s="4" t="s">
        <v>43</v>
      </c>
      <c r="C45" s="4">
        <v>30</v>
      </c>
      <c r="D45" s="4"/>
      <c r="E45" s="4">
        <v>10</v>
      </c>
      <c r="F45" s="4">
        <v>20</v>
      </c>
      <c r="G45" s="5">
        <v>1</v>
      </c>
      <c r="H45" s="4">
        <v>180</v>
      </c>
      <c r="I45" s="4"/>
      <c r="J45" s="4">
        <v>10</v>
      </c>
      <c r="K45" s="4">
        <f t="shared" si="17"/>
        <v>0</v>
      </c>
      <c r="L45" s="4"/>
      <c r="M45" s="4"/>
      <c r="N45" s="4"/>
      <c r="O45" s="4">
        <f t="shared" si="18"/>
        <v>2</v>
      </c>
      <c r="P45" s="22">
        <v>30</v>
      </c>
      <c r="Q45" s="23">
        <f>25*O45-F45</f>
        <v>30</v>
      </c>
      <c r="R45" s="22">
        <f t="shared" si="12"/>
        <v>60</v>
      </c>
      <c r="S45" s="22"/>
      <c r="T45" s="4"/>
      <c r="U45" s="4">
        <f t="shared" si="19"/>
        <v>40</v>
      </c>
      <c r="V45" s="4">
        <f t="shared" si="20"/>
        <v>10</v>
      </c>
      <c r="W45" s="4">
        <f>VLOOKUP(A45,[1]TDSheet!$A:$L,6,0)/5</f>
        <v>3.2</v>
      </c>
      <c r="X45" s="4">
        <f>VLOOKUP(A45,[2]TDSheet!$A:$L,6,0)/5</f>
        <v>3.6</v>
      </c>
      <c r="Y45" s="4">
        <v>2.4</v>
      </c>
      <c r="Z45" s="4">
        <v>2.2000000000000002</v>
      </c>
      <c r="AA45" s="4">
        <v>2.6</v>
      </c>
      <c r="AB45" s="4">
        <v>3.8</v>
      </c>
      <c r="AC45" s="4">
        <v>8</v>
      </c>
      <c r="AD45" s="4"/>
      <c r="AE45" s="4">
        <f t="shared" si="13"/>
        <v>30</v>
      </c>
      <c r="AF45" s="5">
        <v>5</v>
      </c>
      <c r="AG45" s="7">
        <f t="shared" si="14"/>
        <v>12</v>
      </c>
      <c r="AH45" s="4">
        <f t="shared" si="15"/>
        <v>60</v>
      </c>
      <c r="AI45" s="4">
        <v>12</v>
      </c>
      <c r="AJ45" s="4">
        <v>84</v>
      </c>
      <c r="AK45" s="7">
        <f t="shared" si="16"/>
        <v>0.14285714285714285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x14ac:dyDescent="0.25">
      <c r="A46" s="4" t="s">
        <v>92</v>
      </c>
      <c r="B46" s="4" t="s">
        <v>56</v>
      </c>
      <c r="C46" s="4">
        <v>7.4</v>
      </c>
      <c r="D46" s="4">
        <v>3.7</v>
      </c>
      <c r="E46" s="4">
        <v>11.1</v>
      </c>
      <c r="F46" s="4"/>
      <c r="G46" s="5">
        <v>1</v>
      </c>
      <c r="H46" s="4">
        <v>180</v>
      </c>
      <c r="I46" s="4"/>
      <c r="J46" s="4">
        <v>11.1</v>
      </c>
      <c r="K46" s="4">
        <f t="shared" si="17"/>
        <v>0</v>
      </c>
      <c r="L46" s="4"/>
      <c r="M46" s="4"/>
      <c r="N46" s="4"/>
      <c r="O46" s="4">
        <f t="shared" si="18"/>
        <v>2.2199999999999998</v>
      </c>
      <c r="P46" s="22">
        <v>44.4</v>
      </c>
      <c r="Q46" s="23">
        <f>20*O46-F46</f>
        <v>44.399999999999991</v>
      </c>
      <c r="R46" s="22">
        <f t="shared" si="12"/>
        <v>51.800000000000004</v>
      </c>
      <c r="S46" s="22"/>
      <c r="T46" s="4"/>
      <c r="U46" s="4">
        <f t="shared" si="19"/>
        <v>23.333333333333339</v>
      </c>
      <c r="V46" s="4">
        <f t="shared" si="20"/>
        <v>0</v>
      </c>
      <c r="W46" s="4">
        <f>VLOOKUP(A46,[1]TDSheet!$A:$L,6,0)/5</f>
        <v>0.74</v>
      </c>
      <c r="X46" s="4">
        <f>VLOOKUP(A46,[2]TDSheet!$A:$L,6,0)/5</f>
        <v>1.48</v>
      </c>
      <c r="Y46" s="4">
        <v>0</v>
      </c>
      <c r="Z46" s="4">
        <v>2.2200000000000002</v>
      </c>
      <c r="AA46" s="4">
        <v>0.74</v>
      </c>
      <c r="AB46" s="4">
        <v>1.48</v>
      </c>
      <c r="AC46" s="4">
        <v>1.48</v>
      </c>
      <c r="AD46" s="4"/>
      <c r="AE46" s="4">
        <f t="shared" si="13"/>
        <v>44.399999999999991</v>
      </c>
      <c r="AF46" s="5">
        <v>3.7</v>
      </c>
      <c r="AG46" s="7">
        <f t="shared" si="14"/>
        <v>14</v>
      </c>
      <c r="AH46" s="4">
        <f t="shared" si="15"/>
        <v>51.800000000000004</v>
      </c>
      <c r="AI46" s="4">
        <v>14</v>
      </c>
      <c r="AJ46" s="4">
        <v>126</v>
      </c>
      <c r="AK46" s="7">
        <f t="shared" si="16"/>
        <v>0.1111111111111111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x14ac:dyDescent="0.25">
      <c r="A47" s="4" t="s">
        <v>93</v>
      </c>
      <c r="B47" s="4" t="s">
        <v>43</v>
      </c>
      <c r="C47" s="4"/>
      <c r="D47" s="4">
        <v>14</v>
      </c>
      <c r="E47" s="4">
        <v>8</v>
      </c>
      <c r="F47" s="4">
        <v>4</v>
      </c>
      <c r="G47" s="5">
        <v>0.25</v>
      </c>
      <c r="H47" s="4">
        <v>180</v>
      </c>
      <c r="I47" s="4"/>
      <c r="J47" s="4">
        <v>56</v>
      </c>
      <c r="K47" s="4">
        <f t="shared" si="17"/>
        <v>-48</v>
      </c>
      <c r="L47" s="4"/>
      <c r="M47" s="4"/>
      <c r="N47" s="4"/>
      <c r="O47" s="4">
        <f t="shared" si="18"/>
        <v>1.6</v>
      </c>
      <c r="P47" s="22">
        <v>100</v>
      </c>
      <c r="Q47" s="23">
        <f>S47</f>
        <v>336</v>
      </c>
      <c r="R47" s="22">
        <f t="shared" si="12"/>
        <v>336</v>
      </c>
      <c r="S47" s="22">
        <v>336</v>
      </c>
      <c r="T47" s="4" t="s">
        <v>47</v>
      </c>
      <c r="U47" s="4">
        <f t="shared" si="19"/>
        <v>212.5</v>
      </c>
      <c r="V47" s="4">
        <f t="shared" si="20"/>
        <v>2.5</v>
      </c>
      <c r="W47" s="4">
        <f>VLOOKUP(A47,[1]TDSheet!$A:$L,6,0)/5</f>
        <v>18.8</v>
      </c>
      <c r="X47" s="4">
        <f>VLOOKUP(A47,[2]TDSheet!$A:$L,6,0)/5</f>
        <v>29.4</v>
      </c>
      <c r="Y47" s="4">
        <v>17</v>
      </c>
      <c r="Z47" s="4">
        <v>16.8</v>
      </c>
      <c r="AA47" s="4">
        <v>22.8</v>
      </c>
      <c r="AB47" s="4">
        <v>26.6</v>
      </c>
      <c r="AC47" s="4">
        <v>36.200000000000003</v>
      </c>
      <c r="AD47" s="4"/>
      <c r="AE47" s="4">
        <f t="shared" si="13"/>
        <v>84</v>
      </c>
      <c r="AF47" s="5">
        <v>12</v>
      </c>
      <c r="AG47" s="7">
        <f t="shared" si="14"/>
        <v>28</v>
      </c>
      <c r="AH47" s="4">
        <f t="shared" si="15"/>
        <v>84</v>
      </c>
      <c r="AI47" s="4">
        <v>14</v>
      </c>
      <c r="AJ47" s="4">
        <v>70</v>
      </c>
      <c r="AK47" s="7">
        <f t="shared" si="16"/>
        <v>0.4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x14ac:dyDescent="0.25">
      <c r="A48" s="4" t="s">
        <v>94</v>
      </c>
      <c r="B48" s="4" t="s">
        <v>43</v>
      </c>
      <c r="C48" s="4">
        <v>69</v>
      </c>
      <c r="D48" s="4">
        <v>2</v>
      </c>
      <c r="E48" s="4">
        <v>25</v>
      </c>
      <c r="F48" s="4">
        <v>46</v>
      </c>
      <c r="G48" s="5">
        <v>0.3</v>
      </c>
      <c r="H48" s="4">
        <v>180</v>
      </c>
      <c r="I48" s="4"/>
      <c r="J48" s="4">
        <v>169</v>
      </c>
      <c r="K48" s="4">
        <f t="shared" si="17"/>
        <v>-144</v>
      </c>
      <c r="L48" s="4"/>
      <c r="M48" s="4"/>
      <c r="N48" s="4"/>
      <c r="O48" s="4">
        <f t="shared" si="18"/>
        <v>5</v>
      </c>
      <c r="P48" s="22">
        <v>104</v>
      </c>
      <c r="Q48" s="23">
        <f>S48</f>
        <v>336</v>
      </c>
      <c r="R48" s="22">
        <f t="shared" si="12"/>
        <v>336</v>
      </c>
      <c r="S48" s="22">
        <v>336</v>
      </c>
      <c r="T48" s="4" t="s">
        <v>47</v>
      </c>
      <c r="U48" s="4">
        <f t="shared" si="19"/>
        <v>76.400000000000006</v>
      </c>
      <c r="V48" s="4">
        <f t="shared" si="20"/>
        <v>9.1999999999999993</v>
      </c>
      <c r="W48" s="4">
        <f>VLOOKUP(A48,[1]TDSheet!$A:$L,6,0)/5</f>
        <v>4.8</v>
      </c>
      <c r="X48" s="4">
        <f>VLOOKUP(A48,[2]TDSheet!$A:$L,6,0)/5</f>
        <v>10.8</v>
      </c>
      <c r="Y48" s="4">
        <v>11.4</v>
      </c>
      <c r="Z48" s="4">
        <v>10.4</v>
      </c>
      <c r="AA48" s="4">
        <v>9.8000000000000007</v>
      </c>
      <c r="AB48" s="4">
        <v>12.8</v>
      </c>
      <c r="AC48" s="4">
        <v>18.8</v>
      </c>
      <c r="AD48" s="4"/>
      <c r="AE48" s="4">
        <f t="shared" si="13"/>
        <v>100.8</v>
      </c>
      <c r="AF48" s="5">
        <v>12</v>
      </c>
      <c r="AG48" s="7">
        <f t="shared" si="14"/>
        <v>28</v>
      </c>
      <c r="AH48" s="4">
        <f t="shared" si="15"/>
        <v>100.8</v>
      </c>
      <c r="AI48" s="4">
        <v>14</v>
      </c>
      <c r="AJ48" s="4">
        <v>70</v>
      </c>
      <c r="AK48" s="7">
        <f t="shared" si="16"/>
        <v>0.4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x14ac:dyDescent="0.25">
      <c r="A49" s="4" t="s">
        <v>95</v>
      </c>
      <c r="B49" s="4" t="s">
        <v>56</v>
      </c>
      <c r="C49" s="4">
        <v>75.099999999999994</v>
      </c>
      <c r="D49" s="4"/>
      <c r="E49" s="4">
        <v>3.6</v>
      </c>
      <c r="F49" s="4">
        <v>71.5</v>
      </c>
      <c r="G49" s="5">
        <v>1</v>
      </c>
      <c r="H49" s="4">
        <v>180</v>
      </c>
      <c r="I49" s="4"/>
      <c r="J49" s="4">
        <v>3.6</v>
      </c>
      <c r="K49" s="4">
        <f t="shared" si="17"/>
        <v>0</v>
      </c>
      <c r="L49" s="4"/>
      <c r="M49" s="4"/>
      <c r="N49" s="4"/>
      <c r="O49" s="4">
        <f t="shared" si="18"/>
        <v>0.72</v>
      </c>
      <c r="P49" s="22"/>
      <c r="Q49" s="23"/>
      <c r="R49" s="22">
        <f t="shared" si="12"/>
        <v>0</v>
      </c>
      <c r="S49" s="22"/>
      <c r="T49" s="4"/>
      <c r="U49" s="4">
        <f t="shared" si="19"/>
        <v>99.305555555555557</v>
      </c>
      <c r="V49" s="4">
        <f t="shared" si="20"/>
        <v>99.305555555555557</v>
      </c>
      <c r="W49" s="4">
        <f>VLOOKUP(A49,[1]TDSheet!$A:$L,6,0)/5</f>
        <v>1.44</v>
      </c>
      <c r="X49" s="4">
        <f>VLOOKUP(A49,[2]TDSheet!$A:$L,6,0)/5</f>
        <v>0.36</v>
      </c>
      <c r="Y49" s="4">
        <v>1.44</v>
      </c>
      <c r="Z49" s="4">
        <v>0</v>
      </c>
      <c r="AA49" s="4">
        <v>1.8</v>
      </c>
      <c r="AB49" s="4">
        <v>0</v>
      </c>
      <c r="AC49" s="4">
        <v>2.2999999999999998</v>
      </c>
      <c r="AD49" s="24" t="s">
        <v>53</v>
      </c>
      <c r="AE49" s="4">
        <f t="shared" si="13"/>
        <v>0</v>
      </c>
      <c r="AF49" s="5">
        <v>1.8</v>
      </c>
      <c r="AG49" s="7">
        <f t="shared" si="14"/>
        <v>0</v>
      </c>
      <c r="AH49" s="4">
        <f t="shared" si="15"/>
        <v>0</v>
      </c>
      <c r="AI49" s="4">
        <v>18</v>
      </c>
      <c r="AJ49" s="4">
        <v>234</v>
      </c>
      <c r="AK49" s="7">
        <f t="shared" si="16"/>
        <v>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x14ac:dyDescent="0.25">
      <c r="A50" s="4" t="s">
        <v>96</v>
      </c>
      <c r="B50" s="4" t="s">
        <v>43</v>
      </c>
      <c r="C50" s="4">
        <v>308</v>
      </c>
      <c r="D50" s="4">
        <v>2</v>
      </c>
      <c r="E50" s="4">
        <v>197</v>
      </c>
      <c r="F50" s="4">
        <v>98</v>
      </c>
      <c r="G50" s="5">
        <v>0.3</v>
      </c>
      <c r="H50" s="4">
        <v>180</v>
      </c>
      <c r="I50" s="4"/>
      <c r="J50" s="4">
        <v>224</v>
      </c>
      <c r="K50" s="4">
        <f t="shared" si="17"/>
        <v>-27</v>
      </c>
      <c r="L50" s="4"/>
      <c r="M50" s="4"/>
      <c r="N50" s="4"/>
      <c r="O50" s="4">
        <f t="shared" si="18"/>
        <v>39.4</v>
      </c>
      <c r="P50" s="22">
        <v>690</v>
      </c>
      <c r="Q50" s="23">
        <v>850</v>
      </c>
      <c r="R50" s="22">
        <f t="shared" si="12"/>
        <v>840</v>
      </c>
      <c r="S50" s="22"/>
      <c r="T50" s="4"/>
      <c r="U50" s="4">
        <f t="shared" si="19"/>
        <v>23.807106598984774</v>
      </c>
      <c r="V50" s="4">
        <f t="shared" si="20"/>
        <v>2.4873096446700509</v>
      </c>
      <c r="W50" s="4">
        <f>VLOOKUP(A50,[1]TDSheet!$A:$L,6,0)/5</f>
        <v>6.6</v>
      </c>
      <c r="X50" s="4">
        <f>VLOOKUP(A50,[2]TDSheet!$A:$L,6,0)/5</f>
        <v>17.8</v>
      </c>
      <c r="Y50" s="4">
        <v>9.8000000000000007</v>
      </c>
      <c r="Z50" s="4">
        <v>14</v>
      </c>
      <c r="AA50" s="4">
        <v>14.2</v>
      </c>
      <c r="AB50" s="4">
        <v>15.2</v>
      </c>
      <c r="AC50" s="4">
        <v>13.6</v>
      </c>
      <c r="AD50" s="4"/>
      <c r="AE50" s="4">
        <f t="shared" si="13"/>
        <v>255</v>
      </c>
      <c r="AF50" s="5">
        <v>12</v>
      </c>
      <c r="AG50" s="7">
        <f t="shared" si="14"/>
        <v>70</v>
      </c>
      <c r="AH50" s="4">
        <f t="shared" si="15"/>
        <v>252</v>
      </c>
      <c r="AI50" s="4">
        <v>14</v>
      </c>
      <c r="AJ50" s="4">
        <v>70</v>
      </c>
      <c r="AK50" s="7">
        <f t="shared" si="16"/>
        <v>1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x14ac:dyDescent="0.25">
      <c r="A51" s="4" t="s">
        <v>97</v>
      </c>
      <c r="B51" s="4" t="s">
        <v>43</v>
      </c>
      <c r="C51" s="4">
        <v>373</v>
      </c>
      <c r="D51" s="4"/>
      <c r="E51" s="4">
        <v>24</v>
      </c>
      <c r="F51" s="4">
        <v>349</v>
      </c>
      <c r="G51" s="5">
        <v>0.2</v>
      </c>
      <c r="H51" s="4">
        <v>365</v>
      </c>
      <c r="I51" s="4"/>
      <c r="J51" s="4">
        <v>24</v>
      </c>
      <c r="K51" s="4">
        <f t="shared" si="17"/>
        <v>0</v>
      </c>
      <c r="L51" s="4"/>
      <c r="M51" s="4"/>
      <c r="N51" s="4"/>
      <c r="O51" s="4">
        <f t="shared" si="18"/>
        <v>4.8</v>
      </c>
      <c r="P51" s="22"/>
      <c r="Q51" s="23"/>
      <c r="R51" s="22">
        <f t="shared" si="12"/>
        <v>0</v>
      </c>
      <c r="S51" s="22"/>
      <c r="T51" s="4"/>
      <c r="U51" s="4">
        <f t="shared" si="19"/>
        <v>72.708333333333343</v>
      </c>
      <c r="V51" s="4">
        <f t="shared" si="20"/>
        <v>72.708333333333343</v>
      </c>
      <c r="W51" s="4">
        <v>0</v>
      </c>
      <c r="X51" s="4">
        <f>VLOOKUP(A51,[2]TDSheet!$A:$L,6,0)/5</f>
        <v>0.6</v>
      </c>
      <c r="Y51" s="4">
        <v>0</v>
      </c>
      <c r="Z51" s="4">
        <v>5</v>
      </c>
      <c r="AA51" s="4">
        <v>0</v>
      </c>
      <c r="AB51" s="4">
        <v>0.6</v>
      </c>
      <c r="AC51" s="4">
        <v>1.8</v>
      </c>
      <c r="AD51" s="24" t="s">
        <v>53</v>
      </c>
      <c r="AE51" s="4">
        <f t="shared" si="13"/>
        <v>0</v>
      </c>
      <c r="AF51" s="5">
        <v>6</v>
      </c>
      <c r="AG51" s="7">
        <f t="shared" si="14"/>
        <v>0</v>
      </c>
      <c r="AH51" s="4">
        <f t="shared" si="15"/>
        <v>0</v>
      </c>
      <c r="AI51" s="4">
        <v>10</v>
      </c>
      <c r="AJ51" s="4">
        <v>130</v>
      </c>
      <c r="AK51" s="7">
        <f t="shared" si="16"/>
        <v>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x14ac:dyDescent="0.25">
      <c r="A52" s="25" t="s">
        <v>98</v>
      </c>
      <c r="B52" s="4" t="s">
        <v>43</v>
      </c>
      <c r="C52" s="4">
        <v>6</v>
      </c>
      <c r="D52" s="4"/>
      <c r="E52" s="4"/>
      <c r="F52" s="4">
        <v>6</v>
      </c>
      <c r="G52" s="5">
        <v>0.2</v>
      </c>
      <c r="H52" s="4">
        <v>365</v>
      </c>
      <c r="I52" s="4"/>
      <c r="J52" s="4">
        <v>24</v>
      </c>
      <c r="K52" s="4">
        <f t="shared" si="17"/>
        <v>-24</v>
      </c>
      <c r="L52" s="4"/>
      <c r="M52" s="4"/>
      <c r="N52" s="4"/>
      <c r="O52" s="4">
        <f t="shared" si="18"/>
        <v>0</v>
      </c>
      <c r="P52" s="22"/>
      <c r="Q52" s="23"/>
      <c r="R52" s="22">
        <f t="shared" si="12"/>
        <v>0</v>
      </c>
      <c r="S52" s="22"/>
      <c r="T52" s="4"/>
      <c r="U52" s="4" t="e">
        <f t="shared" si="19"/>
        <v>#DIV/0!</v>
      </c>
      <c r="V52" s="4" t="e">
        <f t="shared" si="20"/>
        <v>#DIV/0!</v>
      </c>
      <c r="W52" s="4">
        <v>0</v>
      </c>
      <c r="X52" s="4">
        <v>0</v>
      </c>
      <c r="Y52" s="4">
        <v>0</v>
      </c>
      <c r="Z52" s="4">
        <v>6.8</v>
      </c>
      <c r="AA52" s="4">
        <v>5</v>
      </c>
      <c r="AB52" s="4">
        <v>0.6</v>
      </c>
      <c r="AC52" s="4">
        <v>0.6</v>
      </c>
      <c r="AD52" s="26" t="s">
        <v>57</v>
      </c>
      <c r="AE52" s="4">
        <f t="shared" si="13"/>
        <v>0</v>
      </c>
      <c r="AF52" s="5">
        <v>6</v>
      </c>
      <c r="AG52" s="7">
        <f t="shared" si="14"/>
        <v>0</v>
      </c>
      <c r="AH52" s="4">
        <f t="shared" si="15"/>
        <v>0</v>
      </c>
      <c r="AI52" s="4">
        <v>10</v>
      </c>
      <c r="AJ52" s="25"/>
      <c r="AK52" s="27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x14ac:dyDescent="0.25">
      <c r="A53" s="4" t="s">
        <v>99</v>
      </c>
      <c r="B53" s="4" t="s">
        <v>43</v>
      </c>
      <c r="C53" s="4">
        <v>2819</v>
      </c>
      <c r="D53" s="4"/>
      <c r="E53" s="4">
        <v>854</v>
      </c>
      <c r="F53" s="4">
        <v>1965</v>
      </c>
      <c r="G53" s="5">
        <v>0.3</v>
      </c>
      <c r="H53" s="4">
        <v>180</v>
      </c>
      <c r="I53" s="4"/>
      <c r="J53" s="4">
        <v>854</v>
      </c>
      <c r="K53" s="4">
        <f t="shared" si="17"/>
        <v>0</v>
      </c>
      <c r="L53" s="4"/>
      <c r="M53" s="4"/>
      <c r="N53" s="4"/>
      <c r="O53" s="4">
        <f t="shared" si="18"/>
        <v>170.8</v>
      </c>
      <c r="P53" s="22">
        <v>2305</v>
      </c>
      <c r="Q53" s="23">
        <f>30*O53-F53</f>
        <v>3159</v>
      </c>
      <c r="R53" s="22">
        <f t="shared" si="12"/>
        <v>3136</v>
      </c>
      <c r="S53" s="22"/>
      <c r="T53" s="4"/>
      <c r="U53" s="4">
        <f t="shared" si="19"/>
        <v>29.865339578454332</v>
      </c>
      <c r="V53" s="4">
        <f t="shared" si="20"/>
        <v>11.504683840749413</v>
      </c>
      <c r="W53" s="4">
        <f>VLOOKUP(A53,[1]TDSheet!$A:$L,6,0)/5</f>
        <v>2.6</v>
      </c>
      <c r="X53" s="4">
        <f>VLOOKUP(A53,[2]TDSheet!$A:$L,6,0)/5</f>
        <v>199.2</v>
      </c>
      <c r="Y53" s="4">
        <v>9</v>
      </c>
      <c r="Z53" s="4">
        <v>170</v>
      </c>
      <c r="AA53" s="4">
        <v>146.80000000000001</v>
      </c>
      <c r="AB53" s="4">
        <v>45.6</v>
      </c>
      <c r="AC53" s="4">
        <v>267.39999999999998</v>
      </c>
      <c r="AD53" s="4"/>
      <c r="AE53" s="4">
        <f t="shared" si="13"/>
        <v>947.69999999999993</v>
      </c>
      <c r="AF53" s="5">
        <v>14</v>
      </c>
      <c r="AG53" s="7">
        <f t="shared" si="14"/>
        <v>224</v>
      </c>
      <c r="AH53" s="4">
        <f t="shared" si="15"/>
        <v>940.8</v>
      </c>
      <c r="AI53" s="4">
        <v>14</v>
      </c>
      <c r="AJ53" s="4">
        <v>70</v>
      </c>
      <c r="AK53" s="7">
        <f t="shared" ref="AK53:AK58" si="21">AG53/AJ53</f>
        <v>3.2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x14ac:dyDescent="0.25">
      <c r="A54" s="4" t="s">
        <v>100</v>
      </c>
      <c r="B54" s="4" t="s">
        <v>43</v>
      </c>
      <c r="C54" s="4">
        <v>2306</v>
      </c>
      <c r="D54" s="4">
        <v>2</v>
      </c>
      <c r="E54" s="4">
        <v>390</v>
      </c>
      <c r="F54" s="4">
        <v>1873</v>
      </c>
      <c r="G54" s="5">
        <v>0.25</v>
      </c>
      <c r="H54" s="4">
        <v>180</v>
      </c>
      <c r="I54" s="4"/>
      <c r="J54" s="4">
        <v>390</v>
      </c>
      <c r="K54" s="4">
        <f t="shared" si="17"/>
        <v>0</v>
      </c>
      <c r="L54" s="4"/>
      <c r="M54" s="4"/>
      <c r="N54" s="4"/>
      <c r="O54" s="4">
        <f t="shared" si="18"/>
        <v>78</v>
      </c>
      <c r="P54" s="22"/>
      <c r="Q54" s="23"/>
      <c r="R54" s="22">
        <f t="shared" si="12"/>
        <v>0</v>
      </c>
      <c r="S54" s="22"/>
      <c r="T54" s="4"/>
      <c r="U54" s="4">
        <f t="shared" si="19"/>
        <v>24.012820512820515</v>
      </c>
      <c r="V54" s="4">
        <f t="shared" si="20"/>
        <v>24.012820512820515</v>
      </c>
      <c r="W54" s="4">
        <f>VLOOKUP(A54,[1]TDSheet!$A:$L,6,0)/5</f>
        <v>29.6</v>
      </c>
      <c r="X54" s="4">
        <f>VLOOKUP(A54,[2]TDSheet!$A:$L,6,0)/5</f>
        <v>45.6</v>
      </c>
      <c r="Y54" s="4">
        <v>14.4</v>
      </c>
      <c r="Z54" s="4">
        <v>30.4</v>
      </c>
      <c r="AA54" s="4">
        <v>46.4</v>
      </c>
      <c r="AB54" s="4">
        <v>36</v>
      </c>
      <c r="AC54" s="4">
        <v>67.8</v>
      </c>
      <c r="AD54" s="4"/>
      <c r="AE54" s="4">
        <f t="shared" si="13"/>
        <v>0</v>
      </c>
      <c r="AF54" s="5">
        <v>12</v>
      </c>
      <c r="AG54" s="7">
        <f t="shared" si="14"/>
        <v>0</v>
      </c>
      <c r="AH54" s="4">
        <f t="shared" si="15"/>
        <v>0</v>
      </c>
      <c r="AI54" s="4">
        <v>14</v>
      </c>
      <c r="AJ54" s="4">
        <v>70</v>
      </c>
      <c r="AK54" s="7">
        <f t="shared" si="21"/>
        <v>0</v>
      </c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x14ac:dyDescent="0.25">
      <c r="A55" s="4" t="s">
        <v>101</v>
      </c>
      <c r="B55" s="4" t="s">
        <v>43</v>
      </c>
      <c r="C55" s="4">
        <v>1482</v>
      </c>
      <c r="D55" s="4">
        <v>2</v>
      </c>
      <c r="E55" s="4">
        <v>345</v>
      </c>
      <c r="F55" s="4">
        <v>1098</v>
      </c>
      <c r="G55" s="5">
        <v>0.25</v>
      </c>
      <c r="H55" s="4">
        <v>180</v>
      </c>
      <c r="I55" s="4"/>
      <c r="J55" s="4">
        <v>350</v>
      </c>
      <c r="K55" s="4">
        <f t="shared" si="17"/>
        <v>-5</v>
      </c>
      <c r="L55" s="4"/>
      <c r="M55" s="4"/>
      <c r="N55" s="4"/>
      <c r="O55" s="4">
        <f t="shared" si="18"/>
        <v>69</v>
      </c>
      <c r="P55" s="22">
        <v>627</v>
      </c>
      <c r="Q55" s="23">
        <v>900</v>
      </c>
      <c r="R55" s="22">
        <f t="shared" si="12"/>
        <v>840</v>
      </c>
      <c r="S55" s="22"/>
      <c r="T55" s="4"/>
      <c r="U55" s="4">
        <f t="shared" si="19"/>
        <v>28.086956521739129</v>
      </c>
      <c r="V55" s="4">
        <f t="shared" si="20"/>
        <v>15.913043478260869</v>
      </c>
      <c r="W55" s="4">
        <f>VLOOKUP(A55,[1]TDSheet!$A:$L,6,0)/5</f>
        <v>26.4</v>
      </c>
      <c r="X55" s="4">
        <f>VLOOKUP(A55,[2]TDSheet!$A:$L,6,0)/5</f>
        <v>37.6</v>
      </c>
      <c r="Y55" s="4">
        <v>13.4</v>
      </c>
      <c r="Z55" s="4">
        <v>30.6</v>
      </c>
      <c r="AA55" s="4">
        <v>46</v>
      </c>
      <c r="AB55" s="4">
        <v>36.200000000000003</v>
      </c>
      <c r="AC55" s="4">
        <v>43.6</v>
      </c>
      <c r="AD55" s="4"/>
      <c r="AE55" s="4">
        <f t="shared" si="13"/>
        <v>225</v>
      </c>
      <c r="AF55" s="5">
        <v>12</v>
      </c>
      <c r="AG55" s="7">
        <f t="shared" si="14"/>
        <v>70</v>
      </c>
      <c r="AH55" s="4">
        <f t="shared" si="15"/>
        <v>210</v>
      </c>
      <c r="AI55" s="4">
        <v>14</v>
      </c>
      <c r="AJ55" s="4">
        <v>70</v>
      </c>
      <c r="AK55" s="7">
        <f t="shared" si="21"/>
        <v>1</v>
      </c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x14ac:dyDescent="0.25">
      <c r="A56" s="4" t="s">
        <v>102</v>
      </c>
      <c r="B56" s="4" t="s">
        <v>56</v>
      </c>
      <c r="C56" s="4">
        <v>72.900000000000006</v>
      </c>
      <c r="D56" s="4"/>
      <c r="E56" s="4">
        <v>21.6</v>
      </c>
      <c r="F56" s="4">
        <v>51.3</v>
      </c>
      <c r="G56" s="5">
        <v>1</v>
      </c>
      <c r="H56" s="4">
        <v>180</v>
      </c>
      <c r="I56" s="4"/>
      <c r="J56" s="4">
        <v>27</v>
      </c>
      <c r="K56" s="4">
        <f t="shared" si="17"/>
        <v>-5.3999999999999986</v>
      </c>
      <c r="L56" s="4"/>
      <c r="M56" s="4"/>
      <c r="N56" s="4"/>
      <c r="O56" s="4">
        <f t="shared" si="18"/>
        <v>4.32</v>
      </c>
      <c r="P56" s="22">
        <v>56.7</v>
      </c>
      <c r="Q56" s="23">
        <f>25*O56-F56</f>
        <v>56.7</v>
      </c>
      <c r="R56" s="22">
        <f t="shared" si="12"/>
        <v>75.600000000000009</v>
      </c>
      <c r="S56" s="22"/>
      <c r="T56" s="4"/>
      <c r="U56" s="4">
        <f t="shared" si="19"/>
        <v>29.375</v>
      </c>
      <c r="V56" s="4">
        <f t="shared" si="20"/>
        <v>11.874999999999998</v>
      </c>
      <c r="W56" s="4">
        <f>VLOOKUP(A56,[1]TDSheet!$A:$L,6,0)/5</f>
        <v>2.7</v>
      </c>
      <c r="X56" s="4">
        <f>VLOOKUP(A56,[2]TDSheet!$A:$L,6,0)/5</f>
        <v>1.08</v>
      </c>
      <c r="Y56" s="4">
        <v>2.7</v>
      </c>
      <c r="Z56" s="4">
        <v>2.16</v>
      </c>
      <c r="AA56" s="4">
        <v>1.08</v>
      </c>
      <c r="AB56" s="4">
        <v>5.4</v>
      </c>
      <c r="AC56" s="4">
        <v>4.32</v>
      </c>
      <c r="AD56" s="4"/>
      <c r="AE56" s="4">
        <f t="shared" si="13"/>
        <v>56.7</v>
      </c>
      <c r="AF56" s="5">
        <v>2.7</v>
      </c>
      <c r="AG56" s="7">
        <f t="shared" si="14"/>
        <v>28</v>
      </c>
      <c r="AH56" s="4">
        <f t="shared" si="15"/>
        <v>75.600000000000009</v>
      </c>
      <c r="AI56" s="4">
        <v>14</v>
      </c>
      <c r="AJ56" s="4">
        <v>126</v>
      </c>
      <c r="AK56" s="7">
        <f t="shared" si="21"/>
        <v>0.22222222222222221</v>
      </c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x14ac:dyDescent="0.25">
      <c r="A57" s="4" t="s">
        <v>103</v>
      </c>
      <c r="B57" s="4" t="s">
        <v>56</v>
      </c>
      <c r="C57" s="4">
        <v>97.3</v>
      </c>
      <c r="D57" s="4"/>
      <c r="E57" s="4">
        <v>5</v>
      </c>
      <c r="F57" s="4">
        <v>92.3</v>
      </c>
      <c r="G57" s="5">
        <v>1</v>
      </c>
      <c r="H57" s="4">
        <v>180</v>
      </c>
      <c r="I57" s="4"/>
      <c r="J57" s="4">
        <v>5</v>
      </c>
      <c r="K57" s="4">
        <f t="shared" si="17"/>
        <v>0</v>
      </c>
      <c r="L57" s="4"/>
      <c r="M57" s="4"/>
      <c r="N57" s="4"/>
      <c r="O57" s="4">
        <f t="shared" si="18"/>
        <v>1</v>
      </c>
      <c r="P57" s="22"/>
      <c r="Q57" s="23"/>
      <c r="R57" s="22">
        <f t="shared" si="12"/>
        <v>0</v>
      </c>
      <c r="S57" s="22"/>
      <c r="T57" s="4"/>
      <c r="U57" s="4">
        <f t="shared" si="19"/>
        <v>92.3</v>
      </c>
      <c r="V57" s="4">
        <f t="shared" si="20"/>
        <v>92.3</v>
      </c>
      <c r="W57" s="4">
        <f>VLOOKUP(A57,[1]TDSheet!$A:$L,6,0)/5</f>
        <v>2</v>
      </c>
      <c r="X57" s="4">
        <f>VLOOKUP(A57,[2]TDSheet!$A:$L,6,0)/5</f>
        <v>1</v>
      </c>
      <c r="Y57" s="4">
        <v>2</v>
      </c>
      <c r="Z57" s="4">
        <v>2</v>
      </c>
      <c r="AA57" s="4">
        <v>1</v>
      </c>
      <c r="AB57" s="4">
        <v>2</v>
      </c>
      <c r="AC57" s="4">
        <v>2</v>
      </c>
      <c r="AD57" s="24" t="s">
        <v>53</v>
      </c>
      <c r="AE57" s="4">
        <f t="shared" si="13"/>
        <v>0</v>
      </c>
      <c r="AF57" s="5">
        <v>5</v>
      </c>
      <c r="AG57" s="7">
        <f t="shared" si="14"/>
        <v>0</v>
      </c>
      <c r="AH57" s="4">
        <f t="shared" si="15"/>
        <v>0</v>
      </c>
      <c r="AI57" s="4">
        <v>12</v>
      </c>
      <c r="AJ57" s="4">
        <v>84</v>
      </c>
      <c r="AK57" s="7">
        <f t="shared" si="21"/>
        <v>0</v>
      </c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x14ac:dyDescent="0.25">
      <c r="A58" s="4" t="s">
        <v>104</v>
      </c>
      <c r="B58" s="4" t="s">
        <v>43</v>
      </c>
      <c r="C58" s="4">
        <v>3733</v>
      </c>
      <c r="D58" s="4"/>
      <c r="E58" s="4">
        <v>133</v>
      </c>
      <c r="F58" s="4">
        <v>3600</v>
      </c>
      <c r="G58" s="5">
        <v>0.14000000000000001</v>
      </c>
      <c r="H58" s="4">
        <v>180</v>
      </c>
      <c r="I58" s="4"/>
      <c r="J58" s="4">
        <v>133</v>
      </c>
      <c r="K58" s="4">
        <f t="shared" si="17"/>
        <v>0</v>
      </c>
      <c r="L58" s="4"/>
      <c r="M58" s="4"/>
      <c r="N58" s="4"/>
      <c r="O58" s="4">
        <f t="shared" si="18"/>
        <v>26.6</v>
      </c>
      <c r="P58" s="22"/>
      <c r="Q58" s="23"/>
      <c r="R58" s="22">
        <f t="shared" si="12"/>
        <v>0</v>
      </c>
      <c r="S58" s="22"/>
      <c r="T58" s="4"/>
      <c r="U58" s="4">
        <f t="shared" si="19"/>
        <v>135.33834586466165</v>
      </c>
      <c r="V58" s="4">
        <f t="shared" si="20"/>
        <v>135.33834586466165</v>
      </c>
      <c r="W58" s="4">
        <f>VLOOKUP(A58,[1]TDSheet!$A:$L,6,0)/5</f>
        <v>3.4</v>
      </c>
      <c r="X58" s="4">
        <f>VLOOKUP(A58,[2]TDSheet!$A:$L,6,0)/5</f>
        <v>31</v>
      </c>
      <c r="Y58" s="4">
        <v>7.8</v>
      </c>
      <c r="Z58" s="4">
        <v>67.599999999999994</v>
      </c>
      <c r="AA58" s="4">
        <v>68.8</v>
      </c>
      <c r="AB58" s="4">
        <v>50.4</v>
      </c>
      <c r="AC58" s="4">
        <v>4.4000000000000004</v>
      </c>
      <c r="AD58" s="24" t="s">
        <v>53</v>
      </c>
      <c r="AE58" s="4">
        <f t="shared" si="13"/>
        <v>0</v>
      </c>
      <c r="AF58" s="5">
        <v>22</v>
      </c>
      <c r="AG58" s="7">
        <f t="shared" si="14"/>
        <v>0</v>
      </c>
      <c r="AH58" s="4">
        <f t="shared" si="15"/>
        <v>0</v>
      </c>
      <c r="AI58" s="4">
        <v>12</v>
      </c>
      <c r="AJ58" s="4">
        <v>84</v>
      </c>
      <c r="AK58" s="7">
        <f t="shared" si="21"/>
        <v>0</v>
      </c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x14ac:dyDescent="0.25">
      <c r="A59" s="4"/>
      <c r="B59" s="4"/>
      <c r="C59" s="4"/>
      <c r="D59" s="4"/>
      <c r="E59" s="4"/>
      <c r="F59" s="4"/>
      <c r="G59" s="5"/>
      <c r="H59" s="4"/>
      <c r="I59" s="4"/>
      <c r="J59" s="4"/>
      <c r="K59" s="4"/>
      <c r="L59" s="4"/>
      <c r="M59" s="4"/>
      <c r="N59" s="4"/>
      <c r="O59" s="4"/>
      <c r="P59" s="4"/>
      <c r="Q59" s="6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/>
      <c r="AG59" s="7"/>
      <c r="AH59" s="4"/>
      <c r="AI59" s="4"/>
      <c r="AJ59" s="4"/>
      <c r="AK59" s="7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x14ac:dyDescent="0.25">
      <c r="A60" s="4"/>
      <c r="B60" s="4"/>
      <c r="C60" s="4"/>
      <c r="D60" s="4"/>
      <c r="E60" s="4"/>
      <c r="F60" s="4"/>
      <c r="G60" s="5"/>
      <c r="H60" s="4"/>
      <c r="I60" s="4"/>
      <c r="J60" s="4"/>
      <c r="K60" s="4"/>
      <c r="L60" s="4"/>
      <c r="M60" s="4"/>
      <c r="N60" s="4"/>
      <c r="O60" s="4"/>
      <c r="P60" s="4"/>
      <c r="Q60" s="6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5"/>
      <c r="AG60" s="7"/>
      <c r="AH60" s="4"/>
      <c r="AI60" s="4"/>
      <c r="AJ60" s="4"/>
      <c r="AK60" s="7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x14ac:dyDescent="0.25">
      <c r="A61" s="4"/>
      <c r="B61" s="4"/>
      <c r="C61" s="4"/>
      <c r="D61" s="4"/>
      <c r="E61" s="4"/>
      <c r="F61" s="4"/>
      <c r="G61" s="5"/>
      <c r="H61" s="4"/>
      <c r="I61" s="4"/>
      <c r="J61" s="4"/>
      <c r="K61" s="4"/>
      <c r="L61" s="4"/>
      <c r="M61" s="4"/>
      <c r="N61" s="4"/>
      <c r="O61" s="4"/>
      <c r="P61" s="4"/>
      <c r="Q61" s="6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5"/>
      <c r="AG61" s="7"/>
      <c r="AH61" s="4"/>
      <c r="AI61" s="4"/>
      <c r="AJ61" s="4"/>
      <c r="AK61" s="7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x14ac:dyDescent="0.25">
      <c r="A62" s="4"/>
      <c r="B62" s="4"/>
      <c r="C62" s="4"/>
      <c r="D62" s="4"/>
      <c r="E62" s="4"/>
      <c r="F62" s="4"/>
      <c r="G62" s="5"/>
      <c r="H62" s="4"/>
      <c r="I62" s="4"/>
      <c r="J62" s="4"/>
      <c r="K62" s="4"/>
      <c r="L62" s="4"/>
      <c r="M62" s="4"/>
      <c r="N62" s="4"/>
      <c r="O62" s="4"/>
      <c r="P62" s="4"/>
      <c r="Q62" s="6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5"/>
      <c r="AG62" s="7"/>
      <c r="AH62" s="4"/>
      <c r="AI62" s="4"/>
      <c r="AJ62" s="4"/>
      <c r="AK62" s="7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x14ac:dyDescent="0.25">
      <c r="A63" s="4"/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4"/>
      <c r="O63" s="4"/>
      <c r="P63" s="4"/>
      <c r="Q63" s="6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5"/>
      <c r="AG63" s="7"/>
      <c r="AH63" s="4"/>
      <c r="AI63" s="4"/>
      <c r="AJ63" s="4"/>
      <c r="AK63" s="7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x14ac:dyDescent="0.25">
      <c r="A64" s="4"/>
      <c r="B64" s="4"/>
      <c r="C64" s="4"/>
      <c r="D64" s="4"/>
      <c r="E64" s="4"/>
      <c r="F64" s="4"/>
      <c r="G64" s="5"/>
      <c r="H64" s="4"/>
      <c r="I64" s="4"/>
      <c r="J64" s="4"/>
      <c r="K64" s="4"/>
      <c r="L64" s="4"/>
      <c r="M64" s="4"/>
      <c r="N64" s="4"/>
      <c r="O64" s="4"/>
      <c r="P64" s="4"/>
      <c r="Q64" s="6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5"/>
      <c r="AG64" s="7"/>
      <c r="AH64" s="4"/>
      <c r="AI64" s="4"/>
      <c r="AJ64" s="4"/>
      <c r="AK64" s="7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x14ac:dyDescent="0.25">
      <c r="A65" s="4"/>
      <c r="B65" s="4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6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5"/>
      <c r="AG65" s="7"/>
      <c r="AH65" s="4"/>
      <c r="AI65" s="4"/>
      <c r="AJ65" s="4"/>
      <c r="AK65" s="7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x14ac:dyDescent="0.25">
      <c r="A66" s="4"/>
      <c r="B66" s="4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6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5"/>
      <c r="AG66" s="7"/>
      <c r="AH66" s="4"/>
      <c r="AI66" s="4"/>
      <c r="AJ66" s="4"/>
      <c r="AK66" s="7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x14ac:dyDescent="0.25">
      <c r="A67" s="4"/>
      <c r="B67" s="4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6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5"/>
      <c r="AG67" s="7"/>
      <c r="AH67" s="4"/>
      <c r="AI67" s="4"/>
      <c r="AJ67" s="4"/>
      <c r="AK67" s="7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x14ac:dyDescent="0.25">
      <c r="A68" s="4"/>
      <c r="B68" s="4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6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5"/>
      <c r="AG68" s="7"/>
      <c r="AH68" s="4"/>
      <c r="AI68" s="4"/>
      <c r="AJ68" s="4"/>
      <c r="AK68" s="7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x14ac:dyDescent="0.25">
      <c r="A69" s="4"/>
      <c r="B69" s="4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6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5"/>
      <c r="AG69" s="7"/>
      <c r="AH69" s="4"/>
      <c r="AI69" s="4"/>
      <c r="AJ69" s="4"/>
      <c r="AK69" s="7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x14ac:dyDescent="0.25">
      <c r="A70" s="4"/>
      <c r="B70" s="4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6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5"/>
      <c r="AG70" s="7"/>
      <c r="AH70" s="4"/>
      <c r="AI70" s="4"/>
      <c r="AJ70" s="4"/>
      <c r="AK70" s="7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x14ac:dyDescent="0.25">
      <c r="A71" s="4"/>
      <c r="B71" s="4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6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5"/>
      <c r="AG71" s="7"/>
      <c r="AH71" s="4"/>
      <c r="AI71" s="4"/>
      <c r="AJ71" s="4"/>
      <c r="AK71" s="7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x14ac:dyDescent="0.25">
      <c r="A72" s="4"/>
      <c r="B72" s="4"/>
      <c r="C72" s="4"/>
      <c r="D72" s="4"/>
      <c r="E72" s="4"/>
      <c r="F72" s="4"/>
      <c r="G72" s="5"/>
      <c r="H72" s="4"/>
      <c r="I72" s="4"/>
      <c r="J72" s="4"/>
      <c r="K72" s="4"/>
      <c r="L72" s="4"/>
      <c r="M72" s="4"/>
      <c r="N72" s="4"/>
      <c r="O72" s="4"/>
      <c r="P72" s="4"/>
      <c r="Q72" s="6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5"/>
      <c r="AG72" s="7"/>
      <c r="AH72" s="4"/>
      <c r="AI72" s="4"/>
      <c r="AJ72" s="4"/>
      <c r="AK72" s="7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x14ac:dyDescent="0.25">
      <c r="A73" s="4"/>
      <c r="B73" s="4"/>
      <c r="C73" s="4"/>
      <c r="D73" s="4"/>
      <c r="E73" s="4"/>
      <c r="F73" s="4"/>
      <c r="G73" s="5"/>
      <c r="H73" s="4"/>
      <c r="I73" s="4"/>
      <c r="J73" s="4"/>
      <c r="K73" s="4"/>
      <c r="L73" s="4"/>
      <c r="M73" s="4"/>
      <c r="N73" s="4"/>
      <c r="O73" s="4"/>
      <c r="P73" s="4"/>
      <c r="Q73" s="6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5"/>
      <c r="AG73" s="7"/>
      <c r="AH73" s="4"/>
      <c r="AI73" s="4"/>
      <c r="AJ73" s="4"/>
      <c r="AK73" s="7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x14ac:dyDescent="0.25">
      <c r="A74" s="4"/>
      <c r="B74" s="4"/>
      <c r="C74" s="4"/>
      <c r="D74" s="4"/>
      <c r="E74" s="4"/>
      <c r="F74" s="4"/>
      <c r="G74" s="5"/>
      <c r="H74" s="4"/>
      <c r="I74" s="4"/>
      <c r="J74" s="4"/>
      <c r="K74" s="4"/>
      <c r="L74" s="4"/>
      <c r="M74" s="4"/>
      <c r="N74" s="4"/>
      <c r="O74" s="4"/>
      <c r="P74" s="4"/>
      <c r="Q74" s="6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5"/>
      <c r="AG74" s="7"/>
      <c r="AH74" s="4"/>
      <c r="AI74" s="4"/>
      <c r="AJ74" s="4"/>
      <c r="AK74" s="7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x14ac:dyDescent="0.25">
      <c r="A75" s="4"/>
      <c r="B75" s="4"/>
      <c r="C75" s="4"/>
      <c r="D75" s="4"/>
      <c r="E75" s="4"/>
      <c r="F75" s="4"/>
      <c r="G75" s="5"/>
      <c r="H75" s="4"/>
      <c r="I75" s="4"/>
      <c r="J75" s="4"/>
      <c r="K75" s="4"/>
      <c r="L75" s="4"/>
      <c r="M75" s="4"/>
      <c r="N75" s="4"/>
      <c r="O75" s="4"/>
      <c r="P75" s="4"/>
      <c r="Q75" s="6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5"/>
      <c r="AG75" s="7"/>
      <c r="AH75" s="4"/>
      <c r="AI75" s="4"/>
      <c r="AJ75" s="4"/>
      <c r="AK75" s="7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x14ac:dyDescent="0.25">
      <c r="A76" s="4"/>
      <c r="B76" s="4"/>
      <c r="C76" s="4"/>
      <c r="D76" s="4"/>
      <c r="E76" s="4"/>
      <c r="F76" s="4"/>
      <c r="G76" s="5"/>
      <c r="H76" s="4"/>
      <c r="I76" s="4"/>
      <c r="J76" s="4"/>
      <c r="K76" s="4"/>
      <c r="L76" s="4"/>
      <c r="M76" s="4"/>
      <c r="N76" s="4"/>
      <c r="O76" s="4"/>
      <c r="P76" s="4"/>
      <c r="Q76" s="6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5"/>
      <c r="AG76" s="7"/>
      <c r="AH76" s="4"/>
      <c r="AI76" s="4"/>
      <c r="AJ76" s="4"/>
      <c r="AK76" s="7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x14ac:dyDescent="0.25">
      <c r="A77" s="4"/>
      <c r="B77" s="4"/>
      <c r="C77" s="4"/>
      <c r="D77" s="4"/>
      <c r="E77" s="4"/>
      <c r="F77" s="4"/>
      <c r="G77" s="5"/>
      <c r="H77" s="4"/>
      <c r="I77" s="4"/>
      <c r="J77" s="4"/>
      <c r="K77" s="4"/>
      <c r="L77" s="4"/>
      <c r="M77" s="4"/>
      <c r="N77" s="4"/>
      <c r="O77" s="4"/>
      <c r="P77" s="4"/>
      <c r="Q77" s="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5"/>
      <c r="AG77" s="7"/>
      <c r="AH77" s="4"/>
      <c r="AI77" s="4"/>
      <c r="AJ77" s="4"/>
      <c r="AK77" s="7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x14ac:dyDescent="0.25">
      <c r="A78" s="4"/>
      <c r="B78" s="4"/>
      <c r="C78" s="4"/>
      <c r="D78" s="4"/>
      <c r="E78" s="4"/>
      <c r="F78" s="4"/>
      <c r="G78" s="5"/>
      <c r="H78" s="4"/>
      <c r="I78" s="4"/>
      <c r="J78" s="4"/>
      <c r="K78" s="4"/>
      <c r="L78" s="4"/>
      <c r="M78" s="4"/>
      <c r="N78" s="4"/>
      <c r="O78" s="4"/>
      <c r="P78" s="4"/>
      <c r="Q78" s="6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5"/>
      <c r="AG78" s="7"/>
      <c r="AH78" s="4"/>
      <c r="AI78" s="4"/>
      <c r="AJ78" s="4"/>
      <c r="AK78" s="7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x14ac:dyDescent="0.25">
      <c r="A79" s="4"/>
      <c r="B79" s="4"/>
      <c r="C79" s="4"/>
      <c r="D79" s="4"/>
      <c r="E79" s="4"/>
      <c r="F79" s="4"/>
      <c r="G79" s="5"/>
      <c r="H79" s="4"/>
      <c r="I79" s="4"/>
      <c r="J79" s="4"/>
      <c r="K79" s="4"/>
      <c r="L79" s="4"/>
      <c r="M79" s="4"/>
      <c r="N79" s="4"/>
      <c r="O79" s="4"/>
      <c r="P79" s="4"/>
      <c r="Q79" s="6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5"/>
      <c r="AG79" s="7"/>
      <c r="AH79" s="4"/>
      <c r="AI79" s="4"/>
      <c r="AJ79" s="4"/>
      <c r="AK79" s="7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x14ac:dyDescent="0.25">
      <c r="A80" s="4"/>
      <c r="B80" s="4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6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5"/>
      <c r="AG80" s="7"/>
      <c r="AH80" s="4"/>
      <c r="AI80" s="4"/>
      <c r="AJ80" s="4"/>
      <c r="AK80" s="7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x14ac:dyDescent="0.25">
      <c r="A81" s="4"/>
      <c r="B81" s="4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6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5"/>
      <c r="AG81" s="7"/>
      <c r="AH81" s="4"/>
      <c r="AI81" s="4"/>
      <c r="AJ81" s="4"/>
      <c r="AK81" s="7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 x14ac:dyDescent="0.25">
      <c r="A82" s="4"/>
      <c r="B82" s="4"/>
      <c r="C82" s="4"/>
      <c r="D82" s="4"/>
      <c r="E82" s="4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6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5"/>
      <c r="AG82" s="7"/>
      <c r="AH82" s="4"/>
      <c r="AI82" s="4"/>
      <c r="AJ82" s="4"/>
      <c r="AK82" s="7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 x14ac:dyDescent="0.25">
      <c r="A83" s="4"/>
      <c r="B83" s="4"/>
      <c r="C83" s="4"/>
      <c r="D83" s="4"/>
      <c r="E83" s="4"/>
      <c r="F83" s="4"/>
      <c r="G83" s="5"/>
      <c r="H83" s="4"/>
      <c r="I83" s="4"/>
      <c r="J83" s="4"/>
      <c r="K83" s="4"/>
      <c r="L83" s="4"/>
      <c r="M83" s="4"/>
      <c r="N83" s="4"/>
      <c r="O83" s="4"/>
      <c r="P83" s="4"/>
      <c r="Q83" s="6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5"/>
      <c r="AG83" s="7"/>
      <c r="AH83" s="4"/>
      <c r="AI83" s="4"/>
      <c r="AJ83" s="4"/>
      <c r="AK83" s="7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 x14ac:dyDescent="0.25">
      <c r="A84" s="4"/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4"/>
      <c r="O84" s="4"/>
      <c r="P84" s="4"/>
      <c r="Q84" s="6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5"/>
      <c r="AG84" s="7"/>
      <c r="AH84" s="4"/>
      <c r="AI84" s="4"/>
      <c r="AJ84" s="4"/>
      <c r="AK84" s="7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x14ac:dyDescent="0.25">
      <c r="A85" s="4"/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4"/>
      <c r="O85" s="4"/>
      <c r="P85" s="4"/>
      <c r="Q85" s="6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5"/>
      <c r="AG85" s="7"/>
      <c r="AH85" s="4"/>
      <c r="AI85" s="4"/>
      <c r="AJ85" s="4"/>
      <c r="AK85" s="7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x14ac:dyDescent="0.25">
      <c r="A86" s="4"/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4"/>
      <c r="O86" s="4"/>
      <c r="P86" s="4"/>
      <c r="Q86" s="6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5"/>
      <c r="AG86" s="7"/>
      <c r="AH86" s="4"/>
      <c r="AI86" s="4"/>
      <c r="AJ86" s="4"/>
      <c r="AK86" s="7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x14ac:dyDescent="0.25">
      <c r="A87" s="4"/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6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5"/>
      <c r="AG87" s="7"/>
      <c r="AH87" s="4"/>
      <c r="AI87" s="4"/>
      <c r="AJ87" s="4"/>
      <c r="AK87" s="7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x14ac:dyDescent="0.25">
      <c r="A88" s="4"/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6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5"/>
      <c r="AG88" s="7"/>
      <c r="AH88" s="4"/>
      <c r="AI88" s="4"/>
      <c r="AJ88" s="4"/>
      <c r="AK88" s="7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x14ac:dyDescent="0.25">
      <c r="A89" s="4"/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6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5"/>
      <c r="AG89" s="7"/>
      <c r="AH89" s="4"/>
      <c r="AI89" s="4"/>
      <c r="AJ89" s="4"/>
      <c r="AK89" s="7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x14ac:dyDescent="0.25">
      <c r="A90" s="4"/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4"/>
      <c r="O90" s="4"/>
      <c r="P90" s="4"/>
      <c r="Q90" s="6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5"/>
      <c r="AG90" s="7"/>
      <c r="AH90" s="4"/>
      <c r="AI90" s="4"/>
      <c r="AJ90" s="4"/>
      <c r="AK90" s="7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x14ac:dyDescent="0.25">
      <c r="A91" s="4"/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6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5"/>
      <c r="AG91" s="7"/>
      <c r="AH91" s="4"/>
      <c r="AI91" s="4"/>
      <c r="AJ91" s="4"/>
      <c r="AK91" s="7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x14ac:dyDescent="0.25">
      <c r="A92" s="4"/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6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5"/>
      <c r="AG92" s="7"/>
      <c r="AH92" s="4"/>
      <c r="AI92" s="4"/>
      <c r="AJ92" s="4"/>
      <c r="AK92" s="7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 x14ac:dyDescent="0.25">
      <c r="A93" s="4"/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4"/>
      <c r="O93" s="4"/>
      <c r="P93" s="4"/>
      <c r="Q93" s="6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5"/>
      <c r="AG93" s="7"/>
      <c r="AH93" s="4"/>
      <c r="AI93" s="4"/>
      <c r="AJ93" s="4"/>
      <c r="AK93" s="7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x14ac:dyDescent="0.25">
      <c r="A94" s="4"/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6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5"/>
      <c r="AG94" s="7"/>
      <c r="AH94" s="4"/>
      <c r="AI94" s="4"/>
      <c r="AJ94" s="4"/>
      <c r="AK94" s="7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 x14ac:dyDescent="0.25">
      <c r="A95" s="4"/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4"/>
      <c r="O95" s="4"/>
      <c r="P95" s="4"/>
      <c r="Q95" s="6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5"/>
      <c r="AG95" s="7"/>
      <c r="AH95" s="4"/>
      <c r="AI95" s="4"/>
      <c r="AJ95" s="4"/>
      <c r="AK95" s="7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 x14ac:dyDescent="0.25">
      <c r="A96" s="4"/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4"/>
      <c r="O96" s="4"/>
      <c r="P96" s="4"/>
      <c r="Q96" s="6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5"/>
      <c r="AG96" s="7"/>
      <c r="AH96" s="4"/>
      <c r="AI96" s="4"/>
      <c r="AJ96" s="4"/>
      <c r="AK96" s="7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 x14ac:dyDescent="0.25">
      <c r="A97" s="4"/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4"/>
      <c r="O97" s="4"/>
      <c r="P97" s="4"/>
      <c r="Q97" s="6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5"/>
      <c r="AG97" s="7"/>
      <c r="AH97" s="4"/>
      <c r="AI97" s="4"/>
      <c r="AJ97" s="4"/>
      <c r="AK97" s="7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 x14ac:dyDescent="0.25">
      <c r="A98" s="4"/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4"/>
      <c r="O98" s="4"/>
      <c r="P98" s="4"/>
      <c r="Q98" s="6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5"/>
      <c r="AG98" s="7"/>
      <c r="AH98" s="4"/>
      <c r="AI98" s="4"/>
      <c r="AJ98" s="4"/>
      <c r="AK98" s="7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 x14ac:dyDescent="0.25">
      <c r="A99" s="4"/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4"/>
      <c r="O99" s="4"/>
      <c r="P99" s="4"/>
      <c r="Q99" s="6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5"/>
      <c r="AG99" s="7"/>
      <c r="AH99" s="4"/>
      <c r="AI99" s="4"/>
      <c r="AJ99" s="4"/>
      <c r="AK99" s="7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 x14ac:dyDescent="0.25">
      <c r="A100" s="4"/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6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5"/>
      <c r="AG100" s="7"/>
      <c r="AH100" s="4"/>
      <c r="AI100" s="4"/>
      <c r="AJ100" s="4"/>
      <c r="AK100" s="7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 x14ac:dyDescent="0.25">
      <c r="A101" s="4"/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6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5"/>
      <c r="AG101" s="7"/>
      <c r="AH101" s="4"/>
      <c r="AI101" s="4"/>
      <c r="AJ101" s="4"/>
      <c r="AK101" s="7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 x14ac:dyDescent="0.25">
      <c r="A102" s="4"/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6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5"/>
      <c r="AG102" s="7"/>
      <c r="AH102" s="4"/>
      <c r="AI102" s="4"/>
      <c r="AJ102" s="4"/>
      <c r="AK102" s="7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 x14ac:dyDescent="0.25">
      <c r="A103" s="4"/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6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5"/>
      <c r="AG103" s="7"/>
      <c r="AH103" s="4"/>
      <c r="AI103" s="4"/>
      <c r="AJ103" s="4"/>
      <c r="AK103" s="7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 x14ac:dyDescent="0.25">
      <c r="A104" s="4"/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6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5"/>
      <c r="AG104" s="7"/>
      <c r="AH104" s="4"/>
      <c r="AI104" s="4"/>
      <c r="AJ104" s="4"/>
      <c r="AK104" s="7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x14ac:dyDescent="0.25">
      <c r="A105" s="4"/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6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5"/>
      <c r="AG105" s="7"/>
      <c r="AH105" s="4"/>
      <c r="AI105" s="4"/>
      <c r="AJ105" s="4"/>
      <c r="AK105" s="7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x14ac:dyDescent="0.25">
      <c r="A106" s="4"/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6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5"/>
      <c r="AG106" s="7"/>
      <c r="AH106" s="4"/>
      <c r="AI106" s="4"/>
      <c r="AJ106" s="4"/>
      <c r="AK106" s="7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 x14ac:dyDescent="0.25">
      <c r="A107" s="4"/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6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5"/>
      <c r="AG107" s="7"/>
      <c r="AH107" s="4"/>
      <c r="AI107" s="4"/>
      <c r="AJ107" s="4"/>
      <c r="AK107" s="7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 x14ac:dyDescent="0.25">
      <c r="A108" s="4"/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5"/>
      <c r="AG108" s="7"/>
      <c r="AH108" s="4"/>
      <c r="AI108" s="4"/>
      <c r="AJ108" s="4"/>
      <c r="AK108" s="7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 x14ac:dyDescent="0.25">
      <c r="A109" s="4"/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6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5"/>
      <c r="AG109" s="7"/>
      <c r="AH109" s="4"/>
      <c r="AI109" s="4"/>
      <c r="AJ109" s="4"/>
      <c r="AK109" s="7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 x14ac:dyDescent="0.25">
      <c r="A110" s="4"/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6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5"/>
      <c r="AG110" s="7"/>
      <c r="AH110" s="4"/>
      <c r="AI110" s="4"/>
      <c r="AJ110" s="4"/>
      <c r="AK110" s="7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 x14ac:dyDescent="0.25">
      <c r="A111" s="4"/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6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5"/>
      <c r="AG111" s="7"/>
      <c r="AH111" s="4"/>
      <c r="AI111" s="4"/>
      <c r="AJ111" s="4"/>
      <c r="AK111" s="7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 x14ac:dyDescent="0.25">
      <c r="A112" s="4"/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6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5"/>
      <c r="AG112" s="7"/>
      <c r="AH112" s="4"/>
      <c r="AI112" s="4"/>
      <c r="AJ112" s="4"/>
      <c r="AK112" s="7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 x14ac:dyDescent="0.25">
      <c r="A113" s="4"/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6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5"/>
      <c r="AG113" s="7"/>
      <c r="AH113" s="4"/>
      <c r="AI113" s="4"/>
      <c r="AJ113" s="4"/>
      <c r="AK113" s="7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 x14ac:dyDescent="0.25">
      <c r="A114" s="4"/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6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5"/>
      <c r="AG114" s="7"/>
      <c r="AH114" s="4"/>
      <c r="AI114" s="4"/>
      <c r="AJ114" s="4"/>
      <c r="AK114" s="7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 x14ac:dyDescent="0.25">
      <c r="A115" s="4"/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6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5"/>
      <c r="AG115" s="7"/>
      <c r="AH115" s="4"/>
      <c r="AI115" s="4"/>
      <c r="AJ115" s="4"/>
      <c r="AK115" s="7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 x14ac:dyDescent="0.25">
      <c r="A116" s="4"/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6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5"/>
      <c r="AG116" s="7"/>
      <c r="AH116" s="4"/>
      <c r="AI116" s="4"/>
      <c r="AJ116" s="4"/>
      <c r="AK116" s="7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 x14ac:dyDescent="0.25">
      <c r="A117" s="4"/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6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5"/>
      <c r="AG117" s="7"/>
      <c r="AH117" s="4"/>
      <c r="AI117" s="4"/>
      <c r="AJ117" s="4"/>
      <c r="AK117" s="7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 x14ac:dyDescent="0.25">
      <c r="A118" s="4"/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6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5"/>
      <c r="AG118" s="7"/>
      <c r="AH118" s="4"/>
      <c r="AI118" s="4"/>
      <c r="AJ118" s="4"/>
      <c r="AK118" s="7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 x14ac:dyDescent="0.25">
      <c r="A119" s="4"/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6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5"/>
      <c r="AG119" s="7"/>
      <c r="AH119" s="4"/>
      <c r="AI119" s="4"/>
      <c r="AJ119" s="4"/>
      <c r="AK119" s="7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 x14ac:dyDescent="0.25">
      <c r="A120" s="4"/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6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5"/>
      <c r="AG120" s="7"/>
      <c r="AH120" s="4"/>
      <c r="AI120" s="4"/>
      <c r="AJ120" s="4"/>
      <c r="AK120" s="7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 x14ac:dyDescent="0.25">
      <c r="A121" s="4"/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6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5"/>
      <c r="AG121" s="7"/>
      <c r="AH121" s="4"/>
      <c r="AI121" s="4"/>
      <c r="AJ121" s="4"/>
      <c r="AK121" s="7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spans="1:52" x14ac:dyDescent="0.25">
      <c r="A122" s="4"/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6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5"/>
      <c r="AG122" s="7"/>
      <c r="AH122" s="4"/>
      <c r="AI122" s="4"/>
      <c r="AJ122" s="4"/>
      <c r="AK122" s="7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spans="1:52" x14ac:dyDescent="0.25">
      <c r="A123" s="4"/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6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5"/>
      <c r="AG123" s="7"/>
      <c r="AH123" s="4"/>
      <c r="AI123" s="4"/>
      <c r="AJ123" s="4"/>
      <c r="AK123" s="7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spans="1:52" x14ac:dyDescent="0.25">
      <c r="A124" s="4"/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6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5"/>
      <c r="AG124" s="7"/>
      <c r="AH124" s="4"/>
      <c r="AI124" s="4"/>
      <c r="AJ124" s="4"/>
      <c r="AK124" s="7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spans="1:52" x14ac:dyDescent="0.25">
      <c r="A125" s="4"/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6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5"/>
      <c r="AG125" s="7"/>
      <c r="AH125" s="4"/>
      <c r="AI125" s="4"/>
      <c r="AJ125" s="4"/>
      <c r="AK125" s="7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spans="1:52" x14ac:dyDescent="0.25">
      <c r="A126" s="4"/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6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5"/>
      <c r="AG126" s="7"/>
      <c r="AH126" s="4"/>
      <c r="AI126" s="4"/>
      <c r="AJ126" s="4"/>
      <c r="AK126" s="7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spans="1:52" x14ac:dyDescent="0.25">
      <c r="A127" s="4"/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6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5"/>
      <c r="AG127" s="7"/>
      <c r="AH127" s="4"/>
      <c r="AI127" s="4"/>
      <c r="AJ127" s="4"/>
      <c r="AK127" s="7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spans="1:52" x14ac:dyDescent="0.25">
      <c r="A128" s="4"/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6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5"/>
      <c r="AG128" s="7"/>
      <c r="AH128" s="4"/>
      <c r="AI128" s="4"/>
      <c r="AJ128" s="4"/>
      <c r="AK128" s="7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spans="1:52" x14ac:dyDescent="0.25">
      <c r="A129" s="4"/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6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5"/>
      <c r="AG129" s="7"/>
      <c r="AH129" s="4"/>
      <c r="AI129" s="4"/>
      <c r="AJ129" s="4"/>
      <c r="AK129" s="7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spans="1:52" x14ac:dyDescent="0.25">
      <c r="A130" s="4"/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6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5"/>
      <c r="AG130" s="7"/>
      <c r="AH130" s="4"/>
      <c r="AI130" s="4"/>
      <c r="AJ130" s="4"/>
      <c r="AK130" s="7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spans="1:52" x14ac:dyDescent="0.25">
      <c r="A131" s="4"/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6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5"/>
      <c r="AG131" s="7"/>
      <c r="AH131" s="4"/>
      <c r="AI131" s="4"/>
      <c r="AJ131" s="4"/>
      <c r="AK131" s="7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spans="1:52" x14ac:dyDescent="0.25">
      <c r="A132" s="4"/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6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5"/>
      <c r="AG132" s="7"/>
      <c r="AH132" s="4"/>
      <c r="AI132" s="4"/>
      <c r="AJ132" s="4"/>
      <c r="AK132" s="7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spans="1:52" x14ac:dyDescent="0.25">
      <c r="A133" s="4"/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6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5"/>
      <c r="AG133" s="7"/>
      <c r="AH133" s="4"/>
      <c r="AI133" s="4"/>
      <c r="AJ133" s="4"/>
      <c r="AK133" s="7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spans="1:52" x14ac:dyDescent="0.25">
      <c r="A134" s="4"/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6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5"/>
      <c r="AG134" s="7"/>
      <c r="AH134" s="4"/>
      <c r="AI134" s="4"/>
      <c r="AJ134" s="4"/>
      <c r="AK134" s="7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spans="1:52" x14ac:dyDescent="0.25">
      <c r="A135" s="4"/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6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5"/>
      <c r="AG135" s="7"/>
      <c r="AH135" s="4"/>
      <c r="AI135" s="4"/>
      <c r="AJ135" s="4"/>
      <c r="AK135" s="7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spans="1:52" x14ac:dyDescent="0.25">
      <c r="A136" s="4"/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6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5"/>
      <c r="AG136" s="7"/>
      <c r="AH136" s="4"/>
      <c r="AI136" s="4"/>
      <c r="AJ136" s="4"/>
      <c r="AK136" s="7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spans="1:52" x14ac:dyDescent="0.25">
      <c r="A137" s="4"/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6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5"/>
      <c r="AG137" s="7"/>
      <c r="AH137" s="4"/>
      <c r="AI137" s="4"/>
      <c r="AJ137" s="4"/>
      <c r="AK137" s="7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spans="1:52" x14ac:dyDescent="0.25">
      <c r="A138" s="4"/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6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5"/>
      <c r="AG138" s="7"/>
      <c r="AH138" s="4"/>
      <c r="AI138" s="4"/>
      <c r="AJ138" s="4"/>
      <c r="AK138" s="7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spans="1:52" x14ac:dyDescent="0.25">
      <c r="A139" s="4"/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6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5"/>
      <c r="AG139" s="7"/>
      <c r="AH139" s="4"/>
      <c r="AI139" s="4"/>
      <c r="AJ139" s="4"/>
      <c r="AK139" s="7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spans="1:52" x14ac:dyDescent="0.25">
      <c r="A140" s="4"/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6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5"/>
      <c r="AG140" s="7"/>
      <c r="AH140" s="4"/>
      <c r="AI140" s="4"/>
      <c r="AJ140" s="4"/>
      <c r="AK140" s="7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spans="1:52" x14ac:dyDescent="0.25">
      <c r="A141" s="4"/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6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5"/>
      <c r="AG141" s="7"/>
      <c r="AH141" s="4"/>
      <c r="AI141" s="4"/>
      <c r="AJ141" s="4"/>
      <c r="AK141" s="7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spans="1:52" x14ac:dyDescent="0.25">
      <c r="A142" s="4"/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6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5"/>
      <c r="AG142" s="7"/>
      <c r="AH142" s="4"/>
      <c r="AI142" s="4"/>
      <c r="AJ142" s="4"/>
      <c r="AK142" s="7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spans="1:52" x14ac:dyDescent="0.25">
      <c r="A143" s="4"/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6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5"/>
      <c r="AG143" s="7"/>
      <c r="AH143" s="4"/>
      <c r="AI143" s="4"/>
      <c r="AJ143" s="4"/>
      <c r="AK143" s="7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spans="1:52" x14ac:dyDescent="0.25">
      <c r="A144" s="4"/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6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5"/>
      <c r="AG144" s="7"/>
      <c r="AH144" s="4"/>
      <c r="AI144" s="4"/>
      <c r="AJ144" s="4"/>
      <c r="AK144" s="7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spans="1:52" x14ac:dyDescent="0.25">
      <c r="A145" s="4"/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6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5"/>
      <c r="AG145" s="7"/>
      <c r="AH145" s="4"/>
      <c r="AI145" s="4"/>
      <c r="AJ145" s="4"/>
      <c r="AK145" s="7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spans="1:52" x14ac:dyDescent="0.25">
      <c r="A146" s="4"/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6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5"/>
      <c r="AG146" s="7"/>
      <c r="AH146" s="4"/>
      <c r="AI146" s="4"/>
      <c r="AJ146" s="4"/>
      <c r="AK146" s="7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spans="1:52" x14ac:dyDescent="0.25">
      <c r="A147" s="4"/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6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5"/>
      <c r="AG147" s="7"/>
      <c r="AH147" s="4"/>
      <c r="AI147" s="4"/>
      <c r="AJ147" s="4"/>
      <c r="AK147" s="7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spans="1:52" x14ac:dyDescent="0.25">
      <c r="A148" s="4"/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6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5"/>
      <c r="AG148" s="7"/>
      <c r="AH148" s="4"/>
      <c r="AI148" s="4"/>
      <c r="AJ148" s="4"/>
      <c r="AK148" s="7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spans="1:52" x14ac:dyDescent="0.25">
      <c r="A149" s="4"/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6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5"/>
      <c r="AG149" s="7"/>
      <c r="AH149" s="4"/>
      <c r="AI149" s="4"/>
      <c r="AJ149" s="4"/>
      <c r="AK149" s="7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spans="1:52" x14ac:dyDescent="0.25">
      <c r="A150" s="4"/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6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5"/>
      <c r="AG150" s="7"/>
      <c r="AH150" s="4"/>
      <c r="AI150" s="4"/>
      <c r="AJ150" s="4"/>
      <c r="AK150" s="7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spans="1:52" x14ac:dyDescent="0.25">
      <c r="A151" s="4"/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6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5"/>
      <c r="AG151" s="7"/>
      <c r="AH151" s="4"/>
      <c r="AI151" s="4"/>
      <c r="AJ151" s="4"/>
      <c r="AK151" s="7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pans="1:52" x14ac:dyDescent="0.25">
      <c r="A152" s="4"/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6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5"/>
      <c r="AG152" s="7"/>
      <c r="AH152" s="4"/>
      <c r="AI152" s="4"/>
      <c r="AJ152" s="4"/>
      <c r="AK152" s="7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spans="1:52" x14ac:dyDescent="0.25">
      <c r="A153" s="4"/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6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5"/>
      <c r="AG153" s="7"/>
      <c r="AH153" s="4"/>
      <c r="AI153" s="4"/>
      <c r="AJ153" s="4"/>
      <c r="AK153" s="7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spans="1:52" x14ac:dyDescent="0.25">
      <c r="A154" s="4"/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6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5"/>
      <c r="AG154" s="7"/>
      <c r="AH154" s="4"/>
      <c r="AI154" s="4"/>
      <c r="AJ154" s="4"/>
      <c r="AK154" s="7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spans="1:52" x14ac:dyDescent="0.25">
      <c r="A155" s="4"/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6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5"/>
      <c r="AG155" s="7"/>
      <c r="AH155" s="4"/>
      <c r="AI155" s="4"/>
      <c r="AJ155" s="4"/>
      <c r="AK155" s="7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spans="1:52" x14ac:dyDescent="0.25">
      <c r="A156" s="4"/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6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5"/>
      <c r="AG156" s="7"/>
      <c r="AH156" s="4"/>
      <c r="AI156" s="4"/>
      <c r="AJ156" s="4"/>
      <c r="AK156" s="7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spans="1:52" x14ac:dyDescent="0.25">
      <c r="A157" s="4"/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6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5"/>
      <c r="AG157" s="7"/>
      <c r="AH157" s="4"/>
      <c r="AI157" s="4"/>
      <c r="AJ157" s="4"/>
      <c r="AK157" s="7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spans="1:52" x14ac:dyDescent="0.25">
      <c r="A158" s="4"/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6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5"/>
      <c r="AG158" s="7"/>
      <c r="AH158" s="4"/>
      <c r="AI158" s="4"/>
      <c r="AJ158" s="4"/>
      <c r="AK158" s="7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spans="1:52" x14ac:dyDescent="0.25">
      <c r="A159" s="4"/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6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5"/>
      <c r="AG159" s="7"/>
      <c r="AH159" s="4"/>
      <c r="AI159" s="4"/>
      <c r="AJ159" s="4"/>
      <c r="AK159" s="7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spans="1:52" x14ac:dyDescent="0.25">
      <c r="A160" s="4"/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6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5"/>
      <c r="AG160" s="7"/>
      <c r="AH160" s="4"/>
      <c r="AI160" s="4"/>
      <c r="AJ160" s="4"/>
      <c r="AK160" s="7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spans="1:52" x14ac:dyDescent="0.25">
      <c r="A161" s="4"/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6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5"/>
      <c r="AG161" s="7"/>
      <c r="AH161" s="4"/>
      <c r="AI161" s="4"/>
      <c r="AJ161" s="4"/>
      <c r="AK161" s="7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spans="1:52" x14ac:dyDescent="0.25">
      <c r="A162" s="4"/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6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5"/>
      <c r="AG162" s="7"/>
      <c r="AH162" s="4"/>
      <c r="AI162" s="4"/>
      <c r="AJ162" s="4"/>
      <c r="AK162" s="7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spans="1:52" x14ac:dyDescent="0.25">
      <c r="A163" s="4"/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6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5"/>
      <c r="AG163" s="7"/>
      <c r="AH163" s="4"/>
      <c r="AI163" s="4"/>
      <c r="AJ163" s="4"/>
      <c r="AK163" s="7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spans="1:52" x14ac:dyDescent="0.25">
      <c r="A164" s="4"/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6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5"/>
      <c r="AG164" s="7"/>
      <c r="AH164" s="4"/>
      <c r="AI164" s="4"/>
      <c r="AJ164" s="4"/>
      <c r="AK164" s="7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spans="1:52" x14ac:dyDescent="0.25">
      <c r="A165" s="4"/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6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5"/>
      <c r="AG165" s="7"/>
      <c r="AH165" s="4"/>
      <c r="AI165" s="4"/>
      <c r="AJ165" s="4"/>
      <c r="AK165" s="7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spans="1:52" x14ac:dyDescent="0.25">
      <c r="A166" s="4"/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6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5"/>
      <c r="AG166" s="7"/>
      <c r="AH166" s="4"/>
      <c r="AI166" s="4"/>
      <c r="AJ166" s="4"/>
      <c r="AK166" s="7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spans="1:52" x14ac:dyDescent="0.25">
      <c r="A167" s="4"/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6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5"/>
      <c r="AG167" s="7"/>
      <c r="AH167" s="4"/>
      <c r="AI167" s="4"/>
      <c r="AJ167" s="4"/>
      <c r="AK167" s="7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spans="1:52" x14ac:dyDescent="0.25">
      <c r="A168" s="4"/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6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5"/>
      <c r="AG168" s="7"/>
      <c r="AH168" s="4"/>
      <c r="AI168" s="4"/>
      <c r="AJ168" s="4"/>
      <c r="AK168" s="7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spans="1:52" x14ac:dyDescent="0.25">
      <c r="A169" s="4"/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6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5"/>
      <c r="AG169" s="7"/>
      <c r="AH169" s="4"/>
      <c r="AI169" s="4"/>
      <c r="AJ169" s="4"/>
      <c r="AK169" s="7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spans="1:52" x14ac:dyDescent="0.25">
      <c r="A170" s="4"/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6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5"/>
      <c r="AG170" s="7"/>
      <c r="AH170" s="4"/>
      <c r="AI170" s="4"/>
      <c r="AJ170" s="4"/>
      <c r="AK170" s="7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spans="1:52" x14ac:dyDescent="0.25">
      <c r="A171" s="4"/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6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5"/>
      <c r="AG171" s="7"/>
      <c r="AH171" s="4"/>
      <c r="AI171" s="4"/>
      <c r="AJ171" s="4"/>
      <c r="AK171" s="7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spans="1:52" x14ac:dyDescent="0.25">
      <c r="A172" s="4"/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6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5"/>
      <c r="AG172" s="7"/>
      <c r="AH172" s="4"/>
      <c r="AI172" s="4"/>
      <c r="AJ172" s="4"/>
      <c r="AK172" s="7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spans="1:52" x14ac:dyDescent="0.25">
      <c r="A173" s="4"/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6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5"/>
      <c r="AG173" s="7"/>
      <c r="AH173" s="4"/>
      <c r="AI173" s="4"/>
      <c r="AJ173" s="4"/>
      <c r="AK173" s="7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spans="1:52" x14ac:dyDescent="0.25">
      <c r="A174" s="4"/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6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5"/>
      <c r="AG174" s="7"/>
      <c r="AH174" s="4"/>
      <c r="AI174" s="4"/>
      <c r="AJ174" s="4"/>
      <c r="AK174" s="7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spans="1:52" x14ac:dyDescent="0.25">
      <c r="A175" s="4"/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6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5"/>
      <c r="AG175" s="7"/>
      <c r="AH175" s="4"/>
      <c r="AI175" s="4"/>
      <c r="AJ175" s="4"/>
      <c r="AK175" s="7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spans="1:52" x14ac:dyDescent="0.25">
      <c r="A176" s="4"/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6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5"/>
      <c r="AG176" s="7"/>
      <c r="AH176" s="4"/>
      <c r="AI176" s="4"/>
      <c r="AJ176" s="4"/>
      <c r="AK176" s="7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spans="1:52" x14ac:dyDescent="0.25">
      <c r="A177" s="4"/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6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5"/>
      <c r="AG177" s="7"/>
      <c r="AH177" s="4"/>
      <c r="AI177" s="4"/>
      <c r="AJ177" s="4"/>
      <c r="AK177" s="7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spans="1:52" x14ac:dyDescent="0.25">
      <c r="A178" s="4"/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6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5"/>
      <c r="AG178" s="7"/>
      <c r="AH178" s="4"/>
      <c r="AI178" s="4"/>
      <c r="AJ178" s="4"/>
      <c r="AK178" s="7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spans="1:52" x14ac:dyDescent="0.25">
      <c r="A179" s="4"/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6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5"/>
      <c r="AG179" s="7"/>
      <c r="AH179" s="4"/>
      <c r="AI179" s="4"/>
      <c r="AJ179" s="4"/>
      <c r="AK179" s="7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spans="1:52" x14ac:dyDescent="0.25">
      <c r="A180" s="4"/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6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5"/>
      <c r="AG180" s="7"/>
      <c r="AH180" s="4"/>
      <c r="AI180" s="4"/>
      <c r="AJ180" s="4"/>
      <c r="AK180" s="7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pans="1:52" x14ac:dyDescent="0.25">
      <c r="A181" s="4"/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6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5"/>
      <c r="AG181" s="7"/>
      <c r="AH181" s="4"/>
      <c r="AI181" s="4"/>
      <c r="AJ181" s="4"/>
      <c r="AK181" s="7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spans="1:52" x14ac:dyDescent="0.25">
      <c r="A182" s="4"/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6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5"/>
      <c r="AG182" s="7"/>
      <c r="AH182" s="4"/>
      <c r="AI182" s="4"/>
      <c r="AJ182" s="4"/>
      <c r="AK182" s="7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spans="1:52" x14ac:dyDescent="0.25">
      <c r="A183" s="4"/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6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5"/>
      <c r="AG183" s="7"/>
      <c r="AH183" s="4"/>
      <c r="AI183" s="4"/>
      <c r="AJ183" s="4"/>
      <c r="AK183" s="7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spans="1:52" x14ac:dyDescent="0.25">
      <c r="A184" s="4"/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6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5"/>
      <c r="AG184" s="7"/>
      <c r="AH184" s="4"/>
      <c r="AI184" s="4"/>
      <c r="AJ184" s="4"/>
      <c r="AK184" s="7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spans="1:52" x14ac:dyDescent="0.25">
      <c r="A185" s="4"/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6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5"/>
      <c r="AG185" s="7"/>
      <c r="AH185" s="4"/>
      <c r="AI185" s="4"/>
      <c r="AJ185" s="4"/>
      <c r="AK185" s="7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spans="1:52" x14ac:dyDescent="0.25">
      <c r="A186" s="4"/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6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5"/>
      <c r="AG186" s="7"/>
      <c r="AH186" s="4"/>
      <c r="AI186" s="4"/>
      <c r="AJ186" s="4"/>
      <c r="AK186" s="7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spans="1:52" x14ac:dyDescent="0.25">
      <c r="A187" s="4"/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6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5"/>
      <c r="AG187" s="7"/>
      <c r="AH187" s="4"/>
      <c r="AI187" s="4"/>
      <c r="AJ187" s="4"/>
      <c r="AK187" s="7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spans="1:52" x14ac:dyDescent="0.25">
      <c r="A188" s="4"/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6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5"/>
      <c r="AG188" s="7"/>
      <c r="AH188" s="4"/>
      <c r="AI188" s="4"/>
      <c r="AJ188" s="4"/>
      <c r="AK188" s="7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spans="1:52" x14ac:dyDescent="0.25">
      <c r="A189" s="4"/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6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5"/>
      <c r="AG189" s="7"/>
      <c r="AH189" s="4"/>
      <c r="AI189" s="4"/>
      <c r="AJ189" s="4"/>
      <c r="AK189" s="7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spans="1:52" x14ac:dyDescent="0.25">
      <c r="A190" s="4"/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6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5"/>
      <c r="AG190" s="7"/>
      <c r="AH190" s="4"/>
      <c r="AI190" s="4"/>
      <c r="AJ190" s="4"/>
      <c r="AK190" s="7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spans="1:52" x14ac:dyDescent="0.25">
      <c r="A191" s="4"/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6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5"/>
      <c r="AG191" s="7"/>
      <c r="AH191" s="4"/>
      <c r="AI191" s="4"/>
      <c r="AJ191" s="4"/>
      <c r="AK191" s="7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spans="1:52" x14ac:dyDescent="0.25">
      <c r="A192" s="4"/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6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5"/>
      <c r="AG192" s="7"/>
      <c r="AH192" s="4"/>
      <c r="AI192" s="4"/>
      <c r="AJ192" s="4"/>
      <c r="AK192" s="7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spans="1:52" x14ac:dyDescent="0.25">
      <c r="A193" s="4"/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6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5"/>
      <c r="AG193" s="7"/>
      <c r="AH193" s="4"/>
      <c r="AI193" s="4"/>
      <c r="AJ193" s="4"/>
      <c r="AK193" s="7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spans="1:52" x14ac:dyDescent="0.25">
      <c r="A194" s="4"/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6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5"/>
      <c r="AG194" s="7"/>
      <c r="AH194" s="4"/>
      <c r="AI194" s="4"/>
      <c r="AJ194" s="4"/>
      <c r="AK194" s="7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spans="1:52" x14ac:dyDescent="0.25">
      <c r="A195" s="4"/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6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5"/>
      <c r="AG195" s="7"/>
      <c r="AH195" s="4"/>
      <c r="AI195" s="4"/>
      <c r="AJ195" s="4"/>
      <c r="AK195" s="7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spans="1:52" x14ac:dyDescent="0.25">
      <c r="A196" s="4"/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6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5"/>
      <c r="AG196" s="7"/>
      <c r="AH196" s="4"/>
      <c r="AI196" s="4"/>
      <c r="AJ196" s="4"/>
      <c r="AK196" s="7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spans="1:52" x14ac:dyDescent="0.25">
      <c r="A197" s="4"/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6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5"/>
      <c r="AG197" s="7"/>
      <c r="AH197" s="4"/>
      <c r="AI197" s="4"/>
      <c r="AJ197" s="4"/>
      <c r="AK197" s="7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spans="1:52" x14ac:dyDescent="0.25">
      <c r="A198" s="4"/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6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5"/>
      <c r="AG198" s="7"/>
      <c r="AH198" s="4"/>
      <c r="AI198" s="4"/>
      <c r="AJ198" s="4"/>
      <c r="AK198" s="7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spans="1:52" x14ac:dyDescent="0.25">
      <c r="A199" s="4"/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6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5"/>
      <c r="AG199" s="7"/>
      <c r="AH199" s="4"/>
      <c r="AI199" s="4"/>
      <c r="AJ199" s="4"/>
      <c r="AK199" s="7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spans="1:52" x14ac:dyDescent="0.25">
      <c r="A200" s="4"/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6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5"/>
      <c r="AG200" s="7"/>
      <c r="AH200" s="4"/>
      <c r="AI200" s="4"/>
      <c r="AJ200" s="4"/>
      <c r="AK200" s="7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spans="1:52" x14ac:dyDescent="0.25">
      <c r="A201" s="4"/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6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5"/>
      <c r="AG201" s="7"/>
      <c r="AH201" s="4"/>
      <c r="AI201" s="4"/>
      <c r="AJ201" s="4"/>
      <c r="AK201" s="7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spans="1:52" x14ac:dyDescent="0.25">
      <c r="A202" s="4"/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6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5"/>
      <c r="AG202" s="7"/>
      <c r="AH202" s="4"/>
      <c r="AI202" s="4"/>
      <c r="AJ202" s="4"/>
      <c r="AK202" s="7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spans="1:52" x14ac:dyDescent="0.25">
      <c r="A203" s="4"/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6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5"/>
      <c r="AG203" s="7"/>
      <c r="AH203" s="4"/>
      <c r="AI203" s="4"/>
      <c r="AJ203" s="4"/>
      <c r="AK203" s="7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spans="1:52" x14ac:dyDescent="0.25">
      <c r="A204" s="4"/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6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5"/>
      <c r="AG204" s="7"/>
      <c r="AH204" s="4"/>
      <c r="AI204" s="4"/>
      <c r="AJ204" s="4"/>
      <c r="AK204" s="7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spans="1:52" x14ac:dyDescent="0.25">
      <c r="A205" s="4"/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6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5"/>
      <c r="AG205" s="7"/>
      <c r="AH205" s="4"/>
      <c r="AI205" s="4"/>
      <c r="AJ205" s="4"/>
      <c r="AK205" s="7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spans="1:52" x14ac:dyDescent="0.25">
      <c r="A206" s="4"/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6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5"/>
      <c r="AG206" s="7"/>
      <c r="AH206" s="4"/>
      <c r="AI206" s="4"/>
      <c r="AJ206" s="4"/>
      <c r="AK206" s="7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spans="1:52" x14ac:dyDescent="0.25">
      <c r="A207" s="4"/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6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5"/>
      <c r="AG207" s="7"/>
      <c r="AH207" s="4"/>
      <c r="AI207" s="4"/>
      <c r="AJ207" s="4"/>
      <c r="AK207" s="7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spans="1:52" x14ac:dyDescent="0.25">
      <c r="A208" s="4"/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6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5"/>
      <c r="AG208" s="7"/>
      <c r="AH208" s="4"/>
      <c r="AI208" s="4"/>
      <c r="AJ208" s="4"/>
      <c r="AK208" s="7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spans="1:52" x14ac:dyDescent="0.25">
      <c r="A209" s="4"/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6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5"/>
      <c r="AG209" s="7"/>
      <c r="AH209" s="4"/>
      <c r="AI209" s="4"/>
      <c r="AJ209" s="4"/>
      <c r="AK209" s="7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spans="1:52" x14ac:dyDescent="0.25">
      <c r="A210" s="4"/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6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5"/>
      <c r="AG210" s="7"/>
      <c r="AH210" s="4"/>
      <c r="AI210" s="4"/>
      <c r="AJ210" s="4"/>
      <c r="AK210" s="7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spans="1:52" x14ac:dyDescent="0.25">
      <c r="A211" s="4"/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6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5"/>
      <c r="AG211" s="7"/>
      <c r="AH211" s="4"/>
      <c r="AI211" s="4"/>
      <c r="AJ211" s="4"/>
      <c r="AK211" s="7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spans="1:52" x14ac:dyDescent="0.25">
      <c r="A212" s="4"/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6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5"/>
      <c r="AG212" s="7"/>
      <c r="AH212" s="4"/>
      <c r="AI212" s="4"/>
      <c r="AJ212" s="4"/>
      <c r="AK212" s="7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spans="1:52" x14ac:dyDescent="0.25">
      <c r="A213" s="4"/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6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5"/>
      <c r="AG213" s="7"/>
      <c r="AH213" s="4"/>
      <c r="AI213" s="4"/>
      <c r="AJ213" s="4"/>
      <c r="AK213" s="7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spans="1:52" x14ac:dyDescent="0.25">
      <c r="A214" s="4"/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6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5"/>
      <c r="AG214" s="7"/>
      <c r="AH214" s="4"/>
      <c r="AI214" s="4"/>
      <c r="AJ214" s="4"/>
      <c r="AK214" s="7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spans="1:52" x14ac:dyDescent="0.25">
      <c r="A215" s="4"/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6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5"/>
      <c r="AG215" s="7"/>
      <c r="AH215" s="4"/>
      <c r="AI215" s="4"/>
      <c r="AJ215" s="4"/>
      <c r="AK215" s="7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spans="1:52" x14ac:dyDescent="0.25">
      <c r="A216" s="4"/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6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5"/>
      <c r="AG216" s="7"/>
      <c r="AH216" s="4"/>
      <c r="AI216" s="4"/>
      <c r="AJ216" s="4"/>
      <c r="AK216" s="7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spans="1:52" x14ac:dyDescent="0.25">
      <c r="A217" s="4"/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6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5"/>
      <c r="AG217" s="7"/>
      <c r="AH217" s="4"/>
      <c r="AI217" s="4"/>
      <c r="AJ217" s="4"/>
      <c r="AK217" s="7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spans="1:52" x14ac:dyDescent="0.25">
      <c r="A218" s="4"/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6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5"/>
      <c r="AG218" s="7"/>
      <c r="AH218" s="4"/>
      <c r="AI218" s="4"/>
      <c r="AJ218" s="4"/>
      <c r="AK218" s="7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spans="1:52" x14ac:dyDescent="0.25">
      <c r="A219" s="4"/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6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5"/>
      <c r="AG219" s="7"/>
      <c r="AH219" s="4"/>
      <c r="AI219" s="4"/>
      <c r="AJ219" s="4"/>
      <c r="AK219" s="7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spans="1:52" x14ac:dyDescent="0.25">
      <c r="A220" s="4"/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6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5"/>
      <c r="AG220" s="7"/>
      <c r="AH220" s="4"/>
      <c r="AI220" s="4"/>
      <c r="AJ220" s="4"/>
      <c r="AK220" s="7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spans="1:52" x14ac:dyDescent="0.25">
      <c r="A221" s="4"/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6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5"/>
      <c r="AG221" s="7"/>
      <c r="AH221" s="4"/>
      <c r="AI221" s="4"/>
      <c r="AJ221" s="4"/>
      <c r="AK221" s="7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spans="1:52" x14ac:dyDescent="0.25">
      <c r="A222" s="4"/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6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5"/>
      <c r="AG222" s="7"/>
      <c r="AH222" s="4"/>
      <c r="AI222" s="4"/>
      <c r="AJ222" s="4"/>
      <c r="AK222" s="7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spans="1:52" x14ac:dyDescent="0.25">
      <c r="A223" s="4"/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6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5"/>
      <c r="AG223" s="7"/>
      <c r="AH223" s="4"/>
      <c r="AI223" s="4"/>
      <c r="AJ223" s="4"/>
      <c r="AK223" s="7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spans="1:52" x14ac:dyDescent="0.25">
      <c r="A224" s="4"/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6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5"/>
      <c r="AG224" s="7"/>
      <c r="AH224" s="4"/>
      <c r="AI224" s="4"/>
      <c r="AJ224" s="4"/>
      <c r="AK224" s="7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spans="1:52" x14ac:dyDescent="0.25">
      <c r="A225" s="4"/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6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5"/>
      <c r="AG225" s="7"/>
      <c r="AH225" s="4"/>
      <c r="AI225" s="4"/>
      <c r="AJ225" s="4"/>
      <c r="AK225" s="7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spans="1:52" x14ac:dyDescent="0.25">
      <c r="A226" s="4"/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6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5"/>
      <c r="AG226" s="7"/>
      <c r="AH226" s="4"/>
      <c r="AI226" s="4"/>
      <c r="AJ226" s="4"/>
      <c r="AK226" s="7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spans="1:52" x14ac:dyDescent="0.25">
      <c r="A227" s="4"/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6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5"/>
      <c r="AG227" s="7"/>
      <c r="AH227" s="4"/>
      <c r="AI227" s="4"/>
      <c r="AJ227" s="4"/>
      <c r="AK227" s="7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spans="1:52" x14ac:dyDescent="0.25">
      <c r="A228" s="4"/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6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5"/>
      <c r="AG228" s="7"/>
      <c r="AH228" s="4"/>
      <c r="AI228" s="4"/>
      <c r="AJ228" s="4"/>
      <c r="AK228" s="7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spans="1:52" x14ac:dyDescent="0.25">
      <c r="A229" s="4"/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6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5"/>
      <c r="AG229" s="7"/>
      <c r="AH229" s="4"/>
      <c r="AI229" s="4"/>
      <c r="AJ229" s="4"/>
      <c r="AK229" s="7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spans="1:52" x14ac:dyDescent="0.25">
      <c r="A230" s="4"/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6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5"/>
      <c r="AG230" s="7"/>
      <c r="AH230" s="4"/>
      <c r="AI230" s="4"/>
      <c r="AJ230" s="4"/>
      <c r="AK230" s="7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spans="1:52" x14ac:dyDescent="0.25">
      <c r="A231" s="4"/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6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5"/>
      <c r="AG231" s="7"/>
      <c r="AH231" s="4"/>
      <c r="AI231" s="4"/>
      <c r="AJ231" s="4"/>
      <c r="AK231" s="7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spans="1:52" x14ac:dyDescent="0.25">
      <c r="A232" s="4"/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6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5"/>
      <c r="AG232" s="7"/>
      <c r="AH232" s="4"/>
      <c r="AI232" s="4"/>
      <c r="AJ232" s="4"/>
      <c r="AK232" s="7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spans="1:52" x14ac:dyDescent="0.25">
      <c r="A233" s="4"/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6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5"/>
      <c r="AG233" s="7"/>
      <c r="AH233" s="4"/>
      <c r="AI233" s="4"/>
      <c r="AJ233" s="4"/>
      <c r="AK233" s="7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spans="1:52" x14ac:dyDescent="0.25">
      <c r="A234" s="4"/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6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5"/>
      <c r="AG234" s="7"/>
      <c r="AH234" s="4"/>
      <c r="AI234" s="4"/>
      <c r="AJ234" s="4"/>
      <c r="AK234" s="7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spans="1:52" x14ac:dyDescent="0.25">
      <c r="A235" s="4"/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6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5"/>
      <c r="AG235" s="7"/>
      <c r="AH235" s="4"/>
      <c r="AI235" s="4"/>
      <c r="AJ235" s="4"/>
      <c r="AK235" s="7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spans="1:52" x14ac:dyDescent="0.25">
      <c r="A236" s="4"/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6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5"/>
      <c r="AG236" s="7"/>
      <c r="AH236" s="4"/>
      <c r="AI236" s="4"/>
      <c r="AJ236" s="4"/>
      <c r="AK236" s="7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spans="1:52" x14ac:dyDescent="0.25">
      <c r="A237" s="4"/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6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5"/>
      <c r="AG237" s="7"/>
      <c r="AH237" s="4"/>
      <c r="AI237" s="4"/>
      <c r="AJ237" s="4"/>
      <c r="AK237" s="7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spans="1:52" x14ac:dyDescent="0.25">
      <c r="A238" s="4"/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6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5"/>
      <c r="AG238" s="7"/>
      <c r="AH238" s="4"/>
      <c r="AI238" s="4"/>
      <c r="AJ238" s="4"/>
      <c r="AK238" s="7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spans="1:52" x14ac:dyDescent="0.25">
      <c r="A239" s="4"/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6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5"/>
      <c r="AG239" s="7"/>
      <c r="AH239" s="4"/>
      <c r="AI239" s="4"/>
      <c r="AJ239" s="4"/>
      <c r="AK239" s="7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spans="1:52" x14ac:dyDescent="0.25">
      <c r="A240" s="4"/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6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5"/>
      <c r="AG240" s="7"/>
      <c r="AH240" s="4"/>
      <c r="AI240" s="4"/>
      <c r="AJ240" s="4"/>
      <c r="AK240" s="7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spans="1:52" x14ac:dyDescent="0.25">
      <c r="A241" s="4"/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6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5"/>
      <c r="AG241" s="7"/>
      <c r="AH241" s="4"/>
      <c r="AI241" s="4"/>
      <c r="AJ241" s="4"/>
      <c r="AK241" s="7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spans="1:52" x14ac:dyDescent="0.25">
      <c r="A242" s="4"/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6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5"/>
      <c r="AG242" s="7"/>
      <c r="AH242" s="4"/>
      <c r="AI242" s="4"/>
      <c r="AJ242" s="4"/>
      <c r="AK242" s="7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spans="1:52" x14ac:dyDescent="0.25">
      <c r="A243" s="4"/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6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5"/>
      <c r="AG243" s="7"/>
      <c r="AH243" s="4"/>
      <c r="AI243" s="4"/>
      <c r="AJ243" s="4"/>
      <c r="AK243" s="7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spans="1:52" x14ac:dyDescent="0.25">
      <c r="A244" s="4"/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6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5"/>
      <c r="AG244" s="7"/>
      <c r="AH244" s="4"/>
      <c r="AI244" s="4"/>
      <c r="AJ244" s="4"/>
      <c r="AK244" s="7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spans="1:52" x14ac:dyDescent="0.25">
      <c r="A245" s="4"/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6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5"/>
      <c r="AG245" s="7"/>
      <c r="AH245" s="4"/>
      <c r="AI245" s="4"/>
      <c r="AJ245" s="4"/>
      <c r="AK245" s="7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spans="1:52" x14ac:dyDescent="0.25">
      <c r="A246" s="4"/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6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5"/>
      <c r="AG246" s="7"/>
      <c r="AH246" s="4"/>
      <c r="AI246" s="4"/>
      <c r="AJ246" s="4"/>
      <c r="AK246" s="7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spans="1:52" x14ac:dyDescent="0.25">
      <c r="A247" s="4"/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6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5"/>
      <c r="AG247" s="7"/>
      <c r="AH247" s="4"/>
      <c r="AI247" s="4"/>
      <c r="AJ247" s="4"/>
      <c r="AK247" s="7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spans="1:52" x14ac:dyDescent="0.25">
      <c r="A248" s="4"/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6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5"/>
      <c r="AG248" s="7"/>
      <c r="AH248" s="4"/>
      <c r="AI248" s="4"/>
      <c r="AJ248" s="4"/>
      <c r="AK248" s="7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spans="1:52" x14ac:dyDescent="0.25">
      <c r="A249" s="4"/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6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5"/>
      <c r="AG249" s="7"/>
      <c r="AH249" s="4"/>
      <c r="AI249" s="4"/>
      <c r="AJ249" s="4"/>
      <c r="AK249" s="7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spans="1:52" x14ac:dyDescent="0.25">
      <c r="A250" s="4"/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6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5"/>
      <c r="AG250" s="7"/>
      <c r="AH250" s="4"/>
      <c r="AI250" s="4"/>
      <c r="AJ250" s="4"/>
      <c r="AK250" s="7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spans="1:52" x14ac:dyDescent="0.25">
      <c r="A251" s="4"/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6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5"/>
      <c r="AG251" s="7"/>
      <c r="AH251" s="4"/>
      <c r="AI251" s="4"/>
      <c r="AJ251" s="4"/>
      <c r="AK251" s="7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spans="1:52" x14ac:dyDescent="0.25">
      <c r="A252" s="4"/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6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5"/>
      <c r="AG252" s="7"/>
      <c r="AH252" s="4"/>
      <c r="AI252" s="4"/>
      <c r="AJ252" s="4"/>
      <c r="AK252" s="7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spans="1:52" x14ac:dyDescent="0.25">
      <c r="A253" s="4"/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6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5"/>
      <c r="AG253" s="7"/>
      <c r="AH253" s="4"/>
      <c r="AI253" s="4"/>
      <c r="AJ253" s="4"/>
      <c r="AK253" s="7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spans="1:52" x14ac:dyDescent="0.25">
      <c r="A254" s="4"/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6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5"/>
      <c r="AG254" s="7"/>
      <c r="AH254" s="4"/>
      <c r="AI254" s="4"/>
      <c r="AJ254" s="4"/>
      <c r="AK254" s="7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spans="1:52" x14ac:dyDescent="0.25">
      <c r="A255" s="4"/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6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5"/>
      <c r="AG255" s="7"/>
      <c r="AH255" s="4"/>
      <c r="AI255" s="4"/>
      <c r="AJ255" s="4"/>
      <c r="AK255" s="7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spans="1:52" x14ac:dyDescent="0.25">
      <c r="A256" s="4"/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6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5"/>
      <c r="AG256" s="7"/>
      <c r="AH256" s="4"/>
      <c r="AI256" s="4"/>
      <c r="AJ256" s="4"/>
      <c r="AK256" s="7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spans="1:52" x14ac:dyDescent="0.25">
      <c r="A257" s="4"/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6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5"/>
      <c r="AG257" s="7"/>
      <c r="AH257" s="4"/>
      <c r="AI257" s="4"/>
      <c r="AJ257" s="4"/>
      <c r="AK257" s="7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spans="1:52" x14ac:dyDescent="0.25">
      <c r="A258" s="4"/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6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5"/>
      <c r="AG258" s="7"/>
      <c r="AH258" s="4"/>
      <c r="AI258" s="4"/>
      <c r="AJ258" s="4"/>
      <c r="AK258" s="7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spans="1:52" x14ac:dyDescent="0.25">
      <c r="A259" s="4"/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6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5"/>
      <c r="AG259" s="7"/>
      <c r="AH259" s="4"/>
      <c r="AI259" s="4"/>
      <c r="AJ259" s="4"/>
      <c r="AK259" s="7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spans="1:52" x14ac:dyDescent="0.25">
      <c r="A260" s="4"/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6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5"/>
      <c r="AG260" s="7"/>
      <c r="AH260" s="4"/>
      <c r="AI260" s="4"/>
      <c r="AJ260" s="4"/>
      <c r="AK260" s="7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pans="1:52" x14ac:dyDescent="0.25">
      <c r="A261" s="4"/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6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5"/>
      <c r="AG261" s="7"/>
      <c r="AH261" s="4"/>
      <c r="AI261" s="4"/>
      <c r="AJ261" s="4"/>
      <c r="AK261" s="7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spans="1:52" x14ac:dyDescent="0.25">
      <c r="A262" s="4"/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6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5"/>
      <c r="AG262" s="7"/>
      <c r="AH262" s="4"/>
      <c r="AI262" s="4"/>
      <c r="AJ262" s="4"/>
      <c r="AK262" s="7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spans="1:52" x14ac:dyDescent="0.25">
      <c r="A263" s="4"/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6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5"/>
      <c r="AG263" s="7"/>
      <c r="AH263" s="4"/>
      <c r="AI263" s="4"/>
      <c r="AJ263" s="4"/>
      <c r="AK263" s="7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spans="1:52" x14ac:dyDescent="0.25">
      <c r="A264" s="4"/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6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5"/>
      <c r="AG264" s="7"/>
      <c r="AH264" s="4"/>
      <c r="AI264" s="4"/>
      <c r="AJ264" s="4"/>
      <c r="AK264" s="7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spans="1:52" x14ac:dyDescent="0.25">
      <c r="A265" s="4"/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6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5"/>
      <c r="AG265" s="7"/>
      <c r="AH265" s="4"/>
      <c r="AI265" s="4"/>
      <c r="AJ265" s="4"/>
      <c r="AK265" s="7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spans="1:52" x14ac:dyDescent="0.25">
      <c r="A266" s="4"/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6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5"/>
      <c r="AG266" s="7"/>
      <c r="AH266" s="4"/>
      <c r="AI266" s="4"/>
      <c r="AJ266" s="4"/>
      <c r="AK266" s="7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spans="1:52" x14ac:dyDescent="0.25">
      <c r="A267" s="4"/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6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5"/>
      <c r="AG267" s="7"/>
      <c r="AH267" s="4"/>
      <c r="AI267" s="4"/>
      <c r="AJ267" s="4"/>
      <c r="AK267" s="7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spans="1:52" x14ac:dyDescent="0.25">
      <c r="A268" s="4"/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6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5"/>
      <c r="AG268" s="7"/>
      <c r="AH268" s="4"/>
      <c r="AI268" s="4"/>
      <c r="AJ268" s="4"/>
      <c r="AK268" s="7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spans="1:52" x14ac:dyDescent="0.25">
      <c r="A269" s="4"/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6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5"/>
      <c r="AG269" s="7"/>
      <c r="AH269" s="4"/>
      <c r="AI269" s="4"/>
      <c r="AJ269" s="4"/>
      <c r="AK269" s="7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spans="1:52" x14ac:dyDescent="0.25">
      <c r="A270" s="4"/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6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5"/>
      <c r="AG270" s="7"/>
      <c r="AH270" s="4"/>
      <c r="AI270" s="4"/>
      <c r="AJ270" s="4"/>
      <c r="AK270" s="7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spans="1:52" x14ac:dyDescent="0.25">
      <c r="A271" s="4"/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6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5"/>
      <c r="AG271" s="7"/>
      <c r="AH271" s="4"/>
      <c r="AI271" s="4"/>
      <c r="AJ271" s="4"/>
      <c r="AK271" s="7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spans="1:52" x14ac:dyDescent="0.25">
      <c r="A272" s="4"/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6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5"/>
      <c r="AG272" s="7"/>
      <c r="AH272" s="4"/>
      <c r="AI272" s="4"/>
      <c r="AJ272" s="4"/>
      <c r="AK272" s="7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spans="1:52" x14ac:dyDescent="0.25">
      <c r="A273" s="4"/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6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5"/>
      <c r="AG273" s="7"/>
      <c r="AH273" s="4"/>
      <c r="AI273" s="4"/>
      <c r="AJ273" s="4"/>
      <c r="AK273" s="7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spans="1:52" x14ac:dyDescent="0.25">
      <c r="A274" s="4"/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6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5"/>
      <c r="AG274" s="7"/>
      <c r="AH274" s="4"/>
      <c r="AI274" s="4"/>
      <c r="AJ274" s="4"/>
      <c r="AK274" s="7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spans="1:52" x14ac:dyDescent="0.25">
      <c r="A275" s="4"/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6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5"/>
      <c r="AG275" s="7"/>
      <c r="AH275" s="4"/>
      <c r="AI275" s="4"/>
      <c r="AJ275" s="4"/>
      <c r="AK275" s="7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spans="1:52" x14ac:dyDescent="0.25">
      <c r="A276" s="4"/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6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5"/>
      <c r="AG276" s="7"/>
      <c r="AH276" s="4"/>
      <c r="AI276" s="4"/>
      <c r="AJ276" s="4"/>
      <c r="AK276" s="7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spans="1:52" x14ac:dyDescent="0.25">
      <c r="A277" s="4"/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6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5"/>
      <c r="AG277" s="7"/>
      <c r="AH277" s="4"/>
      <c r="AI277" s="4"/>
      <c r="AJ277" s="4"/>
      <c r="AK277" s="7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spans="1:52" x14ac:dyDescent="0.25">
      <c r="A278" s="4"/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6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5"/>
      <c r="AG278" s="7"/>
      <c r="AH278" s="4"/>
      <c r="AI278" s="4"/>
      <c r="AJ278" s="4"/>
      <c r="AK278" s="7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spans="1:52" x14ac:dyDescent="0.25">
      <c r="A279" s="4"/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6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5"/>
      <c r="AG279" s="7"/>
      <c r="AH279" s="4"/>
      <c r="AI279" s="4"/>
      <c r="AJ279" s="4"/>
      <c r="AK279" s="7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spans="1:52" x14ac:dyDescent="0.25">
      <c r="A280" s="4"/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6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5"/>
      <c r="AG280" s="7"/>
      <c r="AH280" s="4"/>
      <c r="AI280" s="4"/>
      <c r="AJ280" s="4"/>
      <c r="AK280" s="7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spans="1:52" x14ac:dyDescent="0.25">
      <c r="A281" s="4"/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6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5"/>
      <c r="AG281" s="7"/>
      <c r="AH281" s="4"/>
      <c r="AI281" s="4"/>
      <c r="AJ281" s="4"/>
      <c r="AK281" s="7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spans="1:52" x14ac:dyDescent="0.25">
      <c r="A282" s="4"/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6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5"/>
      <c r="AG282" s="7"/>
      <c r="AH282" s="4"/>
      <c r="AI282" s="4"/>
      <c r="AJ282" s="4"/>
      <c r="AK282" s="7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spans="1:52" x14ac:dyDescent="0.25">
      <c r="A283" s="4"/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6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5"/>
      <c r="AG283" s="7"/>
      <c r="AH283" s="4"/>
      <c r="AI283" s="4"/>
      <c r="AJ283" s="4"/>
      <c r="AK283" s="7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spans="1:52" x14ac:dyDescent="0.25">
      <c r="A284" s="4"/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6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5"/>
      <c r="AG284" s="7"/>
      <c r="AH284" s="4"/>
      <c r="AI284" s="4"/>
      <c r="AJ284" s="4"/>
      <c r="AK284" s="7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spans="1:52" x14ac:dyDescent="0.25">
      <c r="A285" s="4"/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6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5"/>
      <c r="AG285" s="7"/>
      <c r="AH285" s="4"/>
      <c r="AI285" s="4"/>
      <c r="AJ285" s="4"/>
      <c r="AK285" s="7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spans="1:52" x14ac:dyDescent="0.25">
      <c r="A286" s="4"/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6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5"/>
      <c r="AG286" s="7"/>
      <c r="AH286" s="4"/>
      <c r="AI286" s="4"/>
      <c r="AJ286" s="4"/>
      <c r="AK286" s="7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spans="1:52" x14ac:dyDescent="0.25">
      <c r="A287" s="4"/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6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5"/>
      <c r="AG287" s="7"/>
      <c r="AH287" s="4"/>
      <c r="AI287" s="4"/>
      <c r="AJ287" s="4"/>
      <c r="AK287" s="7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spans="1:52" x14ac:dyDescent="0.25">
      <c r="A288" s="4"/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6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5"/>
      <c r="AG288" s="7"/>
      <c r="AH288" s="4"/>
      <c r="AI288" s="4"/>
      <c r="AJ288" s="4"/>
      <c r="AK288" s="7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spans="1:52" x14ac:dyDescent="0.25">
      <c r="A289" s="4"/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6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5"/>
      <c r="AG289" s="7"/>
      <c r="AH289" s="4"/>
      <c r="AI289" s="4"/>
      <c r="AJ289" s="4"/>
      <c r="AK289" s="7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spans="1:52" x14ac:dyDescent="0.25">
      <c r="A290" s="4"/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6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5"/>
      <c r="AG290" s="7"/>
      <c r="AH290" s="4"/>
      <c r="AI290" s="4"/>
      <c r="AJ290" s="4"/>
      <c r="AK290" s="7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spans="1:52" x14ac:dyDescent="0.25">
      <c r="A291" s="4"/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6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5"/>
      <c r="AG291" s="7"/>
      <c r="AH291" s="4"/>
      <c r="AI291" s="4"/>
      <c r="AJ291" s="4"/>
      <c r="AK291" s="7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spans="1:52" x14ac:dyDescent="0.25">
      <c r="A292" s="4"/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6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5"/>
      <c r="AG292" s="7"/>
      <c r="AH292" s="4"/>
      <c r="AI292" s="4"/>
      <c r="AJ292" s="4"/>
      <c r="AK292" s="7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spans="1:52" x14ac:dyDescent="0.25">
      <c r="A293" s="4"/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6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5"/>
      <c r="AG293" s="7"/>
      <c r="AH293" s="4"/>
      <c r="AI293" s="4"/>
      <c r="AJ293" s="4"/>
      <c r="AK293" s="7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spans="1:52" x14ac:dyDescent="0.25">
      <c r="A294" s="4"/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6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5"/>
      <c r="AG294" s="7"/>
      <c r="AH294" s="4"/>
      <c r="AI294" s="4"/>
      <c r="AJ294" s="4"/>
      <c r="AK294" s="7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spans="1:52" x14ac:dyDescent="0.25">
      <c r="A295" s="4"/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6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5"/>
      <c r="AG295" s="7"/>
      <c r="AH295" s="4"/>
      <c r="AI295" s="4"/>
      <c r="AJ295" s="4"/>
      <c r="AK295" s="7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spans="1:52" x14ac:dyDescent="0.25">
      <c r="A296" s="4"/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6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5"/>
      <c r="AG296" s="7"/>
      <c r="AH296" s="4"/>
      <c r="AI296" s="4"/>
      <c r="AJ296" s="4"/>
      <c r="AK296" s="7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spans="1:52" x14ac:dyDescent="0.25">
      <c r="A297" s="4"/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6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5"/>
      <c r="AG297" s="7"/>
      <c r="AH297" s="4"/>
      <c r="AI297" s="4"/>
      <c r="AJ297" s="4"/>
      <c r="AK297" s="7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spans="1:52" x14ac:dyDescent="0.25">
      <c r="A298" s="4"/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6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5"/>
      <c r="AG298" s="7"/>
      <c r="AH298" s="4"/>
      <c r="AI298" s="4"/>
      <c r="AJ298" s="4"/>
      <c r="AK298" s="7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spans="1:52" x14ac:dyDescent="0.25">
      <c r="A299" s="4"/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6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5"/>
      <c r="AG299" s="7"/>
      <c r="AH299" s="4"/>
      <c r="AI299" s="4"/>
      <c r="AJ299" s="4"/>
      <c r="AK299" s="7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spans="1:52" x14ac:dyDescent="0.25">
      <c r="A300" s="4"/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6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5"/>
      <c r="AG300" s="7"/>
      <c r="AH300" s="4"/>
      <c r="AI300" s="4"/>
      <c r="AJ300" s="4"/>
      <c r="AK300" s="7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spans="1:52" x14ac:dyDescent="0.25">
      <c r="A301" s="4"/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6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5"/>
      <c r="AG301" s="7"/>
      <c r="AH301" s="4"/>
      <c r="AI301" s="4"/>
      <c r="AJ301" s="4"/>
      <c r="AK301" s="7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spans="1:52" x14ac:dyDescent="0.25">
      <c r="A302" s="4"/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6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5"/>
      <c r="AG302" s="7"/>
      <c r="AH302" s="4"/>
      <c r="AI302" s="4"/>
      <c r="AJ302" s="4"/>
      <c r="AK302" s="7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spans="1:52" x14ac:dyDescent="0.25">
      <c r="A303" s="4"/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6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5"/>
      <c r="AG303" s="7"/>
      <c r="AH303" s="4"/>
      <c r="AI303" s="4"/>
      <c r="AJ303" s="4"/>
      <c r="AK303" s="7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spans="1:52" x14ac:dyDescent="0.25">
      <c r="A304" s="4"/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6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5"/>
      <c r="AG304" s="7"/>
      <c r="AH304" s="4"/>
      <c r="AI304" s="4"/>
      <c r="AJ304" s="4"/>
      <c r="AK304" s="7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spans="1:52" x14ac:dyDescent="0.25">
      <c r="A305" s="4"/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6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5"/>
      <c r="AG305" s="7"/>
      <c r="AH305" s="4"/>
      <c r="AI305" s="4"/>
      <c r="AJ305" s="4"/>
      <c r="AK305" s="7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spans="1:52" x14ac:dyDescent="0.25">
      <c r="A306" s="4"/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6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5"/>
      <c r="AG306" s="7"/>
      <c r="AH306" s="4"/>
      <c r="AI306" s="4"/>
      <c r="AJ306" s="4"/>
      <c r="AK306" s="7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spans="1:52" x14ac:dyDescent="0.25">
      <c r="A307" s="4"/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6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5"/>
      <c r="AG307" s="7"/>
      <c r="AH307" s="4"/>
      <c r="AI307" s="4"/>
      <c r="AJ307" s="4"/>
      <c r="AK307" s="7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spans="1:52" x14ac:dyDescent="0.25">
      <c r="A308" s="4"/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6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5"/>
      <c r="AG308" s="7"/>
      <c r="AH308" s="4"/>
      <c r="AI308" s="4"/>
      <c r="AJ308" s="4"/>
      <c r="AK308" s="7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spans="1:52" x14ac:dyDescent="0.25">
      <c r="A309" s="4"/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6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5"/>
      <c r="AG309" s="7"/>
      <c r="AH309" s="4"/>
      <c r="AI309" s="4"/>
      <c r="AJ309" s="4"/>
      <c r="AK309" s="7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spans="1:52" x14ac:dyDescent="0.25">
      <c r="A310" s="4"/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6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5"/>
      <c r="AG310" s="7"/>
      <c r="AH310" s="4"/>
      <c r="AI310" s="4"/>
      <c r="AJ310" s="4"/>
      <c r="AK310" s="7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spans="1:52" x14ac:dyDescent="0.25">
      <c r="A311" s="4"/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6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5"/>
      <c r="AG311" s="7"/>
      <c r="AH311" s="4"/>
      <c r="AI311" s="4"/>
      <c r="AJ311" s="4"/>
      <c r="AK311" s="7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spans="1:52" x14ac:dyDescent="0.25">
      <c r="A312" s="4"/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6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5"/>
      <c r="AG312" s="7"/>
      <c r="AH312" s="4"/>
      <c r="AI312" s="4"/>
      <c r="AJ312" s="4"/>
      <c r="AK312" s="7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spans="1:52" x14ac:dyDescent="0.25">
      <c r="A313" s="4"/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6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5"/>
      <c r="AG313" s="7"/>
      <c r="AH313" s="4"/>
      <c r="AI313" s="4"/>
      <c r="AJ313" s="4"/>
      <c r="AK313" s="7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spans="1:52" x14ac:dyDescent="0.25">
      <c r="A314" s="4"/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6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5"/>
      <c r="AG314" s="7"/>
      <c r="AH314" s="4"/>
      <c r="AI314" s="4"/>
      <c r="AJ314" s="4"/>
      <c r="AK314" s="7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spans="1:52" x14ac:dyDescent="0.25">
      <c r="A315" s="4"/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6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5"/>
      <c r="AG315" s="7"/>
      <c r="AH315" s="4"/>
      <c r="AI315" s="4"/>
      <c r="AJ315" s="4"/>
      <c r="AK315" s="7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spans="1:52" x14ac:dyDescent="0.25">
      <c r="A316" s="4"/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6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5"/>
      <c r="AG316" s="7"/>
      <c r="AH316" s="4"/>
      <c r="AI316" s="4"/>
      <c r="AJ316" s="4"/>
      <c r="AK316" s="7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spans="1:52" x14ac:dyDescent="0.25">
      <c r="A317" s="4"/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6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5"/>
      <c r="AG317" s="7"/>
      <c r="AH317" s="4"/>
      <c r="AI317" s="4"/>
      <c r="AJ317" s="4"/>
      <c r="AK317" s="7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spans="1:52" x14ac:dyDescent="0.25">
      <c r="A318" s="4"/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6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5"/>
      <c r="AG318" s="7"/>
      <c r="AH318" s="4"/>
      <c r="AI318" s="4"/>
      <c r="AJ318" s="4"/>
      <c r="AK318" s="7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spans="1:52" x14ac:dyDescent="0.25">
      <c r="A319" s="4"/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6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5"/>
      <c r="AG319" s="7"/>
      <c r="AH319" s="4"/>
      <c r="AI319" s="4"/>
      <c r="AJ319" s="4"/>
      <c r="AK319" s="7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spans="1:52" x14ac:dyDescent="0.25">
      <c r="A320" s="4"/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6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5"/>
      <c r="AG320" s="7"/>
      <c r="AH320" s="4"/>
      <c r="AI320" s="4"/>
      <c r="AJ320" s="4"/>
      <c r="AK320" s="7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spans="1:52" x14ac:dyDescent="0.25">
      <c r="A321" s="4"/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6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5"/>
      <c r="AG321" s="7"/>
      <c r="AH321" s="4"/>
      <c r="AI321" s="4"/>
      <c r="AJ321" s="4"/>
      <c r="AK321" s="7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spans="1:52" x14ac:dyDescent="0.25">
      <c r="A322" s="4"/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6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5"/>
      <c r="AG322" s="7"/>
      <c r="AH322" s="4"/>
      <c r="AI322" s="4"/>
      <c r="AJ322" s="4"/>
      <c r="AK322" s="7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spans="1:52" x14ac:dyDescent="0.25">
      <c r="A323" s="4"/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6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5"/>
      <c r="AG323" s="7"/>
      <c r="AH323" s="4"/>
      <c r="AI323" s="4"/>
      <c r="AJ323" s="4"/>
      <c r="AK323" s="7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spans="1:52" x14ac:dyDescent="0.25">
      <c r="A324" s="4"/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6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5"/>
      <c r="AG324" s="7"/>
      <c r="AH324" s="4"/>
      <c r="AI324" s="4"/>
      <c r="AJ324" s="4"/>
      <c r="AK324" s="7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spans="1:52" x14ac:dyDescent="0.25">
      <c r="A325" s="4"/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6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5"/>
      <c r="AG325" s="7"/>
      <c r="AH325" s="4"/>
      <c r="AI325" s="4"/>
      <c r="AJ325" s="4"/>
      <c r="AK325" s="7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spans="1:52" x14ac:dyDescent="0.25">
      <c r="A326" s="4"/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6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5"/>
      <c r="AG326" s="7"/>
      <c r="AH326" s="4"/>
      <c r="AI326" s="4"/>
      <c r="AJ326" s="4"/>
      <c r="AK326" s="7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spans="1:52" x14ac:dyDescent="0.25">
      <c r="A327" s="4"/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6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5"/>
      <c r="AG327" s="7"/>
      <c r="AH327" s="4"/>
      <c r="AI327" s="4"/>
      <c r="AJ327" s="4"/>
      <c r="AK327" s="7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spans="1:52" x14ac:dyDescent="0.25">
      <c r="A328" s="4"/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6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5"/>
      <c r="AG328" s="7"/>
      <c r="AH328" s="4"/>
      <c r="AI328" s="4"/>
      <c r="AJ328" s="4"/>
      <c r="AK328" s="7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spans="1:52" x14ac:dyDescent="0.25">
      <c r="A329" s="4"/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6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5"/>
      <c r="AG329" s="7"/>
      <c r="AH329" s="4"/>
      <c r="AI329" s="4"/>
      <c r="AJ329" s="4"/>
      <c r="AK329" s="7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spans="1:52" x14ac:dyDescent="0.25">
      <c r="A330" s="4"/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6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5"/>
      <c r="AG330" s="7"/>
      <c r="AH330" s="4"/>
      <c r="AI330" s="4"/>
      <c r="AJ330" s="4"/>
      <c r="AK330" s="7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spans="1:52" x14ac:dyDescent="0.25">
      <c r="A331" s="4"/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6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5"/>
      <c r="AG331" s="7"/>
      <c r="AH331" s="4"/>
      <c r="AI331" s="4"/>
      <c r="AJ331" s="4"/>
      <c r="AK331" s="7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spans="1:52" x14ac:dyDescent="0.25">
      <c r="A332" s="4"/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6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5"/>
      <c r="AG332" s="7"/>
      <c r="AH332" s="4"/>
      <c r="AI332" s="4"/>
      <c r="AJ332" s="4"/>
      <c r="AK332" s="7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spans="1:52" x14ac:dyDescent="0.25">
      <c r="A333" s="4"/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6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5"/>
      <c r="AG333" s="7"/>
      <c r="AH333" s="4"/>
      <c r="AI333" s="4"/>
      <c r="AJ333" s="4"/>
      <c r="AK333" s="7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spans="1:52" x14ac:dyDescent="0.25">
      <c r="A334" s="4"/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6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5"/>
      <c r="AG334" s="7"/>
      <c r="AH334" s="4"/>
      <c r="AI334" s="4"/>
      <c r="AJ334" s="4"/>
      <c r="AK334" s="7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spans="1:52" x14ac:dyDescent="0.25">
      <c r="A335" s="4"/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6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5"/>
      <c r="AG335" s="7"/>
      <c r="AH335" s="4"/>
      <c r="AI335" s="4"/>
      <c r="AJ335" s="4"/>
      <c r="AK335" s="7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spans="1:52" x14ac:dyDescent="0.25">
      <c r="A336" s="4"/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6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5"/>
      <c r="AG336" s="7"/>
      <c r="AH336" s="4"/>
      <c r="AI336" s="4"/>
      <c r="AJ336" s="4"/>
      <c r="AK336" s="7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spans="1:52" x14ac:dyDescent="0.25">
      <c r="A337" s="4"/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6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5"/>
      <c r="AG337" s="7"/>
      <c r="AH337" s="4"/>
      <c r="AI337" s="4"/>
      <c r="AJ337" s="4"/>
      <c r="AK337" s="7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spans="1:52" x14ac:dyDescent="0.25">
      <c r="A338" s="4"/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6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5"/>
      <c r="AG338" s="7"/>
      <c r="AH338" s="4"/>
      <c r="AI338" s="4"/>
      <c r="AJ338" s="4"/>
      <c r="AK338" s="7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spans="1:52" x14ac:dyDescent="0.25">
      <c r="A339" s="4"/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6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5"/>
      <c r="AG339" s="7"/>
      <c r="AH339" s="4"/>
      <c r="AI339" s="4"/>
      <c r="AJ339" s="4"/>
      <c r="AK339" s="7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spans="1:52" x14ac:dyDescent="0.25">
      <c r="A340" s="4"/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6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5"/>
      <c r="AG340" s="7"/>
      <c r="AH340" s="4"/>
      <c r="AI340" s="4"/>
      <c r="AJ340" s="4"/>
      <c r="AK340" s="7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spans="1:52" x14ac:dyDescent="0.25">
      <c r="A341" s="4"/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6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5"/>
      <c r="AG341" s="7"/>
      <c r="AH341" s="4"/>
      <c r="AI341" s="4"/>
      <c r="AJ341" s="4"/>
      <c r="AK341" s="7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spans="1:52" x14ac:dyDescent="0.25">
      <c r="A342" s="4"/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6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5"/>
      <c r="AG342" s="7"/>
      <c r="AH342" s="4"/>
      <c r="AI342" s="4"/>
      <c r="AJ342" s="4"/>
      <c r="AK342" s="7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spans="1:52" x14ac:dyDescent="0.25">
      <c r="A343" s="4"/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6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5"/>
      <c r="AG343" s="7"/>
      <c r="AH343" s="4"/>
      <c r="AI343" s="4"/>
      <c r="AJ343" s="4"/>
      <c r="AK343" s="7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spans="1:52" x14ac:dyDescent="0.25">
      <c r="A344" s="4"/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6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5"/>
      <c r="AG344" s="7"/>
      <c r="AH344" s="4"/>
      <c r="AI344" s="4"/>
      <c r="AJ344" s="4"/>
      <c r="AK344" s="7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spans="1:52" x14ac:dyDescent="0.25">
      <c r="A345" s="4"/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6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5"/>
      <c r="AG345" s="7"/>
      <c r="AH345" s="4"/>
      <c r="AI345" s="4"/>
      <c r="AJ345" s="4"/>
      <c r="AK345" s="7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spans="1:52" x14ac:dyDescent="0.25">
      <c r="A346" s="4"/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6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5"/>
      <c r="AG346" s="7"/>
      <c r="AH346" s="4"/>
      <c r="AI346" s="4"/>
      <c r="AJ346" s="4"/>
      <c r="AK346" s="7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spans="1:52" x14ac:dyDescent="0.25">
      <c r="A347" s="4"/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6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5"/>
      <c r="AG347" s="7"/>
      <c r="AH347" s="4"/>
      <c r="AI347" s="4"/>
      <c r="AJ347" s="4"/>
      <c r="AK347" s="7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spans="1:52" x14ac:dyDescent="0.25">
      <c r="A348" s="4"/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6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5"/>
      <c r="AG348" s="7"/>
      <c r="AH348" s="4"/>
      <c r="AI348" s="4"/>
      <c r="AJ348" s="4"/>
      <c r="AK348" s="7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spans="1:52" x14ac:dyDescent="0.25">
      <c r="A349" s="4"/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6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5"/>
      <c r="AG349" s="7"/>
      <c r="AH349" s="4"/>
      <c r="AI349" s="4"/>
      <c r="AJ349" s="4"/>
      <c r="AK349" s="7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 spans="1:52" x14ac:dyDescent="0.25">
      <c r="A350" s="4"/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6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5"/>
      <c r="AG350" s="7"/>
      <c r="AH350" s="4"/>
      <c r="AI350" s="4"/>
      <c r="AJ350" s="4"/>
      <c r="AK350" s="7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 spans="1:52" x14ac:dyDescent="0.25">
      <c r="A351" s="4"/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6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5"/>
      <c r="AG351" s="7"/>
      <c r="AH351" s="4"/>
      <c r="AI351" s="4"/>
      <c r="AJ351" s="4"/>
      <c r="AK351" s="7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 spans="1:52" x14ac:dyDescent="0.25">
      <c r="A352" s="4"/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6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5"/>
      <c r="AG352" s="7"/>
      <c r="AH352" s="4"/>
      <c r="AI352" s="4"/>
      <c r="AJ352" s="4"/>
      <c r="AK352" s="7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 spans="1:52" x14ac:dyDescent="0.25">
      <c r="A353" s="4"/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6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5"/>
      <c r="AG353" s="7"/>
      <c r="AH353" s="4"/>
      <c r="AI353" s="4"/>
      <c r="AJ353" s="4"/>
      <c r="AK353" s="7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 spans="1:52" x14ac:dyDescent="0.25">
      <c r="A354" s="4"/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6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5"/>
      <c r="AG354" s="7"/>
      <c r="AH354" s="4"/>
      <c r="AI354" s="4"/>
      <c r="AJ354" s="4"/>
      <c r="AK354" s="7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 spans="1:52" x14ac:dyDescent="0.25">
      <c r="A355" s="4"/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6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5"/>
      <c r="AG355" s="7"/>
      <c r="AH355" s="4"/>
      <c r="AI355" s="4"/>
      <c r="AJ355" s="4"/>
      <c r="AK355" s="7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 spans="1:52" x14ac:dyDescent="0.25">
      <c r="A356" s="4"/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6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5"/>
      <c r="AG356" s="7"/>
      <c r="AH356" s="4"/>
      <c r="AI356" s="4"/>
      <c r="AJ356" s="4"/>
      <c r="AK356" s="7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 spans="1:52" x14ac:dyDescent="0.25">
      <c r="A357" s="4"/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6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5"/>
      <c r="AG357" s="7"/>
      <c r="AH357" s="4"/>
      <c r="AI357" s="4"/>
      <c r="AJ357" s="4"/>
      <c r="AK357" s="7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 spans="1:52" x14ac:dyDescent="0.25">
      <c r="A358" s="4"/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6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5"/>
      <c r="AG358" s="7"/>
      <c r="AH358" s="4"/>
      <c r="AI358" s="4"/>
      <c r="AJ358" s="4"/>
      <c r="AK358" s="7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 spans="1:52" x14ac:dyDescent="0.25">
      <c r="A359" s="4"/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6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5"/>
      <c r="AG359" s="7"/>
      <c r="AH359" s="4"/>
      <c r="AI359" s="4"/>
      <c r="AJ359" s="4"/>
      <c r="AK359" s="7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 spans="1:52" x14ac:dyDescent="0.25">
      <c r="A360" s="4"/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6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5"/>
      <c r="AG360" s="7"/>
      <c r="AH360" s="4"/>
      <c r="AI360" s="4"/>
      <c r="AJ360" s="4"/>
      <c r="AK360" s="7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 spans="1:52" x14ac:dyDescent="0.25">
      <c r="A361" s="4"/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6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5"/>
      <c r="AG361" s="7"/>
      <c r="AH361" s="4"/>
      <c r="AI361" s="4"/>
      <c r="AJ361" s="4"/>
      <c r="AK361" s="7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 spans="1:52" x14ac:dyDescent="0.25">
      <c r="A362" s="4"/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6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5"/>
      <c r="AG362" s="7"/>
      <c r="AH362" s="4"/>
      <c r="AI362" s="4"/>
      <c r="AJ362" s="4"/>
      <c r="AK362" s="7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 spans="1:52" x14ac:dyDescent="0.25">
      <c r="A363" s="4"/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6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5"/>
      <c r="AG363" s="7"/>
      <c r="AH363" s="4"/>
      <c r="AI363" s="4"/>
      <c r="AJ363" s="4"/>
      <c r="AK363" s="7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 spans="1:52" x14ac:dyDescent="0.25">
      <c r="A364" s="4"/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6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5"/>
      <c r="AG364" s="7"/>
      <c r="AH364" s="4"/>
      <c r="AI364" s="4"/>
      <c r="AJ364" s="4"/>
      <c r="AK364" s="7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 spans="1:52" x14ac:dyDescent="0.25">
      <c r="A365" s="4"/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6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5"/>
      <c r="AG365" s="7"/>
      <c r="AH365" s="4"/>
      <c r="AI365" s="4"/>
      <c r="AJ365" s="4"/>
      <c r="AK365" s="7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 spans="1:52" x14ac:dyDescent="0.25">
      <c r="A366" s="4"/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6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5"/>
      <c r="AG366" s="7"/>
      <c r="AH366" s="4"/>
      <c r="AI366" s="4"/>
      <c r="AJ366" s="4"/>
      <c r="AK366" s="7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 spans="1:52" x14ac:dyDescent="0.25">
      <c r="A367" s="4"/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6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5"/>
      <c r="AG367" s="7"/>
      <c r="AH367" s="4"/>
      <c r="AI367" s="4"/>
      <c r="AJ367" s="4"/>
      <c r="AK367" s="7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 spans="1:52" x14ac:dyDescent="0.25">
      <c r="A368" s="4"/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6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5"/>
      <c r="AG368" s="7"/>
      <c r="AH368" s="4"/>
      <c r="AI368" s="4"/>
      <c r="AJ368" s="4"/>
      <c r="AK368" s="7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 spans="1:52" x14ac:dyDescent="0.25">
      <c r="A369" s="4"/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6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5"/>
      <c r="AG369" s="7"/>
      <c r="AH369" s="4"/>
      <c r="AI369" s="4"/>
      <c r="AJ369" s="4"/>
      <c r="AK369" s="7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 spans="1:52" x14ac:dyDescent="0.25">
      <c r="A370" s="4"/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6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5"/>
      <c r="AG370" s="7"/>
      <c r="AH370" s="4"/>
      <c r="AI370" s="4"/>
      <c r="AJ370" s="4"/>
      <c r="AK370" s="7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 spans="1:52" x14ac:dyDescent="0.25">
      <c r="A371" s="4"/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6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5"/>
      <c r="AG371" s="7"/>
      <c r="AH371" s="4"/>
      <c r="AI371" s="4"/>
      <c r="AJ371" s="4"/>
      <c r="AK371" s="7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 spans="1:52" x14ac:dyDescent="0.25">
      <c r="A372" s="4"/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6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5"/>
      <c r="AG372" s="7"/>
      <c r="AH372" s="4"/>
      <c r="AI372" s="4"/>
      <c r="AJ372" s="4"/>
      <c r="AK372" s="7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 spans="1:52" x14ac:dyDescent="0.25">
      <c r="A373" s="4"/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6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5"/>
      <c r="AG373" s="7"/>
      <c r="AH373" s="4"/>
      <c r="AI373" s="4"/>
      <c r="AJ373" s="4"/>
      <c r="AK373" s="7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 spans="1:52" x14ac:dyDescent="0.25">
      <c r="A374" s="4"/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6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5"/>
      <c r="AG374" s="7"/>
      <c r="AH374" s="4"/>
      <c r="AI374" s="4"/>
      <c r="AJ374" s="4"/>
      <c r="AK374" s="7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 spans="1:52" x14ac:dyDescent="0.25">
      <c r="A375" s="4"/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6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5"/>
      <c r="AG375" s="7"/>
      <c r="AH375" s="4"/>
      <c r="AI375" s="4"/>
      <c r="AJ375" s="4"/>
      <c r="AK375" s="7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 spans="1:52" x14ac:dyDescent="0.25">
      <c r="A376" s="4"/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6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5"/>
      <c r="AG376" s="7"/>
      <c r="AH376" s="4"/>
      <c r="AI376" s="4"/>
      <c r="AJ376" s="4"/>
      <c r="AK376" s="7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 spans="1:52" x14ac:dyDescent="0.25">
      <c r="A377" s="4"/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6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5"/>
      <c r="AG377" s="7"/>
      <c r="AH377" s="4"/>
      <c r="AI377" s="4"/>
      <c r="AJ377" s="4"/>
      <c r="AK377" s="7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 spans="1:52" x14ac:dyDescent="0.25">
      <c r="A378" s="4"/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6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5"/>
      <c r="AG378" s="7"/>
      <c r="AH378" s="4"/>
      <c r="AI378" s="4"/>
      <c r="AJ378" s="4"/>
      <c r="AK378" s="7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spans="1:52" x14ac:dyDescent="0.25">
      <c r="A379" s="4"/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6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5"/>
      <c r="AG379" s="7"/>
      <c r="AH379" s="4"/>
      <c r="AI379" s="4"/>
      <c r="AJ379" s="4"/>
      <c r="AK379" s="7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spans="1:52" x14ac:dyDescent="0.25">
      <c r="A380" s="4"/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6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5"/>
      <c r="AG380" s="7"/>
      <c r="AH380" s="4"/>
      <c r="AI380" s="4"/>
      <c r="AJ380" s="4"/>
      <c r="AK380" s="7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spans="1:52" x14ac:dyDescent="0.25">
      <c r="A381" s="4"/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6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5"/>
      <c r="AG381" s="7"/>
      <c r="AH381" s="4"/>
      <c r="AI381" s="4"/>
      <c r="AJ381" s="4"/>
      <c r="AK381" s="7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spans="1:52" x14ac:dyDescent="0.25">
      <c r="A382" s="4"/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6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5"/>
      <c r="AG382" s="7"/>
      <c r="AH382" s="4"/>
      <c r="AI382" s="4"/>
      <c r="AJ382" s="4"/>
      <c r="AK382" s="7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spans="1:52" x14ac:dyDescent="0.25">
      <c r="A383" s="4"/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6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5"/>
      <c r="AG383" s="7"/>
      <c r="AH383" s="4"/>
      <c r="AI383" s="4"/>
      <c r="AJ383" s="4"/>
      <c r="AK383" s="7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 spans="1:52" x14ac:dyDescent="0.25">
      <c r="A384" s="4"/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6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5"/>
      <c r="AG384" s="7"/>
      <c r="AH384" s="4"/>
      <c r="AI384" s="4"/>
      <c r="AJ384" s="4"/>
      <c r="AK384" s="7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spans="1:52" x14ac:dyDescent="0.25">
      <c r="A385" s="4"/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6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5"/>
      <c r="AG385" s="7"/>
      <c r="AH385" s="4"/>
      <c r="AI385" s="4"/>
      <c r="AJ385" s="4"/>
      <c r="AK385" s="7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spans="1:52" x14ac:dyDescent="0.25">
      <c r="A386" s="4"/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6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5"/>
      <c r="AG386" s="7"/>
      <c r="AH386" s="4"/>
      <c r="AI386" s="4"/>
      <c r="AJ386" s="4"/>
      <c r="AK386" s="7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spans="1:52" x14ac:dyDescent="0.25">
      <c r="A387" s="4"/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6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5"/>
      <c r="AG387" s="7"/>
      <c r="AH387" s="4"/>
      <c r="AI387" s="4"/>
      <c r="AJ387" s="4"/>
      <c r="AK387" s="7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spans="1:52" x14ac:dyDescent="0.25">
      <c r="A388" s="4"/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6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5"/>
      <c r="AG388" s="7"/>
      <c r="AH388" s="4"/>
      <c r="AI388" s="4"/>
      <c r="AJ388" s="4"/>
      <c r="AK388" s="7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spans="1:52" x14ac:dyDescent="0.25">
      <c r="A389" s="4"/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6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5"/>
      <c r="AG389" s="7"/>
      <c r="AH389" s="4"/>
      <c r="AI389" s="4"/>
      <c r="AJ389" s="4"/>
      <c r="AK389" s="7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spans="1:52" x14ac:dyDescent="0.25">
      <c r="A390" s="4"/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6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5"/>
      <c r="AG390" s="7"/>
      <c r="AH390" s="4"/>
      <c r="AI390" s="4"/>
      <c r="AJ390" s="4"/>
      <c r="AK390" s="7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spans="1:52" x14ac:dyDescent="0.25">
      <c r="A391" s="4"/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6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5"/>
      <c r="AG391" s="7"/>
      <c r="AH391" s="4"/>
      <c r="AI391" s="4"/>
      <c r="AJ391" s="4"/>
      <c r="AK391" s="7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spans="1:52" x14ac:dyDescent="0.25">
      <c r="A392" s="4"/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6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5"/>
      <c r="AG392" s="7"/>
      <c r="AH392" s="4"/>
      <c r="AI392" s="4"/>
      <c r="AJ392" s="4"/>
      <c r="AK392" s="7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spans="1:52" x14ac:dyDescent="0.25">
      <c r="A393" s="4"/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6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5"/>
      <c r="AG393" s="7"/>
      <c r="AH393" s="4"/>
      <c r="AI393" s="4"/>
      <c r="AJ393" s="4"/>
      <c r="AK393" s="7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spans="1:52" x14ac:dyDescent="0.25">
      <c r="A394" s="4"/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6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5"/>
      <c r="AG394" s="7"/>
      <c r="AH394" s="4"/>
      <c r="AI394" s="4"/>
      <c r="AJ394" s="4"/>
      <c r="AK394" s="7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spans="1:52" x14ac:dyDescent="0.25">
      <c r="A395" s="4"/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6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5"/>
      <c r="AG395" s="7"/>
      <c r="AH395" s="4"/>
      <c r="AI395" s="4"/>
      <c r="AJ395" s="4"/>
      <c r="AK395" s="7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spans="1:52" x14ac:dyDescent="0.25">
      <c r="A396" s="4"/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6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5"/>
      <c r="AG396" s="7"/>
      <c r="AH396" s="4"/>
      <c r="AI396" s="4"/>
      <c r="AJ396" s="4"/>
      <c r="AK396" s="7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spans="1:52" x14ac:dyDescent="0.25">
      <c r="A397" s="4"/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6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5"/>
      <c r="AG397" s="7"/>
      <c r="AH397" s="4"/>
      <c r="AI397" s="4"/>
      <c r="AJ397" s="4"/>
      <c r="AK397" s="7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spans="1:52" x14ac:dyDescent="0.25">
      <c r="A398" s="4"/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6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5"/>
      <c r="AG398" s="7"/>
      <c r="AH398" s="4"/>
      <c r="AI398" s="4"/>
      <c r="AJ398" s="4"/>
      <c r="AK398" s="7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spans="1:52" x14ac:dyDescent="0.25">
      <c r="A399" s="4"/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6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5"/>
      <c r="AG399" s="7"/>
      <c r="AH399" s="4"/>
      <c r="AI399" s="4"/>
      <c r="AJ399" s="4"/>
      <c r="AK399" s="7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spans="1:52" x14ac:dyDescent="0.25">
      <c r="A400" s="4"/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6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5"/>
      <c r="AG400" s="7"/>
      <c r="AH400" s="4"/>
      <c r="AI400" s="4"/>
      <c r="AJ400" s="4"/>
      <c r="AK400" s="7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spans="1:52" x14ac:dyDescent="0.25">
      <c r="A401" s="4"/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6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5"/>
      <c r="AG401" s="7"/>
      <c r="AH401" s="4"/>
      <c r="AI401" s="4"/>
      <c r="AJ401" s="4"/>
      <c r="AK401" s="7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spans="1:52" x14ac:dyDescent="0.25">
      <c r="A402" s="4"/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6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5"/>
      <c r="AG402" s="7"/>
      <c r="AH402" s="4"/>
      <c r="AI402" s="4"/>
      <c r="AJ402" s="4"/>
      <c r="AK402" s="7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spans="1:52" x14ac:dyDescent="0.25">
      <c r="A403" s="4"/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6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5"/>
      <c r="AG403" s="7"/>
      <c r="AH403" s="4"/>
      <c r="AI403" s="4"/>
      <c r="AJ403" s="4"/>
      <c r="AK403" s="7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spans="1:52" x14ac:dyDescent="0.25">
      <c r="A404" s="4"/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6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5"/>
      <c r="AG404" s="7"/>
      <c r="AH404" s="4"/>
      <c r="AI404" s="4"/>
      <c r="AJ404" s="4"/>
      <c r="AK404" s="7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spans="1:52" x14ac:dyDescent="0.25">
      <c r="A405" s="4"/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6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5"/>
      <c r="AG405" s="7"/>
      <c r="AH405" s="4"/>
      <c r="AI405" s="4"/>
      <c r="AJ405" s="4"/>
      <c r="AK405" s="7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spans="1:52" x14ac:dyDescent="0.25">
      <c r="A406" s="4"/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6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5"/>
      <c r="AG406" s="7"/>
      <c r="AH406" s="4"/>
      <c r="AI406" s="4"/>
      <c r="AJ406" s="4"/>
      <c r="AK406" s="7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spans="1:52" x14ac:dyDescent="0.25">
      <c r="A407" s="4"/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6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5"/>
      <c r="AG407" s="7"/>
      <c r="AH407" s="4"/>
      <c r="AI407" s="4"/>
      <c r="AJ407" s="4"/>
      <c r="AK407" s="7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spans="1:52" x14ac:dyDescent="0.25">
      <c r="A408" s="4"/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6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5"/>
      <c r="AG408" s="7"/>
      <c r="AH408" s="4"/>
      <c r="AI408" s="4"/>
      <c r="AJ408" s="4"/>
      <c r="AK408" s="7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spans="1:52" x14ac:dyDescent="0.25">
      <c r="A409" s="4"/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6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5"/>
      <c r="AG409" s="7"/>
      <c r="AH409" s="4"/>
      <c r="AI409" s="4"/>
      <c r="AJ409" s="4"/>
      <c r="AK409" s="7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spans="1:52" x14ac:dyDescent="0.25">
      <c r="A410" s="4"/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6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5"/>
      <c r="AG410" s="7"/>
      <c r="AH410" s="4"/>
      <c r="AI410" s="4"/>
      <c r="AJ410" s="4"/>
      <c r="AK410" s="7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spans="1:52" x14ac:dyDescent="0.25">
      <c r="A411" s="4"/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6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5"/>
      <c r="AG411" s="7"/>
      <c r="AH411" s="4"/>
      <c r="AI411" s="4"/>
      <c r="AJ411" s="4"/>
      <c r="AK411" s="7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spans="1:52" x14ac:dyDescent="0.25">
      <c r="A412" s="4"/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6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5"/>
      <c r="AG412" s="7"/>
      <c r="AH412" s="4"/>
      <c r="AI412" s="4"/>
      <c r="AJ412" s="4"/>
      <c r="AK412" s="7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spans="1:52" x14ac:dyDescent="0.25">
      <c r="A413" s="4"/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6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5"/>
      <c r="AG413" s="7"/>
      <c r="AH413" s="4"/>
      <c r="AI413" s="4"/>
      <c r="AJ413" s="4"/>
      <c r="AK413" s="7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spans="1:52" x14ac:dyDescent="0.25">
      <c r="A414" s="4"/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6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5"/>
      <c r="AG414" s="7"/>
      <c r="AH414" s="4"/>
      <c r="AI414" s="4"/>
      <c r="AJ414" s="4"/>
      <c r="AK414" s="7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spans="1:52" x14ac:dyDescent="0.25">
      <c r="A415" s="4"/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6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5"/>
      <c r="AG415" s="7"/>
      <c r="AH415" s="4"/>
      <c r="AI415" s="4"/>
      <c r="AJ415" s="4"/>
      <c r="AK415" s="7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spans="1:52" x14ac:dyDescent="0.25">
      <c r="A416" s="4"/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6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5"/>
      <c r="AG416" s="7"/>
      <c r="AH416" s="4"/>
      <c r="AI416" s="4"/>
      <c r="AJ416" s="4"/>
      <c r="AK416" s="7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spans="1:52" x14ac:dyDescent="0.25">
      <c r="A417" s="4"/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6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5"/>
      <c r="AG417" s="7"/>
      <c r="AH417" s="4"/>
      <c r="AI417" s="4"/>
      <c r="AJ417" s="4"/>
      <c r="AK417" s="7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spans="1:52" x14ac:dyDescent="0.25">
      <c r="A418" s="4"/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6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5"/>
      <c r="AG418" s="7"/>
      <c r="AH418" s="4"/>
      <c r="AI418" s="4"/>
      <c r="AJ418" s="4"/>
      <c r="AK418" s="7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spans="1:52" x14ac:dyDescent="0.25">
      <c r="A419" s="4"/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6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5"/>
      <c r="AG419" s="7"/>
      <c r="AH419" s="4"/>
      <c r="AI419" s="4"/>
      <c r="AJ419" s="4"/>
      <c r="AK419" s="7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spans="1:52" x14ac:dyDescent="0.25">
      <c r="A420" s="4"/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6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5"/>
      <c r="AG420" s="7"/>
      <c r="AH420" s="4"/>
      <c r="AI420" s="4"/>
      <c r="AJ420" s="4"/>
      <c r="AK420" s="7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spans="1:52" x14ac:dyDescent="0.25">
      <c r="A421" s="4"/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6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5"/>
      <c r="AG421" s="7"/>
      <c r="AH421" s="4"/>
      <c r="AI421" s="4"/>
      <c r="AJ421" s="4"/>
      <c r="AK421" s="7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spans="1:52" x14ac:dyDescent="0.25">
      <c r="A422" s="4"/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6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5"/>
      <c r="AG422" s="7"/>
      <c r="AH422" s="4"/>
      <c r="AI422" s="4"/>
      <c r="AJ422" s="4"/>
      <c r="AK422" s="7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spans="1:52" x14ac:dyDescent="0.25">
      <c r="A423" s="4"/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6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5"/>
      <c r="AG423" s="7"/>
      <c r="AH423" s="4"/>
      <c r="AI423" s="4"/>
      <c r="AJ423" s="4"/>
      <c r="AK423" s="7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spans="1:52" x14ac:dyDescent="0.25">
      <c r="A424" s="4"/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6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5"/>
      <c r="AG424" s="7"/>
      <c r="AH424" s="4"/>
      <c r="AI424" s="4"/>
      <c r="AJ424" s="4"/>
      <c r="AK424" s="7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spans="1:52" x14ac:dyDescent="0.25">
      <c r="A425" s="4"/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6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5"/>
      <c r="AG425" s="7"/>
      <c r="AH425" s="4"/>
      <c r="AI425" s="4"/>
      <c r="AJ425" s="4"/>
      <c r="AK425" s="7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spans="1:52" x14ac:dyDescent="0.25">
      <c r="A426" s="4"/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6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5"/>
      <c r="AG426" s="7"/>
      <c r="AH426" s="4"/>
      <c r="AI426" s="4"/>
      <c r="AJ426" s="4"/>
      <c r="AK426" s="7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spans="1:52" x14ac:dyDescent="0.25">
      <c r="A427" s="4"/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6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5"/>
      <c r="AG427" s="7"/>
      <c r="AH427" s="4"/>
      <c r="AI427" s="4"/>
      <c r="AJ427" s="4"/>
      <c r="AK427" s="7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spans="1:52" x14ac:dyDescent="0.25">
      <c r="A428" s="4"/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6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5"/>
      <c r="AG428" s="7"/>
      <c r="AH428" s="4"/>
      <c r="AI428" s="4"/>
      <c r="AJ428" s="4"/>
      <c r="AK428" s="7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spans="1:52" x14ac:dyDescent="0.25">
      <c r="A429" s="4"/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6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5"/>
      <c r="AG429" s="7"/>
      <c r="AH429" s="4"/>
      <c r="AI429" s="4"/>
      <c r="AJ429" s="4"/>
      <c r="AK429" s="7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spans="1:52" x14ac:dyDescent="0.25">
      <c r="A430" s="4"/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6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5"/>
      <c r="AG430" s="7"/>
      <c r="AH430" s="4"/>
      <c r="AI430" s="4"/>
      <c r="AJ430" s="4"/>
      <c r="AK430" s="7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spans="1:52" x14ac:dyDescent="0.25">
      <c r="A431" s="4"/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6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5"/>
      <c r="AG431" s="7"/>
      <c r="AH431" s="4"/>
      <c r="AI431" s="4"/>
      <c r="AJ431" s="4"/>
      <c r="AK431" s="7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spans="1:52" x14ac:dyDescent="0.25">
      <c r="A432" s="4"/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6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5"/>
      <c r="AG432" s="7"/>
      <c r="AH432" s="4"/>
      <c r="AI432" s="4"/>
      <c r="AJ432" s="4"/>
      <c r="AK432" s="7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spans="1:52" x14ac:dyDescent="0.25">
      <c r="A433" s="4"/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6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5"/>
      <c r="AG433" s="7"/>
      <c r="AH433" s="4"/>
      <c r="AI433" s="4"/>
      <c r="AJ433" s="4"/>
      <c r="AK433" s="7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spans="1:52" x14ac:dyDescent="0.25">
      <c r="A434" s="4"/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6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5"/>
      <c r="AG434" s="7"/>
      <c r="AH434" s="4"/>
      <c r="AI434" s="4"/>
      <c r="AJ434" s="4"/>
      <c r="AK434" s="7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spans="1:52" x14ac:dyDescent="0.25">
      <c r="A435" s="4"/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6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5"/>
      <c r="AG435" s="7"/>
      <c r="AH435" s="4"/>
      <c r="AI435" s="4"/>
      <c r="AJ435" s="4"/>
      <c r="AK435" s="7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spans="1:52" x14ac:dyDescent="0.25">
      <c r="A436" s="4"/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6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5"/>
      <c r="AG436" s="7"/>
      <c r="AH436" s="4"/>
      <c r="AI436" s="4"/>
      <c r="AJ436" s="4"/>
      <c r="AK436" s="7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spans="1:52" x14ac:dyDescent="0.25">
      <c r="A437" s="4"/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6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5"/>
      <c r="AG437" s="7"/>
      <c r="AH437" s="4"/>
      <c r="AI437" s="4"/>
      <c r="AJ437" s="4"/>
      <c r="AK437" s="7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spans="1:52" x14ac:dyDescent="0.25">
      <c r="A438" s="4"/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6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5"/>
      <c r="AG438" s="7"/>
      <c r="AH438" s="4"/>
      <c r="AI438" s="4"/>
      <c r="AJ438" s="4"/>
      <c r="AK438" s="7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spans="1:52" x14ac:dyDescent="0.25">
      <c r="A439" s="4"/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6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5"/>
      <c r="AG439" s="7"/>
      <c r="AH439" s="4"/>
      <c r="AI439" s="4"/>
      <c r="AJ439" s="4"/>
      <c r="AK439" s="7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spans="1:52" x14ac:dyDescent="0.25">
      <c r="A440" s="4"/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6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5"/>
      <c r="AG440" s="7"/>
      <c r="AH440" s="4"/>
      <c r="AI440" s="4"/>
      <c r="AJ440" s="4"/>
      <c r="AK440" s="7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spans="1:52" x14ac:dyDescent="0.25">
      <c r="A441" s="4"/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6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5"/>
      <c r="AG441" s="7"/>
      <c r="AH441" s="4"/>
      <c r="AI441" s="4"/>
      <c r="AJ441" s="4"/>
      <c r="AK441" s="7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spans="1:52" x14ac:dyDescent="0.25">
      <c r="A442" s="4"/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6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5"/>
      <c r="AG442" s="7"/>
      <c r="AH442" s="4"/>
      <c r="AI442" s="4"/>
      <c r="AJ442" s="4"/>
      <c r="AK442" s="7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spans="1:52" x14ac:dyDescent="0.25">
      <c r="A443" s="4"/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6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5"/>
      <c r="AG443" s="7"/>
      <c r="AH443" s="4"/>
      <c r="AI443" s="4"/>
      <c r="AJ443" s="4"/>
      <c r="AK443" s="7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spans="1:52" x14ac:dyDescent="0.25">
      <c r="A444" s="4"/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6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5"/>
      <c r="AG444" s="7"/>
      <c r="AH444" s="4"/>
      <c r="AI444" s="4"/>
      <c r="AJ444" s="4"/>
      <c r="AK444" s="7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spans="1:52" x14ac:dyDescent="0.25">
      <c r="A445" s="4"/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6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5"/>
      <c r="AG445" s="7"/>
      <c r="AH445" s="4"/>
      <c r="AI445" s="4"/>
      <c r="AJ445" s="4"/>
      <c r="AK445" s="7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spans="1:52" x14ac:dyDescent="0.25">
      <c r="A446" s="4"/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6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5"/>
      <c r="AG446" s="7"/>
      <c r="AH446" s="4"/>
      <c r="AI446" s="4"/>
      <c r="AJ446" s="4"/>
      <c r="AK446" s="7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spans="1:52" x14ac:dyDescent="0.25">
      <c r="A447" s="4"/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6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5"/>
      <c r="AG447" s="7"/>
      <c r="AH447" s="4"/>
      <c r="AI447" s="4"/>
      <c r="AJ447" s="4"/>
      <c r="AK447" s="7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spans="1:52" x14ac:dyDescent="0.25">
      <c r="A448" s="4"/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6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5"/>
      <c r="AG448" s="7"/>
      <c r="AH448" s="4"/>
      <c r="AI448" s="4"/>
      <c r="AJ448" s="4"/>
      <c r="AK448" s="7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spans="1:52" x14ac:dyDescent="0.25">
      <c r="A449" s="4"/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6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5"/>
      <c r="AG449" s="7"/>
      <c r="AH449" s="4"/>
      <c r="AI449" s="4"/>
      <c r="AJ449" s="4"/>
      <c r="AK449" s="7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spans="1:52" x14ac:dyDescent="0.25">
      <c r="A450" s="4"/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6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5"/>
      <c r="AG450" s="7"/>
      <c r="AH450" s="4"/>
      <c r="AI450" s="4"/>
      <c r="AJ450" s="4"/>
      <c r="AK450" s="7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spans="1:52" x14ac:dyDescent="0.25">
      <c r="A451" s="4"/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6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5"/>
      <c r="AG451" s="7"/>
      <c r="AH451" s="4"/>
      <c r="AI451" s="4"/>
      <c r="AJ451" s="4"/>
      <c r="AK451" s="7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 spans="1:52" x14ac:dyDescent="0.25">
      <c r="A452" s="4"/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4"/>
      <c r="M452" s="4"/>
      <c r="N452" s="4"/>
      <c r="O452" s="4"/>
      <c r="P452" s="4"/>
      <c r="Q452" s="6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5"/>
      <c r="AG452" s="7"/>
      <c r="AH452" s="4"/>
      <c r="AI452" s="4"/>
      <c r="AJ452" s="4"/>
      <c r="AK452" s="7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 spans="1:52" x14ac:dyDescent="0.25">
      <c r="A453" s="4"/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4"/>
      <c r="M453" s="4"/>
      <c r="N453" s="4"/>
      <c r="O453" s="4"/>
      <c r="P453" s="4"/>
      <c r="Q453" s="6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5"/>
      <c r="AG453" s="7"/>
      <c r="AH453" s="4"/>
      <c r="AI453" s="4"/>
      <c r="AJ453" s="4"/>
      <c r="AK453" s="7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 spans="1:52" x14ac:dyDescent="0.25">
      <c r="A454" s="4"/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4"/>
      <c r="M454" s="4"/>
      <c r="N454" s="4"/>
      <c r="O454" s="4"/>
      <c r="P454" s="4"/>
      <c r="Q454" s="6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5"/>
      <c r="AG454" s="7"/>
      <c r="AH454" s="4"/>
      <c r="AI454" s="4"/>
      <c r="AJ454" s="4"/>
      <c r="AK454" s="7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 spans="1:52" x14ac:dyDescent="0.25">
      <c r="A455" s="4"/>
      <c r="B455" s="4"/>
      <c r="C455" s="4"/>
      <c r="D455" s="4"/>
      <c r="E455" s="4"/>
      <c r="F455" s="4"/>
      <c r="G455" s="5"/>
      <c r="H455" s="4"/>
      <c r="I455" s="4"/>
      <c r="J455" s="4"/>
      <c r="K455" s="4"/>
      <c r="L455" s="4"/>
      <c r="M455" s="4"/>
      <c r="N455" s="4"/>
      <c r="O455" s="4"/>
      <c r="P455" s="4"/>
      <c r="Q455" s="6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5"/>
      <c r="AG455" s="7"/>
      <c r="AH455" s="4"/>
      <c r="AI455" s="4"/>
      <c r="AJ455" s="4"/>
      <c r="AK455" s="7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 spans="1:52" x14ac:dyDescent="0.25">
      <c r="A456" s="4"/>
      <c r="B456" s="4"/>
      <c r="C456" s="4"/>
      <c r="D456" s="4"/>
      <c r="E456" s="4"/>
      <c r="F456" s="4"/>
      <c r="G456" s="5"/>
      <c r="H456" s="4"/>
      <c r="I456" s="4"/>
      <c r="J456" s="4"/>
      <c r="K456" s="4"/>
      <c r="L456" s="4"/>
      <c r="M456" s="4"/>
      <c r="N456" s="4"/>
      <c r="O456" s="4"/>
      <c r="P456" s="4"/>
      <c r="Q456" s="6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5"/>
      <c r="AG456" s="7"/>
      <c r="AH456" s="4"/>
      <c r="AI456" s="4"/>
      <c r="AJ456" s="4"/>
      <c r="AK456" s="7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 spans="1:52" x14ac:dyDescent="0.25">
      <c r="A457" s="4"/>
      <c r="B457" s="4"/>
      <c r="C457" s="4"/>
      <c r="D457" s="4"/>
      <c r="E457" s="4"/>
      <c r="F457" s="4"/>
      <c r="G457" s="5"/>
      <c r="H457" s="4"/>
      <c r="I457" s="4"/>
      <c r="J457" s="4"/>
      <c r="K457" s="4"/>
      <c r="L457" s="4"/>
      <c r="M457" s="4"/>
      <c r="N457" s="4"/>
      <c r="O457" s="4"/>
      <c r="P457" s="4"/>
      <c r="Q457" s="6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5"/>
      <c r="AG457" s="7"/>
      <c r="AH457" s="4"/>
      <c r="AI457" s="4"/>
      <c r="AJ457" s="4"/>
      <c r="AK457" s="7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 spans="1:52" x14ac:dyDescent="0.25">
      <c r="A458" s="4"/>
      <c r="B458" s="4"/>
      <c r="C458" s="4"/>
      <c r="D458" s="4"/>
      <c r="E458" s="4"/>
      <c r="F458" s="4"/>
      <c r="G458" s="5"/>
      <c r="H458" s="4"/>
      <c r="I458" s="4"/>
      <c r="J458" s="4"/>
      <c r="K458" s="4"/>
      <c r="L458" s="4"/>
      <c r="M458" s="4"/>
      <c r="N458" s="4"/>
      <c r="O458" s="4"/>
      <c r="P458" s="4"/>
      <c r="Q458" s="6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5"/>
      <c r="AG458" s="7"/>
      <c r="AH458" s="4"/>
      <c r="AI458" s="4"/>
      <c r="AJ458" s="4"/>
      <c r="AK458" s="7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 spans="1:52" x14ac:dyDescent="0.25">
      <c r="A459" s="4"/>
      <c r="B459" s="4"/>
      <c r="C459" s="4"/>
      <c r="D459" s="4"/>
      <c r="E459" s="4"/>
      <c r="F459" s="4"/>
      <c r="G459" s="5"/>
      <c r="H459" s="4"/>
      <c r="I459" s="4"/>
      <c r="J459" s="4"/>
      <c r="K459" s="4"/>
      <c r="L459" s="4"/>
      <c r="M459" s="4"/>
      <c r="N459" s="4"/>
      <c r="O459" s="4"/>
      <c r="P459" s="4"/>
      <c r="Q459" s="6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5"/>
      <c r="AG459" s="7"/>
      <c r="AH459" s="4"/>
      <c r="AI459" s="4"/>
      <c r="AJ459" s="4"/>
      <c r="AK459" s="7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 spans="1:52" x14ac:dyDescent="0.25">
      <c r="A460" s="4"/>
      <c r="B460" s="4"/>
      <c r="C460" s="4"/>
      <c r="D460" s="4"/>
      <c r="E460" s="4"/>
      <c r="F460" s="4"/>
      <c r="G460" s="5"/>
      <c r="H460" s="4"/>
      <c r="I460" s="4"/>
      <c r="J460" s="4"/>
      <c r="K460" s="4"/>
      <c r="L460" s="4"/>
      <c r="M460" s="4"/>
      <c r="N460" s="4"/>
      <c r="O460" s="4"/>
      <c r="P460" s="4"/>
      <c r="Q460" s="6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5"/>
      <c r="AG460" s="7"/>
      <c r="AH460" s="4"/>
      <c r="AI460" s="4"/>
      <c r="AJ460" s="4"/>
      <c r="AK460" s="7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 spans="1:52" x14ac:dyDescent="0.25">
      <c r="A461" s="4"/>
      <c r="B461" s="4"/>
      <c r="C461" s="4"/>
      <c r="D461" s="4"/>
      <c r="E461" s="4"/>
      <c r="F461" s="4"/>
      <c r="G461" s="5"/>
      <c r="H461" s="4"/>
      <c r="I461" s="4"/>
      <c r="J461" s="4"/>
      <c r="K461" s="4"/>
      <c r="L461" s="4"/>
      <c r="M461" s="4"/>
      <c r="N461" s="4"/>
      <c r="O461" s="4"/>
      <c r="P461" s="4"/>
      <c r="Q461" s="6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5"/>
      <c r="AG461" s="7"/>
      <c r="AH461" s="4"/>
      <c r="AI461" s="4"/>
      <c r="AJ461" s="4"/>
      <c r="AK461" s="7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 spans="1:52" x14ac:dyDescent="0.25">
      <c r="A462" s="4"/>
      <c r="B462" s="4"/>
      <c r="C462" s="4"/>
      <c r="D462" s="4"/>
      <c r="E462" s="4"/>
      <c r="F462" s="4"/>
      <c r="G462" s="5"/>
      <c r="H462" s="4"/>
      <c r="I462" s="4"/>
      <c r="J462" s="4"/>
      <c r="K462" s="4"/>
      <c r="L462" s="4"/>
      <c r="M462" s="4"/>
      <c r="N462" s="4"/>
      <c r="O462" s="4"/>
      <c r="P462" s="4"/>
      <c r="Q462" s="6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5"/>
      <c r="AG462" s="7"/>
      <c r="AH462" s="4"/>
      <c r="AI462" s="4"/>
      <c r="AJ462" s="4"/>
      <c r="AK462" s="7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 spans="1:52" x14ac:dyDescent="0.25">
      <c r="A463" s="4"/>
      <c r="B463" s="4"/>
      <c r="C463" s="4"/>
      <c r="D463" s="4"/>
      <c r="E463" s="4"/>
      <c r="F463" s="4"/>
      <c r="G463" s="5"/>
      <c r="H463" s="4"/>
      <c r="I463" s="4"/>
      <c r="J463" s="4"/>
      <c r="K463" s="4"/>
      <c r="L463" s="4"/>
      <c r="M463" s="4"/>
      <c r="N463" s="4"/>
      <c r="O463" s="4"/>
      <c r="P463" s="4"/>
      <c r="Q463" s="6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5"/>
      <c r="AG463" s="7"/>
      <c r="AH463" s="4"/>
      <c r="AI463" s="4"/>
      <c r="AJ463" s="4"/>
      <c r="AK463" s="7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 spans="1:52" x14ac:dyDescent="0.25">
      <c r="A464" s="4"/>
      <c r="B464" s="4"/>
      <c r="C464" s="4"/>
      <c r="D464" s="4"/>
      <c r="E464" s="4"/>
      <c r="F464" s="4"/>
      <c r="G464" s="5"/>
      <c r="H464" s="4"/>
      <c r="I464" s="4"/>
      <c r="J464" s="4"/>
      <c r="K464" s="4"/>
      <c r="L464" s="4"/>
      <c r="M464" s="4"/>
      <c r="N464" s="4"/>
      <c r="O464" s="4"/>
      <c r="P464" s="4"/>
      <c r="Q464" s="6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5"/>
      <c r="AG464" s="7"/>
      <c r="AH464" s="4"/>
      <c r="AI464" s="4"/>
      <c r="AJ464" s="4"/>
      <c r="AK464" s="7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 spans="1:52" x14ac:dyDescent="0.25">
      <c r="A465" s="4"/>
      <c r="B465" s="4"/>
      <c r="C465" s="4"/>
      <c r="D465" s="4"/>
      <c r="E465" s="4"/>
      <c r="F465" s="4"/>
      <c r="G465" s="5"/>
      <c r="H465" s="4"/>
      <c r="I465" s="4"/>
      <c r="J465" s="4"/>
      <c r="K465" s="4"/>
      <c r="L465" s="4"/>
      <c r="M465" s="4"/>
      <c r="N465" s="4"/>
      <c r="O465" s="4"/>
      <c r="P465" s="4"/>
      <c r="Q465" s="6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5"/>
      <c r="AG465" s="7"/>
      <c r="AH465" s="4"/>
      <c r="AI465" s="4"/>
      <c r="AJ465" s="4"/>
      <c r="AK465" s="7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 spans="1:52" x14ac:dyDescent="0.25">
      <c r="A466" s="4"/>
      <c r="B466" s="4"/>
      <c r="C466" s="4"/>
      <c r="D466" s="4"/>
      <c r="E466" s="4"/>
      <c r="F466" s="4"/>
      <c r="G466" s="5"/>
      <c r="H466" s="4"/>
      <c r="I466" s="4"/>
      <c r="J466" s="4"/>
      <c r="K466" s="4"/>
      <c r="L466" s="4"/>
      <c r="M466" s="4"/>
      <c r="N466" s="4"/>
      <c r="O466" s="4"/>
      <c r="P466" s="4"/>
      <c r="Q466" s="6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5"/>
      <c r="AG466" s="7"/>
      <c r="AH466" s="4"/>
      <c r="AI466" s="4"/>
      <c r="AJ466" s="4"/>
      <c r="AK466" s="7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 spans="1:52" x14ac:dyDescent="0.25">
      <c r="A467" s="4"/>
      <c r="B467" s="4"/>
      <c r="C467" s="4"/>
      <c r="D467" s="4"/>
      <c r="E467" s="4"/>
      <c r="F467" s="4"/>
      <c r="G467" s="5"/>
      <c r="H467" s="4"/>
      <c r="I467" s="4"/>
      <c r="J467" s="4"/>
      <c r="K467" s="4"/>
      <c r="L467" s="4"/>
      <c r="M467" s="4"/>
      <c r="N467" s="4"/>
      <c r="O467" s="4"/>
      <c r="P467" s="4"/>
      <c r="Q467" s="6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5"/>
      <c r="AG467" s="7"/>
      <c r="AH467" s="4"/>
      <c r="AI467" s="4"/>
      <c r="AJ467" s="4"/>
      <c r="AK467" s="7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 spans="1:52" x14ac:dyDescent="0.25">
      <c r="A468" s="4"/>
      <c r="B468" s="4"/>
      <c r="C468" s="4"/>
      <c r="D468" s="4"/>
      <c r="E468" s="4"/>
      <c r="F468" s="4"/>
      <c r="G468" s="5"/>
      <c r="H468" s="4"/>
      <c r="I468" s="4"/>
      <c r="J468" s="4"/>
      <c r="K468" s="4"/>
      <c r="L468" s="4"/>
      <c r="M468" s="4"/>
      <c r="N468" s="4"/>
      <c r="O468" s="4"/>
      <c r="P468" s="4"/>
      <c r="Q468" s="6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5"/>
      <c r="AG468" s="7"/>
      <c r="AH468" s="4"/>
      <c r="AI468" s="4"/>
      <c r="AJ468" s="4"/>
      <c r="AK468" s="7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 spans="1:52" x14ac:dyDescent="0.25">
      <c r="A469" s="4"/>
      <c r="B469" s="4"/>
      <c r="C469" s="4"/>
      <c r="D469" s="4"/>
      <c r="E469" s="4"/>
      <c r="F469" s="4"/>
      <c r="G469" s="5"/>
      <c r="H469" s="4"/>
      <c r="I469" s="4"/>
      <c r="J469" s="4"/>
      <c r="K469" s="4"/>
      <c r="L469" s="4"/>
      <c r="M469" s="4"/>
      <c r="N469" s="4"/>
      <c r="O469" s="4"/>
      <c r="P469" s="4"/>
      <c r="Q469" s="6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5"/>
      <c r="AG469" s="7"/>
      <c r="AH469" s="4"/>
      <c r="AI469" s="4"/>
      <c r="AJ469" s="4"/>
      <c r="AK469" s="7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 spans="1:52" x14ac:dyDescent="0.25">
      <c r="A470" s="4"/>
      <c r="B470" s="4"/>
      <c r="C470" s="4"/>
      <c r="D470" s="4"/>
      <c r="E470" s="4"/>
      <c r="F470" s="4"/>
      <c r="G470" s="5"/>
      <c r="H470" s="4"/>
      <c r="I470" s="4"/>
      <c r="J470" s="4"/>
      <c r="K470" s="4"/>
      <c r="L470" s="4"/>
      <c r="M470" s="4"/>
      <c r="N470" s="4"/>
      <c r="O470" s="4"/>
      <c r="P470" s="4"/>
      <c r="Q470" s="6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5"/>
      <c r="AG470" s="7"/>
      <c r="AH470" s="4"/>
      <c r="AI470" s="4"/>
      <c r="AJ470" s="4"/>
      <c r="AK470" s="7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 spans="1:52" x14ac:dyDescent="0.25">
      <c r="A471" s="4"/>
      <c r="B471" s="4"/>
      <c r="C471" s="4"/>
      <c r="D471" s="4"/>
      <c r="E471" s="4"/>
      <c r="F471" s="4"/>
      <c r="G471" s="5"/>
      <c r="H471" s="4"/>
      <c r="I471" s="4"/>
      <c r="J471" s="4"/>
      <c r="K471" s="4"/>
      <c r="L471" s="4"/>
      <c r="M471" s="4"/>
      <c r="N471" s="4"/>
      <c r="O471" s="4"/>
      <c r="P471" s="4"/>
      <c r="Q471" s="6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5"/>
      <c r="AG471" s="7"/>
      <c r="AH471" s="4"/>
      <c r="AI471" s="4"/>
      <c r="AJ471" s="4"/>
      <c r="AK471" s="7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 spans="1:52" x14ac:dyDescent="0.25">
      <c r="A472" s="4"/>
      <c r="B472" s="4"/>
      <c r="C472" s="4"/>
      <c r="D472" s="4"/>
      <c r="E472" s="4"/>
      <c r="F472" s="4"/>
      <c r="G472" s="5"/>
      <c r="H472" s="4"/>
      <c r="I472" s="4"/>
      <c r="J472" s="4"/>
      <c r="K472" s="4"/>
      <c r="L472" s="4"/>
      <c r="M472" s="4"/>
      <c r="N472" s="4"/>
      <c r="O472" s="4"/>
      <c r="P472" s="4"/>
      <c r="Q472" s="6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5"/>
      <c r="AG472" s="7"/>
      <c r="AH472" s="4"/>
      <c r="AI472" s="4"/>
      <c r="AJ472" s="4"/>
      <c r="AK472" s="7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 spans="1:52" x14ac:dyDescent="0.25">
      <c r="A473" s="4"/>
      <c r="B473" s="4"/>
      <c r="C473" s="4"/>
      <c r="D473" s="4"/>
      <c r="E473" s="4"/>
      <c r="F473" s="4"/>
      <c r="G473" s="5"/>
      <c r="H473" s="4"/>
      <c r="I473" s="4"/>
      <c r="J473" s="4"/>
      <c r="K473" s="4"/>
      <c r="L473" s="4"/>
      <c r="M473" s="4"/>
      <c r="N473" s="4"/>
      <c r="O473" s="4"/>
      <c r="P473" s="4"/>
      <c r="Q473" s="6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5"/>
      <c r="AG473" s="7"/>
      <c r="AH473" s="4"/>
      <c r="AI473" s="4"/>
      <c r="AJ473" s="4"/>
      <c r="AK473" s="7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 spans="1:52" x14ac:dyDescent="0.25">
      <c r="A474" s="4"/>
      <c r="B474" s="4"/>
      <c r="C474" s="4"/>
      <c r="D474" s="4"/>
      <c r="E474" s="4"/>
      <c r="F474" s="4"/>
      <c r="G474" s="5"/>
      <c r="H474" s="4"/>
      <c r="I474" s="4"/>
      <c r="J474" s="4"/>
      <c r="K474" s="4"/>
      <c r="L474" s="4"/>
      <c r="M474" s="4"/>
      <c r="N474" s="4"/>
      <c r="O474" s="4"/>
      <c r="P474" s="4"/>
      <c r="Q474" s="6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5"/>
      <c r="AG474" s="7"/>
      <c r="AH474" s="4"/>
      <c r="AI474" s="4"/>
      <c r="AJ474" s="4"/>
      <c r="AK474" s="7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 spans="1:52" x14ac:dyDescent="0.25">
      <c r="A475" s="4"/>
      <c r="B475" s="4"/>
      <c r="C475" s="4"/>
      <c r="D475" s="4"/>
      <c r="E475" s="4"/>
      <c r="F475" s="4"/>
      <c r="G475" s="5"/>
      <c r="H475" s="4"/>
      <c r="I475" s="4"/>
      <c r="J475" s="4"/>
      <c r="K475" s="4"/>
      <c r="L475" s="4"/>
      <c r="M475" s="4"/>
      <c r="N475" s="4"/>
      <c r="O475" s="4"/>
      <c r="P475" s="4"/>
      <c r="Q475" s="6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5"/>
      <c r="AG475" s="7"/>
      <c r="AH475" s="4"/>
      <c r="AI475" s="4"/>
      <c r="AJ475" s="4"/>
      <c r="AK475" s="7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 spans="1:52" x14ac:dyDescent="0.25">
      <c r="A476" s="4"/>
      <c r="B476" s="4"/>
      <c r="C476" s="4"/>
      <c r="D476" s="4"/>
      <c r="E476" s="4"/>
      <c r="F476" s="4"/>
      <c r="G476" s="5"/>
      <c r="H476" s="4"/>
      <c r="I476" s="4"/>
      <c r="J476" s="4"/>
      <c r="K476" s="4"/>
      <c r="L476" s="4"/>
      <c r="M476" s="4"/>
      <c r="N476" s="4"/>
      <c r="O476" s="4"/>
      <c r="P476" s="4"/>
      <c r="Q476" s="6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5"/>
      <c r="AG476" s="7"/>
      <c r="AH476" s="4"/>
      <c r="AI476" s="4"/>
      <c r="AJ476" s="4"/>
      <c r="AK476" s="7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 spans="1:52" x14ac:dyDescent="0.25">
      <c r="A477" s="4"/>
      <c r="B477" s="4"/>
      <c r="C477" s="4"/>
      <c r="D477" s="4"/>
      <c r="E477" s="4"/>
      <c r="F477" s="4"/>
      <c r="G477" s="5"/>
      <c r="H477" s="4"/>
      <c r="I477" s="4"/>
      <c r="J477" s="4"/>
      <c r="K477" s="4"/>
      <c r="L477" s="4"/>
      <c r="M477" s="4"/>
      <c r="N477" s="4"/>
      <c r="O477" s="4"/>
      <c r="P477" s="4"/>
      <c r="Q477" s="6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5"/>
      <c r="AG477" s="7"/>
      <c r="AH477" s="4"/>
      <c r="AI477" s="4"/>
      <c r="AJ477" s="4"/>
      <c r="AK477" s="7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 spans="1:52" x14ac:dyDescent="0.25">
      <c r="A478" s="4"/>
      <c r="B478" s="4"/>
      <c r="C478" s="4"/>
      <c r="D478" s="4"/>
      <c r="E478" s="4"/>
      <c r="F478" s="4"/>
      <c r="G478" s="5"/>
      <c r="H478" s="4"/>
      <c r="I478" s="4"/>
      <c r="J478" s="4"/>
      <c r="K478" s="4"/>
      <c r="L478" s="4"/>
      <c r="M478" s="4"/>
      <c r="N478" s="4"/>
      <c r="O478" s="4"/>
      <c r="P478" s="4"/>
      <c r="Q478" s="6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5"/>
      <c r="AG478" s="7"/>
      <c r="AH478" s="4"/>
      <c r="AI478" s="4"/>
      <c r="AJ478" s="4"/>
      <c r="AK478" s="7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</row>
    <row r="479" spans="1:52" x14ac:dyDescent="0.25">
      <c r="A479" s="4"/>
      <c r="B479" s="4"/>
      <c r="C479" s="4"/>
      <c r="D479" s="4"/>
      <c r="E479" s="4"/>
      <c r="F479" s="4"/>
      <c r="G479" s="5"/>
      <c r="H479" s="4"/>
      <c r="I479" s="4"/>
      <c r="J479" s="4"/>
      <c r="K479" s="4"/>
      <c r="L479" s="4"/>
      <c r="M479" s="4"/>
      <c r="N479" s="4"/>
      <c r="O479" s="4"/>
      <c r="P479" s="4"/>
      <c r="Q479" s="6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5"/>
      <c r="AG479" s="7"/>
      <c r="AH479" s="4"/>
      <c r="AI479" s="4"/>
      <c r="AJ479" s="4"/>
      <c r="AK479" s="7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</row>
    <row r="480" spans="1:52" x14ac:dyDescent="0.25">
      <c r="A480" s="4"/>
      <c r="B480" s="4"/>
      <c r="C480" s="4"/>
      <c r="D480" s="4"/>
      <c r="E480" s="4"/>
      <c r="F480" s="4"/>
      <c r="G480" s="5"/>
      <c r="H480" s="4"/>
      <c r="I480" s="4"/>
      <c r="J480" s="4"/>
      <c r="K480" s="4"/>
      <c r="L480" s="4"/>
      <c r="M480" s="4"/>
      <c r="N480" s="4"/>
      <c r="O480" s="4"/>
      <c r="P480" s="4"/>
      <c r="Q480" s="6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5"/>
      <c r="AG480" s="7"/>
      <c r="AH480" s="4"/>
      <c r="AI480" s="4"/>
      <c r="AJ480" s="4"/>
      <c r="AK480" s="7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</row>
    <row r="481" spans="1:52" x14ac:dyDescent="0.25">
      <c r="A481" s="4"/>
      <c r="B481" s="4"/>
      <c r="C481" s="4"/>
      <c r="D481" s="4"/>
      <c r="E481" s="4"/>
      <c r="F481" s="4"/>
      <c r="G481" s="5"/>
      <c r="H481" s="4"/>
      <c r="I481" s="4"/>
      <c r="J481" s="4"/>
      <c r="K481" s="4"/>
      <c r="L481" s="4"/>
      <c r="M481" s="4"/>
      <c r="N481" s="4"/>
      <c r="O481" s="4"/>
      <c r="P481" s="4"/>
      <c r="Q481" s="6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5"/>
      <c r="AG481" s="7"/>
      <c r="AH481" s="4"/>
      <c r="AI481" s="4"/>
      <c r="AJ481" s="4"/>
      <c r="AK481" s="7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</row>
    <row r="482" spans="1:52" x14ac:dyDescent="0.25">
      <c r="A482" s="4"/>
      <c r="B482" s="4"/>
      <c r="C482" s="4"/>
      <c r="D482" s="4"/>
      <c r="E482" s="4"/>
      <c r="F482" s="4"/>
      <c r="G482" s="5"/>
      <c r="H482" s="4"/>
      <c r="I482" s="4"/>
      <c r="J482" s="4"/>
      <c r="K482" s="4"/>
      <c r="L482" s="4"/>
      <c r="M482" s="4"/>
      <c r="N482" s="4"/>
      <c r="O482" s="4"/>
      <c r="P482" s="4"/>
      <c r="Q482" s="6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5"/>
      <c r="AG482" s="7"/>
      <c r="AH482" s="4"/>
      <c r="AI482" s="4"/>
      <c r="AJ482" s="4"/>
      <c r="AK482" s="7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</row>
    <row r="483" spans="1:52" x14ac:dyDescent="0.25">
      <c r="A483" s="4"/>
      <c r="B483" s="4"/>
      <c r="C483" s="4"/>
      <c r="D483" s="4"/>
      <c r="E483" s="4"/>
      <c r="F483" s="4"/>
      <c r="G483" s="5"/>
      <c r="H483" s="4"/>
      <c r="I483" s="4"/>
      <c r="J483" s="4"/>
      <c r="K483" s="4"/>
      <c r="L483" s="4"/>
      <c r="M483" s="4"/>
      <c r="N483" s="4"/>
      <c r="O483" s="4"/>
      <c r="P483" s="4"/>
      <c r="Q483" s="6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5"/>
      <c r="AG483" s="7"/>
      <c r="AH483" s="4"/>
      <c r="AI483" s="4"/>
      <c r="AJ483" s="4"/>
      <c r="AK483" s="7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</row>
    <row r="484" spans="1:52" x14ac:dyDescent="0.25">
      <c r="A484" s="4"/>
      <c r="B484" s="4"/>
      <c r="C484" s="4"/>
      <c r="D484" s="4"/>
      <c r="E484" s="4"/>
      <c r="F484" s="4"/>
      <c r="G484" s="5"/>
      <c r="H484" s="4"/>
      <c r="I484" s="4"/>
      <c r="J484" s="4"/>
      <c r="K484" s="4"/>
      <c r="L484" s="4"/>
      <c r="M484" s="4"/>
      <c r="N484" s="4"/>
      <c r="O484" s="4"/>
      <c r="P484" s="4"/>
      <c r="Q484" s="6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5"/>
      <c r="AG484" s="7"/>
      <c r="AH484" s="4"/>
      <c r="AI484" s="4"/>
      <c r="AJ484" s="4"/>
      <c r="AK484" s="7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</row>
    <row r="485" spans="1:52" x14ac:dyDescent="0.25">
      <c r="A485" s="4"/>
      <c r="B485" s="4"/>
      <c r="C485" s="4"/>
      <c r="D485" s="4"/>
      <c r="E485" s="4"/>
      <c r="F485" s="4"/>
      <c r="G485" s="5"/>
      <c r="H485" s="4"/>
      <c r="I485" s="4"/>
      <c r="J485" s="4"/>
      <c r="K485" s="4"/>
      <c r="L485" s="4"/>
      <c r="M485" s="4"/>
      <c r="N485" s="4"/>
      <c r="O485" s="4"/>
      <c r="P485" s="4"/>
      <c r="Q485" s="6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5"/>
      <c r="AG485" s="7"/>
      <c r="AH485" s="4"/>
      <c r="AI485" s="4"/>
      <c r="AJ485" s="4"/>
      <c r="AK485" s="7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</row>
    <row r="486" spans="1:52" x14ac:dyDescent="0.25">
      <c r="A486" s="4"/>
      <c r="B486" s="4"/>
      <c r="C486" s="4"/>
      <c r="D486" s="4"/>
      <c r="E486" s="4"/>
      <c r="F486" s="4"/>
      <c r="G486" s="5"/>
      <c r="H486" s="4"/>
      <c r="I486" s="4"/>
      <c r="J486" s="4"/>
      <c r="K486" s="4"/>
      <c r="L486" s="4"/>
      <c r="M486" s="4"/>
      <c r="N486" s="4"/>
      <c r="O486" s="4"/>
      <c r="P486" s="4"/>
      <c r="Q486" s="6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5"/>
      <c r="AG486" s="7"/>
      <c r="AH486" s="4"/>
      <c r="AI486" s="4"/>
      <c r="AJ486" s="4"/>
      <c r="AK486" s="7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</row>
    <row r="487" spans="1:52" x14ac:dyDescent="0.25">
      <c r="A487" s="4"/>
      <c r="B487" s="4"/>
      <c r="C487" s="4"/>
      <c r="D487" s="4"/>
      <c r="E487" s="4"/>
      <c r="F487" s="4"/>
      <c r="G487" s="5"/>
      <c r="H487" s="4"/>
      <c r="I487" s="4"/>
      <c r="J487" s="4"/>
      <c r="K487" s="4"/>
      <c r="L487" s="4"/>
      <c r="M487" s="4"/>
      <c r="N487" s="4"/>
      <c r="O487" s="4"/>
      <c r="P487" s="4"/>
      <c r="Q487" s="6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5"/>
      <c r="AG487" s="7"/>
      <c r="AH487" s="4"/>
      <c r="AI487" s="4"/>
      <c r="AJ487" s="4"/>
      <c r="AK487" s="7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</row>
    <row r="488" spans="1:52" x14ac:dyDescent="0.25">
      <c r="A488" s="4"/>
      <c r="B488" s="4"/>
      <c r="C488" s="4"/>
      <c r="D488" s="4"/>
      <c r="E488" s="4"/>
      <c r="F488" s="4"/>
      <c r="G488" s="5"/>
      <c r="H488" s="4"/>
      <c r="I488" s="4"/>
      <c r="J488" s="4"/>
      <c r="K488" s="4"/>
      <c r="L488" s="4"/>
      <c r="M488" s="4"/>
      <c r="N488" s="4"/>
      <c r="O488" s="4"/>
      <c r="P488" s="4"/>
      <c r="Q488" s="6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5"/>
      <c r="AG488" s="7"/>
      <c r="AH488" s="4"/>
      <c r="AI488" s="4"/>
      <c r="AJ488" s="4"/>
      <c r="AK488" s="7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</row>
    <row r="489" spans="1:52" x14ac:dyDescent="0.25">
      <c r="A489" s="4"/>
      <c r="B489" s="4"/>
      <c r="C489" s="4"/>
      <c r="D489" s="4"/>
      <c r="E489" s="4"/>
      <c r="F489" s="4"/>
      <c r="G489" s="5"/>
      <c r="H489" s="4"/>
      <c r="I489" s="4"/>
      <c r="J489" s="4"/>
      <c r="K489" s="4"/>
      <c r="L489" s="4"/>
      <c r="M489" s="4"/>
      <c r="N489" s="4"/>
      <c r="O489" s="4"/>
      <c r="P489" s="4"/>
      <c r="Q489" s="6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5"/>
      <c r="AG489" s="7"/>
      <c r="AH489" s="4"/>
      <c r="AI489" s="4"/>
      <c r="AJ489" s="4"/>
      <c r="AK489" s="7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</row>
    <row r="490" spans="1:52" x14ac:dyDescent="0.25">
      <c r="A490" s="4"/>
      <c r="B490" s="4"/>
      <c r="C490" s="4"/>
      <c r="D490" s="4"/>
      <c r="E490" s="4"/>
      <c r="F490" s="4"/>
      <c r="G490" s="5"/>
      <c r="H490" s="4"/>
      <c r="I490" s="4"/>
      <c r="J490" s="4"/>
      <c r="K490" s="4"/>
      <c r="L490" s="4"/>
      <c r="M490" s="4"/>
      <c r="N490" s="4"/>
      <c r="O490" s="4"/>
      <c r="P490" s="4"/>
      <c r="Q490" s="6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5"/>
      <c r="AG490" s="7"/>
      <c r="AH490" s="4"/>
      <c r="AI490" s="4"/>
      <c r="AJ490" s="4"/>
      <c r="AK490" s="7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</row>
    <row r="491" spans="1:52" x14ac:dyDescent="0.25">
      <c r="A491" s="4"/>
      <c r="B491" s="4"/>
      <c r="C491" s="4"/>
      <c r="D491" s="4"/>
      <c r="E491" s="4"/>
      <c r="F491" s="4"/>
      <c r="G491" s="5"/>
      <c r="H491" s="4"/>
      <c r="I491" s="4"/>
      <c r="J491" s="4"/>
      <c r="K491" s="4"/>
      <c r="L491" s="4"/>
      <c r="M491" s="4"/>
      <c r="N491" s="4"/>
      <c r="O491" s="4"/>
      <c r="P491" s="4"/>
      <c r="Q491" s="6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5"/>
      <c r="AG491" s="7"/>
      <c r="AH491" s="4"/>
      <c r="AI491" s="4"/>
      <c r="AJ491" s="4"/>
      <c r="AK491" s="7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</row>
    <row r="492" spans="1:52" x14ac:dyDescent="0.25">
      <c r="A492" s="4"/>
      <c r="B492" s="4"/>
      <c r="C492" s="4"/>
      <c r="D492" s="4"/>
      <c r="E492" s="4"/>
      <c r="F492" s="4"/>
      <c r="G492" s="5"/>
      <c r="H492" s="4"/>
      <c r="I492" s="4"/>
      <c r="J492" s="4"/>
      <c r="K492" s="4"/>
      <c r="L492" s="4"/>
      <c r="M492" s="4"/>
      <c r="N492" s="4"/>
      <c r="O492" s="4"/>
      <c r="P492" s="4"/>
      <c r="Q492" s="6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5"/>
      <c r="AG492" s="7"/>
      <c r="AH492" s="4"/>
      <c r="AI492" s="4"/>
      <c r="AJ492" s="4"/>
      <c r="AK492" s="7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</row>
    <row r="493" spans="1:52" x14ac:dyDescent="0.25">
      <c r="A493" s="4"/>
      <c r="B493" s="4"/>
      <c r="C493" s="4"/>
      <c r="D493" s="4"/>
      <c r="E493" s="4"/>
      <c r="F493" s="4"/>
      <c r="G493" s="5"/>
      <c r="H493" s="4"/>
      <c r="I493" s="4"/>
      <c r="J493" s="4"/>
      <c r="K493" s="4"/>
      <c r="L493" s="4"/>
      <c r="M493" s="4"/>
      <c r="N493" s="4"/>
      <c r="O493" s="4"/>
      <c r="P493" s="4"/>
      <c r="Q493" s="6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5"/>
      <c r="AG493" s="7"/>
      <c r="AH493" s="4"/>
      <c r="AI493" s="4"/>
      <c r="AJ493" s="4"/>
      <c r="AK493" s="7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</row>
  </sheetData>
  <autoFilter ref="A3:AK58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13</cp:revision>
  <dcterms:created xsi:type="dcterms:W3CDTF">2024-12-25T11:21:19Z</dcterms:created>
  <dcterms:modified xsi:type="dcterms:W3CDTF">2025-01-30T09:36:02Z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