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22F7C45B-333F-4B22-BA7E-A31D6622C9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Y647" i="1"/>
  <c r="X647" i="1"/>
  <c r="BP646" i="1"/>
  <c r="BO646" i="1"/>
  <c r="BN646" i="1"/>
  <c r="BM646" i="1"/>
  <c r="Z646" i="1"/>
  <c r="Y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Z647" i="1" s="1"/>
  <c r="Y643" i="1"/>
  <c r="Y648" i="1" s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Y629" i="1"/>
  <c r="X629" i="1"/>
  <c r="BP628" i="1"/>
  <c r="BO628" i="1"/>
  <c r="BN628" i="1"/>
  <c r="BM628" i="1"/>
  <c r="Z628" i="1"/>
  <c r="Y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9" i="1" s="1"/>
  <c r="Y622" i="1"/>
  <c r="Y630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Y612" i="1"/>
  <c r="X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Z612" i="1" s="1"/>
  <c r="Y605" i="1"/>
  <c r="Y613" i="1" s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Z590" i="1" s="1"/>
  <c r="Y588" i="1"/>
  <c r="Y591" i="1" s="1"/>
  <c r="P588" i="1"/>
  <c r="X586" i="1"/>
  <c r="Y585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Y586" i="1" s="1"/>
  <c r="P582" i="1"/>
  <c r="X580" i="1"/>
  <c r="X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BP572" i="1"/>
  <c r="BO572" i="1"/>
  <c r="BN572" i="1"/>
  <c r="BM572" i="1"/>
  <c r="Z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77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N528" i="1"/>
  <c r="BM528" i="1"/>
  <c r="Z528" i="1"/>
  <c r="Y528" i="1"/>
  <c r="BP528" i="1" s="1"/>
  <c r="BP527" i="1"/>
  <c r="BO527" i="1"/>
  <c r="BN527" i="1"/>
  <c r="BM527" i="1"/>
  <c r="Z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X677" i="1" s="1"/>
  <c r="P421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BP395" i="1"/>
  <c r="BO395" i="1"/>
  <c r="BN395" i="1"/>
  <c r="BM395" i="1"/>
  <c r="Z395" i="1"/>
  <c r="Y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Z293" i="1" s="1"/>
  <c r="Y292" i="1"/>
  <c r="O677" i="1" s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7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6" i="1" s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4" i="1" s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669" i="1" s="1"/>
  <c r="BM22" i="1"/>
  <c r="Y22" i="1"/>
  <c r="P22" i="1"/>
  <c r="H10" i="1"/>
  <c r="H9" i="1"/>
  <c r="A9" i="1"/>
  <c r="D7" i="1"/>
  <c r="Q6" i="1"/>
  <c r="P2" i="1"/>
  <c r="Z58" i="1" l="1"/>
  <c r="B677" i="1"/>
  <c r="Y23" i="1"/>
  <c r="BP22" i="1"/>
  <c r="BN22" i="1"/>
  <c r="Z22" i="1"/>
  <c r="Z23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Z77" i="1" s="1"/>
  <c r="BP82" i="1"/>
  <c r="BN82" i="1"/>
  <c r="Z82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Z509" i="1"/>
  <c r="F10" i="1"/>
  <c r="J9" i="1"/>
  <c r="F9" i="1"/>
  <c r="A10" i="1"/>
  <c r="X668" i="1"/>
  <c r="X670" i="1" s="1"/>
  <c r="X671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Z53" i="1" s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Y102" i="1"/>
  <c r="E677" i="1"/>
  <c r="Y108" i="1"/>
  <c r="BP105" i="1"/>
  <c r="BN105" i="1"/>
  <c r="Z105" i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Y127" i="1"/>
  <c r="BP125" i="1"/>
  <c r="BN125" i="1"/>
  <c r="Z125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8" i="1" s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Z385" i="1" s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29" i="1"/>
  <c r="BN129" i="1"/>
  <c r="BP129" i="1"/>
  <c r="Z131" i="1"/>
  <c r="BN131" i="1"/>
  <c r="Z137" i="1"/>
  <c r="Z143" i="1" s="1"/>
  <c r="BN137" i="1"/>
  <c r="Z139" i="1"/>
  <c r="BN139" i="1"/>
  <c r="Z141" i="1"/>
  <c r="BN141" i="1"/>
  <c r="Z147" i="1"/>
  <c r="Z148" i="1" s="1"/>
  <c r="BN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Y237" i="1"/>
  <c r="Z227" i="1"/>
  <c r="Z237" i="1" s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Z310" i="1" s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Z369" i="1" s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Z399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Z441" i="1" s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Z392" i="1" s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Z431" i="1" s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Z457" i="1" s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Z504" i="1" s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Z556" i="1" s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Z619" i="1" s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376" i="1" l="1"/>
  <c r="Z258" i="1"/>
  <c r="Z246" i="1"/>
  <c r="Z34" i="1"/>
  <c r="Y667" i="1"/>
  <c r="Y668" i="1"/>
  <c r="Y671" i="1"/>
  <c r="Z640" i="1"/>
  <c r="Z470" i="1"/>
  <c r="Z579" i="1"/>
  <c r="Z166" i="1"/>
  <c r="Z133" i="1"/>
  <c r="Z126" i="1"/>
  <c r="Z108" i="1"/>
  <c r="Z86" i="1"/>
  <c r="Z117" i="1"/>
  <c r="Z101" i="1"/>
  <c r="Z70" i="1"/>
  <c r="Z672" i="1"/>
  <c r="Y669" i="1"/>
  <c r="Y670" i="1" l="1"/>
</calcChain>
</file>

<file path=xl/sharedStrings.xml><?xml version="1.0" encoding="utf-8"?>
<sst xmlns="http://schemas.openxmlformats.org/spreadsheetml/2006/main" count="3166" uniqueCount="1090">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</sst>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topLeftCell="A660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4" t="s">
        <v>0</v>
      </c>
      <c r="E1" s="813"/>
      <c r="F1" s="813"/>
      <c r="G1" s="12" t="s">
        <v>1</v>
      </c>
      <c r="H1" s="864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1" t="s">
        <v>8</v>
      </c>
      <c r="B5" s="932"/>
      <c r="C5" s="933"/>
      <c r="D5" s="869"/>
      <c r="E5" s="870"/>
      <c r="F5" s="1170" t="s">
        <v>9</v>
      </c>
      <c r="G5" s="933"/>
      <c r="H5" s="869"/>
      <c r="I5" s="1091"/>
      <c r="J5" s="1091"/>
      <c r="K5" s="1091"/>
      <c r="L5" s="1091"/>
      <c r="M5" s="870"/>
      <c r="N5" s="58"/>
      <c r="P5" s="24" t="s">
        <v>10</v>
      </c>
      <c r="Q5" s="1188">
        <v>45684</v>
      </c>
      <c r="R5" s="930"/>
      <c r="T5" s="990" t="s">
        <v>11</v>
      </c>
      <c r="U5" s="991"/>
      <c r="V5" s="993" t="s">
        <v>12</v>
      </c>
      <c r="W5" s="930"/>
      <c r="AB5" s="51"/>
      <c r="AC5" s="51"/>
      <c r="AD5" s="51"/>
      <c r="AE5" s="51"/>
    </row>
    <row r="6" spans="1:32" s="773" customFormat="1" ht="24" customHeight="1" x14ac:dyDescent="0.2">
      <c r="A6" s="931" t="s">
        <v>13</v>
      </c>
      <c r="B6" s="932"/>
      <c r="C6" s="933"/>
      <c r="D6" s="1096" t="s">
        <v>14</v>
      </c>
      <c r="E6" s="1097"/>
      <c r="F6" s="1097"/>
      <c r="G6" s="1097"/>
      <c r="H6" s="1097"/>
      <c r="I6" s="1097"/>
      <c r="J6" s="1097"/>
      <c r="K6" s="1097"/>
      <c r="L6" s="1097"/>
      <c r="M6" s="930"/>
      <c r="N6" s="59"/>
      <c r="P6" s="24" t="s">
        <v>15</v>
      </c>
      <c r="Q6" s="1202" t="str">
        <f>IF(Q5=0," ",CHOOSE(WEEKDAY(Q5,2),"Понедельник","Вторник","Среда","Четверг","Пятница","Суббота","Воскресенье"))</f>
        <v>Понедельник</v>
      </c>
      <c r="R6" s="784"/>
      <c r="T6" s="1001" t="s">
        <v>16</v>
      </c>
      <c r="U6" s="991"/>
      <c r="V6" s="1071" t="s">
        <v>17</v>
      </c>
      <c r="W6" s="866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3"/>
      <c r="U7" s="991"/>
      <c r="V7" s="1072"/>
      <c r="W7" s="1073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40">
        <v>0.41666666666666669</v>
      </c>
      <c r="R8" s="842"/>
      <c r="T8" s="793"/>
      <c r="U8" s="991"/>
      <c r="V8" s="1072"/>
      <c r="W8" s="1073"/>
      <c r="AB8" s="51"/>
      <c r="AC8" s="51"/>
      <c r="AD8" s="51"/>
      <c r="AE8" s="51"/>
    </row>
    <row r="9" spans="1:32" s="773" customFormat="1" ht="39.950000000000003" customHeight="1" x14ac:dyDescent="0.2">
      <c r="A9" s="9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2"/>
      <c r="E9" s="797"/>
      <c r="F9" s="9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1"/>
      <c r="P9" s="26" t="s">
        <v>21</v>
      </c>
      <c r="Q9" s="924"/>
      <c r="R9" s="925"/>
      <c r="T9" s="793"/>
      <c r="U9" s="991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2"/>
      <c r="E10" s="797"/>
      <c r="F10" s="9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1" t="str">
        <f>IFERROR(VLOOKUP($D$10,Proxy,2,FALSE),"")</f>
        <v/>
      </c>
      <c r="I10" s="793"/>
      <c r="J10" s="793"/>
      <c r="K10" s="793"/>
      <c r="L10" s="793"/>
      <c r="M10" s="793"/>
      <c r="N10" s="772"/>
      <c r="P10" s="26" t="s">
        <v>22</v>
      </c>
      <c r="Q10" s="1002"/>
      <c r="R10" s="1003"/>
      <c r="U10" s="24" t="s">
        <v>23</v>
      </c>
      <c r="V10" s="865" t="s">
        <v>24</v>
      </c>
      <c r="W10" s="866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9"/>
      <c r="R11" s="930"/>
      <c r="U11" s="24" t="s">
        <v>27</v>
      </c>
      <c r="V11" s="1128" t="s">
        <v>28</v>
      </c>
      <c r="W11" s="925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1" t="s">
        <v>29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30</v>
      </c>
      <c r="Q12" s="940"/>
      <c r="R12" s="842"/>
      <c r="S12" s="23"/>
      <c r="U12" s="24"/>
      <c r="V12" s="813"/>
      <c r="W12" s="793"/>
      <c r="AB12" s="51"/>
      <c r="AC12" s="51"/>
      <c r="AD12" s="51"/>
      <c r="AE12" s="51"/>
    </row>
    <row r="13" spans="1:32" s="773" customFormat="1" ht="23.25" customHeight="1" x14ac:dyDescent="0.2">
      <c r="A13" s="981" t="s">
        <v>31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32</v>
      </c>
      <c r="Q13" s="1128"/>
      <c r="R13" s="9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1" t="s">
        <v>33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5" t="s">
        <v>34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8" t="s">
        <v>35</v>
      </c>
      <c r="Q15" s="813"/>
      <c r="R15" s="813"/>
      <c r="S15" s="813"/>
      <c r="T15" s="8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9"/>
      <c r="Q16" s="969"/>
      <c r="R16" s="969"/>
      <c r="S16" s="969"/>
      <c r="T16" s="9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7" t="s">
        <v>38</v>
      </c>
      <c r="D17" s="824" t="s">
        <v>39</v>
      </c>
      <c r="E17" s="898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7"/>
      <c r="R17" s="897"/>
      <c r="S17" s="897"/>
      <c r="T17" s="898"/>
      <c r="U17" s="1213" t="s">
        <v>51</v>
      </c>
      <c r="V17" s="933"/>
      <c r="W17" s="824" t="s">
        <v>52</v>
      </c>
      <c r="X17" s="824" t="s">
        <v>53</v>
      </c>
      <c r="Y17" s="1214" t="s">
        <v>54</v>
      </c>
      <c r="Z17" s="1088" t="s">
        <v>55</v>
      </c>
      <c r="AA17" s="1059" t="s">
        <v>56</v>
      </c>
      <c r="AB17" s="1059" t="s">
        <v>57</v>
      </c>
      <c r="AC17" s="1059" t="s">
        <v>58</v>
      </c>
      <c r="AD17" s="1059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9"/>
      <c r="E18" s="90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25"/>
      <c r="X18" s="825"/>
      <c r="Y18" s="1215"/>
      <c r="Z18" s="1089"/>
      <c r="AA18" s="1060"/>
      <c r="AB18" s="1060"/>
      <c r="AC18" s="1060"/>
      <c r="AD18" s="1167"/>
      <c r="AE18" s="1168"/>
      <c r="AF18" s="1169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26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89"/>
      <c r="R29" s="789"/>
      <c r="S29" s="789"/>
      <c r="T29" s="790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9"/>
      <c r="R30" s="789"/>
      <c r="S30" s="789"/>
      <c r="T30" s="790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6" t="s">
        <v>94</v>
      </c>
      <c r="Q31" s="789"/>
      <c r="R31" s="789"/>
      <c r="S31" s="789"/>
      <c r="T31" s="790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5"/>
      <c r="AB36" s="775"/>
      <c r="AC36" s="775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5"/>
      <c r="AB40" s="775"/>
      <c r="AC40" s="775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26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4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5"/>
      <c r="AB55" s="775"/>
      <c r="AC55" s="775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customHeight="1" x14ac:dyDescent="0.25">
      <c r="A60" s="826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5"/>
      <c r="AB61" s="775"/>
      <c r="AC61" s="775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1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5"/>
      <c r="AB79" s="775"/>
      <c r="AC79" s="775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5"/>
      <c r="AB88" s="775"/>
      <c r="AC88" s="775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1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5"/>
      <c r="AB97" s="775"/>
      <c r="AC97" s="775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customHeight="1" x14ac:dyDescent="0.25">
      <c r="A103" s="826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783">
        <v>4607091386967</v>
      </c>
      <c r="E111" s="784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83">
        <v>4607091386967</v>
      </c>
      <c r="E112" s="784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83">
        <v>4680115880214</v>
      </c>
      <c r="E115" s="784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783">
        <v>4680115880214</v>
      </c>
      <c r="E116" s="784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">
        <v>236</v>
      </c>
      <c r="Q116" s="789"/>
      <c r="R116" s="789"/>
      <c r="S116" s="789"/>
      <c r="T116" s="790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customHeight="1" x14ac:dyDescent="0.25">
      <c r="A119" s="826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5"/>
      <c r="AB120" s="775"/>
      <c r="AC120" s="775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783">
        <v>4680115882133</v>
      </c>
      <c r="E121" s="784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83">
        <v>4680115882133</v>
      </c>
      <c r="E122" s="784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1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1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3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5"/>
      <c r="AB145" s="775"/>
      <c r="AC145" s="775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customHeight="1" x14ac:dyDescent="0.25">
      <c r="A150" s="826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5"/>
      <c r="AB151" s="775"/>
      <c r="AC151" s="775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2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286</v>
      </c>
      <c r="B154" s="54" t="s">
        <v>289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290</v>
      </c>
      <c r="B159" s="54" t="s">
        <v>293</v>
      </c>
      <c r="C159" s="31">
        <v>4301031235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5"/>
      <c r="AB162" s="775"/>
      <c r="AC162" s="775"/>
    </row>
    <row r="163" spans="1:68" ht="16.5" customHeight="1" x14ac:dyDescent="0.25">
      <c r="A163" s="54" t="s">
        <v>294</v>
      </c>
      <c r="B163" s="54" t="s">
        <v>295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6" t="s">
        <v>296</v>
      </c>
      <c r="Q163" s="789"/>
      <c r="R163" s="789"/>
      <c r="S163" s="789"/>
      <c r="T163" s="790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297</v>
      </c>
      <c r="B164" s="54" t="s">
        <v>298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customHeight="1" x14ac:dyDescent="0.25">
      <c r="A168" s="826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306</v>
      </c>
      <c r="B175" s="54" t="s">
        <v>307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312</v>
      </c>
      <c r="B177" s="54" t="s">
        <v>313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314</v>
      </c>
      <c r="B178" s="54" t="s">
        <v>315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5"/>
      <c r="AB181" s="775"/>
      <c r="AC181" s="775"/>
    </row>
    <row r="182" spans="1:68" ht="16.5" customHeight="1" x14ac:dyDescent="0.25">
      <c r="A182" s="54" t="s">
        <v>316</v>
      </c>
      <c r="B182" s="54" t="s">
        <v>317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customHeight="1" x14ac:dyDescent="0.2">
      <c r="A186" s="961" t="s">
        <v>322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26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5"/>
      <c r="AB188" s="775"/>
      <c r="AC188" s="775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330</v>
      </c>
      <c r="B194" s="54" t="s">
        <v>331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344</v>
      </c>
      <c r="B200" s="54" t="s">
        <v>345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customHeight="1" x14ac:dyDescent="0.25">
      <c r="A203" s="826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5"/>
      <c r="AB204" s="775"/>
      <c r="AC204" s="775"/>
    </row>
    <row r="205" spans="1:68" ht="16.5" customHeight="1" x14ac:dyDescent="0.25">
      <c r="A205" s="54" t="s">
        <v>348</v>
      </c>
      <c r="B205" s="54" t="s">
        <v>349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351</v>
      </c>
      <c r="B206" s="54" t="s">
        <v>352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5"/>
      <c r="AB209" s="775"/>
      <c r="AC209" s="775"/>
    </row>
    <row r="210" spans="1:68" ht="16.5" customHeight="1" x14ac:dyDescent="0.25">
      <c r="A210" s="54" t="s">
        <v>354</v>
      </c>
      <c r="B210" s="54" t="s">
        <v>355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5"/>
      <c r="AB225" s="775"/>
      <c r="AC225" s="775"/>
    </row>
    <row r="226" spans="1:68" ht="37.5" customHeight="1" x14ac:dyDescent="0.25">
      <c r="A226" s="54" t="s">
        <v>379</v>
      </c>
      <c r="B226" s="54" t="s">
        <v>380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1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385</v>
      </c>
      <c r="B228" s="54" t="s">
        <v>386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393</v>
      </c>
      <c r="B231" s="54" t="s">
        <v>394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5"/>
      <c r="AB239" s="775"/>
      <c r="AC239" s="775"/>
    </row>
    <row r="240" spans="1:68" ht="16.5" customHeight="1" x14ac:dyDescent="0.25">
      <c r="A240" s="54" t="s">
        <v>408</v>
      </c>
      <c r="B240" s="54" t="s">
        <v>409</v>
      </c>
      <c r="C240" s="31">
        <v>4301060404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408</v>
      </c>
      <c r="B241" s="54" t="s">
        <v>411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408</v>
      </c>
      <c r="B242" s="54" t="s">
        <v>413</v>
      </c>
      <c r="C242" s="31">
        <v>4301060460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68" t="s">
        <v>414</v>
      </c>
      <c r="Q242" s="789"/>
      <c r="R242" s="789"/>
      <c r="S242" s="789"/>
      <c r="T242" s="790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416</v>
      </c>
      <c r="B243" s="54" t="s">
        <v>417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customHeight="1" x14ac:dyDescent="0.25">
      <c r="A248" s="826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5"/>
      <c r="AB249" s="775"/>
      <c r="AC249" s="775"/>
    </row>
    <row r="250" spans="1:68" ht="27" customHeight="1" x14ac:dyDescent="0.25">
      <c r="A250" s="54" t="s">
        <v>426</v>
      </c>
      <c r="B250" s="54" t="s">
        <v>427</v>
      </c>
      <c r="C250" s="31">
        <v>4301011945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426</v>
      </c>
      <c r="B251" s="54" t="s">
        <v>429</v>
      </c>
      <c r="C251" s="31">
        <v>4301011717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431</v>
      </c>
      <c r="B252" s="54" t="s">
        <v>432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2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434</v>
      </c>
      <c r="B253" s="54" t="s">
        <v>435</v>
      </c>
      <c r="C253" s="31">
        <v>4301011944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434</v>
      </c>
      <c r="B254" s="54" t="s">
        <v>436</v>
      </c>
      <c r="C254" s="31">
        <v>4301011733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438</v>
      </c>
      <c r="B255" s="54" t="s">
        <v>439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440</v>
      </c>
      <c r="B256" s="54" t="s">
        <v>441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442</v>
      </c>
      <c r="B257" s="54" t="s">
        <v>443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customHeight="1" x14ac:dyDescent="0.25">
      <c r="A260" s="826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5"/>
      <c r="AB261" s="775"/>
      <c r="AC261" s="775"/>
    </row>
    <row r="262" spans="1:68" ht="27" customHeight="1" x14ac:dyDescent="0.25">
      <c r="A262" s="54" t="s">
        <v>445</v>
      </c>
      <c r="B262" s="54" t="s">
        <v>446</v>
      </c>
      <c r="C262" s="31">
        <v>4301011942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449</v>
      </c>
      <c r="B264" s="54" t="s">
        <v>450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4301011941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452</v>
      </c>
      <c r="B266" s="54" t="s">
        <v>454</v>
      </c>
      <c r="C266" s="31">
        <v>4301011721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458</v>
      </c>
      <c r="B268" s="54" t="s">
        <v>459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461</v>
      </c>
      <c r="B269" s="54" t="s">
        <v>462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463</v>
      </c>
      <c r="B270" s="54" t="s">
        <v>464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5"/>
      <c r="AB273" s="775"/>
      <c r="AC273" s="775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customHeight="1" x14ac:dyDescent="0.25">
      <c r="A277" s="826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5"/>
      <c r="AB278" s="775"/>
      <c r="AC278" s="775"/>
    </row>
    <row r="279" spans="1:68" ht="27" customHeight="1" x14ac:dyDescent="0.25">
      <c r="A279" s="54" t="s">
        <v>469</v>
      </c>
      <c r="B279" s="54" t="s">
        <v>470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customHeight="1" x14ac:dyDescent="0.25">
      <c r="A280" s="54" t="s">
        <v>472</v>
      </c>
      <c r="B280" s="54" t="s">
        <v>473</v>
      </c>
      <c r="C280" s="31">
        <v>4301011910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472</v>
      </c>
      <c r="B281" s="54" t="s">
        <v>475</v>
      </c>
      <c r="C281" s="31">
        <v>4301011850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1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480</v>
      </c>
      <c r="B283" s="54" t="s">
        <v>481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486</v>
      </c>
      <c r="B285" s="54" t="s">
        <v>487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customHeight="1" x14ac:dyDescent="0.25">
      <c r="A290" s="826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5"/>
      <c r="AB291" s="775"/>
      <c r="AC291" s="775"/>
    </row>
    <row r="292" spans="1:68" ht="27" customHeight="1" x14ac:dyDescent="0.25">
      <c r="A292" s="54" t="s">
        <v>496</v>
      </c>
      <c r="B292" s="54" t="s">
        <v>497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customHeight="1" x14ac:dyDescent="0.25">
      <c r="A295" s="826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5"/>
      <c r="AB296" s="775"/>
      <c r="AC296" s="775"/>
    </row>
    <row r="297" spans="1:68" ht="27" customHeight="1" x14ac:dyDescent="0.25">
      <c r="A297" s="54" t="s">
        <v>499</v>
      </c>
      <c r="B297" s="54" t="s">
        <v>500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501</v>
      </c>
      <c r="B298" s="54" t="s">
        <v>502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504</v>
      </c>
      <c r="B299" s="54" t="s">
        <v>505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customHeight="1" x14ac:dyDescent="0.25">
      <c r="A302" s="826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5"/>
      <c r="AB303" s="775"/>
      <c r="AC303" s="775"/>
    </row>
    <row r="304" spans="1:68" ht="37.5" customHeight="1" x14ac:dyDescent="0.25">
      <c r="A304" s="54" t="s">
        <v>508</v>
      </c>
      <c r="B304" s="54" t="s">
        <v>509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customHeight="1" x14ac:dyDescent="0.25">
      <c r="A305" s="54" t="s">
        <v>511</v>
      </c>
      <c r="B305" s="54" t="s">
        <v>512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520</v>
      </c>
      <c r="B309" s="54" t="s">
        <v>521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customHeight="1" x14ac:dyDescent="0.25">
      <c r="A312" s="826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5"/>
      <c r="AB313" s="775"/>
      <c r="AC313" s="775"/>
    </row>
    <row r="314" spans="1:68" ht="27" customHeight="1" x14ac:dyDescent="0.25">
      <c r="A314" s="54" t="s">
        <v>524</v>
      </c>
      <c r="B314" s="54" t="s">
        <v>525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0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5"/>
      <c r="AB317" s="775"/>
      <c r="AC317" s="775"/>
    </row>
    <row r="318" spans="1:68" ht="27" customHeight="1" x14ac:dyDescent="0.25">
      <c r="A318" s="54" t="s">
        <v>527</v>
      </c>
      <c r="B318" s="54" t="s">
        <v>528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5"/>
      <c r="AB321" s="775"/>
      <c r="AC321" s="775"/>
    </row>
    <row r="322" spans="1:68" ht="37.5" customHeight="1" x14ac:dyDescent="0.25">
      <c r="A322" s="54" t="s">
        <v>530</v>
      </c>
      <c r="B322" s="54" t="s">
        <v>531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customHeight="1" x14ac:dyDescent="0.25">
      <c r="A325" s="826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5"/>
      <c r="AB326" s="775"/>
      <c r="AC326" s="775"/>
    </row>
    <row r="327" spans="1:68" ht="27" customHeight="1" x14ac:dyDescent="0.25">
      <c r="A327" s="54" t="s">
        <v>534</v>
      </c>
      <c r="B327" s="54" t="s">
        <v>535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5"/>
      <c r="AB330" s="775"/>
      <c r="AC330" s="775"/>
    </row>
    <row r="331" spans="1:68" ht="27" customHeight="1" x14ac:dyDescent="0.25">
      <c r="A331" s="54" t="s">
        <v>537</v>
      </c>
      <c r="B331" s="54" t="s">
        <v>538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6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5"/>
      <c r="AB334" s="775"/>
      <c r="AC334" s="775"/>
    </row>
    <row r="335" spans="1:68" ht="27" customHeight="1" x14ac:dyDescent="0.25">
      <c r="A335" s="54" t="s">
        <v>540</v>
      </c>
      <c r="B335" s="54" t="s">
        <v>541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10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543</v>
      </c>
      <c r="B336" s="54" t="s">
        <v>544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1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customHeight="1" x14ac:dyDescent="0.25">
      <c r="A339" s="826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5"/>
      <c r="AB340" s="775"/>
      <c r="AC340" s="775"/>
    </row>
    <row r="341" spans="1:68" ht="27" customHeight="1" x14ac:dyDescent="0.25">
      <c r="A341" s="54" t="s">
        <v>547</v>
      </c>
      <c r="B341" s="54" t="s">
        <v>548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554</v>
      </c>
      <c r="B347" s="54" t="s">
        <v>555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5"/>
      <c r="AB350" s="775"/>
      <c r="AC350" s="775"/>
    </row>
    <row r="351" spans="1:68" ht="37.5" customHeight="1" x14ac:dyDescent="0.25">
      <c r="A351" s="54" t="s">
        <v>556</v>
      </c>
      <c r="B351" s="54" t="s">
        <v>557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customHeight="1" x14ac:dyDescent="0.25">
      <c r="A354" s="826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5"/>
      <c r="AB355" s="775"/>
      <c r="AC355" s="775"/>
    </row>
    <row r="356" spans="1:68" ht="16.5" customHeight="1" x14ac:dyDescent="0.25">
      <c r="A356" s="54" t="s">
        <v>560</v>
      </c>
      <c r="B356" s="54" t="s">
        <v>561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customHeight="1" x14ac:dyDescent="0.25">
      <c r="A359" s="826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5"/>
      <c r="AB360" s="775"/>
      <c r="AC360" s="775"/>
    </row>
    <row r="361" spans="1:68" ht="27" customHeight="1" x14ac:dyDescent="0.25">
      <c r="A361" s="54" t="s">
        <v>564</v>
      </c>
      <c r="B361" s="54" t="s">
        <v>565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customHeight="1" x14ac:dyDescent="0.25">
      <c r="A362" s="54" t="s">
        <v>567</v>
      </c>
      <c r="B362" s="54" t="s">
        <v>568</v>
      </c>
      <c r="C362" s="31">
        <v>4301011911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575</v>
      </c>
      <c r="B365" s="54" t="s">
        <v>576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8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5"/>
      <c r="AB371" s="775"/>
      <c r="AC371" s="775"/>
    </row>
    <row r="372" spans="1:68" ht="27" customHeight="1" x14ac:dyDescent="0.25">
      <c r="A372" s="54" t="s">
        <v>586</v>
      </c>
      <c r="B372" s="54" t="s">
        <v>587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592</v>
      </c>
      <c r="B374" s="54" t="s">
        <v>593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2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customHeight="1" x14ac:dyDescent="0.25">
      <c r="A380" s="54" t="s">
        <v>600</v>
      </c>
      <c r="B380" s="54" t="s">
        <v>601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603</v>
      </c>
      <c r="B381" s="54" t="s">
        <v>604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customHeight="1" x14ac:dyDescent="0.25">
      <c r="A383" s="54" t="s">
        <v>609</v>
      </c>
      <c r="B383" s="54" t="s">
        <v>610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621</v>
      </c>
      <c r="B390" s="54" t="s">
        <v>622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53" t="s">
        <v>623</v>
      </c>
      <c r="Q390" s="789"/>
      <c r="R390" s="789"/>
      <c r="S390" s="789"/>
      <c r="T390" s="790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5"/>
      <c r="AB394" s="775"/>
      <c r="AC394" s="775"/>
    </row>
    <row r="395" spans="1:68" ht="16.5" customHeight="1" x14ac:dyDescent="0.25">
      <c r="A395" s="54" t="s">
        <v>627</v>
      </c>
      <c r="B395" s="54" t="s">
        <v>628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3" t="s">
        <v>629</v>
      </c>
      <c r="Q395" s="789"/>
      <c r="R395" s="789"/>
      <c r="S395" s="789"/>
      <c r="T395" s="790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94" t="s">
        <v>633</v>
      </c>
      <c r="Q396" s="789"/>
      <c r="R396" s="789"/>
      <c r="S396" s="789"/>
      <c r="T396" s="790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644</v>
      </c>
      <c r="B403" s="54" t="s">
        <v>645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646</v>
      </c>
      <c r="B404" s="54" t="s">
        <v>647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customHeight="1" x14ac:dyDescent="0.25">
      <c r="A407" s="826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customHeight="1" x14ac:dyDescent="0.25">
      <c r="A414" s="54" t="s">
        <v>655</v>
      </c>
      <c r="B414" s="54" t="s">
        <v>656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customHeight="1" x14ac:dyDescent="0.2">
      <c r="A418" s="961" t="s">
        <v>661</v>
      </c>
      <c r="B418" s="962"/>
      <c r="C418" s="962"/>
      <c r="D418" s="962"/>
      <c r="E418" s="962"/>
      <c r="F418" s="962"/>
      <c r="G418" s="962"/>
      <c r="H418" s="962"/>
      <c r="I418" s="962"/>
      <c r="J418" s="962"/>
      <c r="K418" s="962"/>
      <c r="L418" s="962"/>
      <c r="M418" s="962"/>
      <c r="N418" s="962"/>
      <c r="O418" s="962"/>
      <c r="P418" s="962"/>
      <c r="Q418" s="962"/>
      <c r="R418" s="962"/>
      <c r="S418" s="962"/>
      <c r="T418" s="962"/>
      <c r="U418" s="962"/>
      <c r="V418" s="962"/>
      <c r="W418" s="962"/>
      <c r="X418" s="962"/>
      <c r="Y418" s="962"/>
      <c r="Z418" s="962"/>
      <c r="AA418" s="48"/>
      <c r="AB418" s="48"/>
      <c r="AC418" s="48"/>
    </row>
    <row r="419" spans="1:68" ht="16.5" customHeight="1" x14ac:dyDescent="0.25">
      <c r="A419" s="826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5"/>
      <c r="AB420" s="775"/>
      <c r="AC420" s="775"/>
    </row>
    <row r="421" spans="1:68" ht="27" customHeight="1" x14ac:dyDescent="0.25">
      <c r="A421" s="54" t="s">
        <v>663</v>
      </c>
      <c r="B421" s="54" t="s">
        <v>664</v>
      </c>
      <c r="C421" s="31">
        <v>4301011946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668</v>
      </c>
      <c r="B423" s="54" t="s">
        <v>669</v>
      </c>
      <c r="C423" s="31">
        <v>4301011947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4"/>
      <c r="V424" s="34"/>
      <c r="W424" s="35" t="s">
        <v>69</v>
      </c>
      <c r="X424" s="779">
        <v>1440</v>
      </c>
      <c r="Y424" s="780">
        <f t="shared" si="87"/>
        <v>1440</v>
      </c>
      <c r="Z424" s="36">
        <f>IFERROR(IF(Y424=0,"",ROUNDUP(Y424/H424,0)*0.02175),"")</f>
        <v>2.0880000000000001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1486.0800000000002</v>
      </c>
      <c r="BN424" s="64">
        <f t="shared" si="89"/>
        <v>1486.0800000000002</v>
      </c>
      <c r="BO424" s="64">
        <f t="shared" si="90"/>
        <v>2</v>
      </c>
      <c r="BP424" s="64">
        <f t="shared" si="91"/>
        <v>2</v>
      </c>
    </row>
    <row r="425" spans="1:68" ht="27" customHeight="1" x14ac:dyDescent="0.25">
      <c r="A425" s="54" t="s">
        <v>672</v>
      </c>
      <c r="B425" s="54" t="s">
        <v>673</v>
      </c>
      <c r="C425" s="31">
        <v>4301011943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10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83">
        <v>4680115884830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83">
        <v>4607091383997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customHeight="1" x14ac:dyDescent="0.25">
      <c r="A428" s="54" t="s">
        <v>679</v>
      </c>
      <c r="B428" s="54" t="s">
        <v>680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96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96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2.0880000000000001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1440</v>
      </c>
      <c r="Y432" s="781">
        <f>IFERROR(SUM(Y421:Y430),"0")</f>
        <v>1440</v>
      </c>
      <c r="Z432" s="37"/>
      <c r="AA432" s="782"/>
      <c r="AB432" s="782"/>
      <c r="AC432" s="782"/>
    </row>
    <row r="433" spans="1:68" ht="14.25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1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89"/>
      <c r="R439" s="789"/>
      <c r="S439" s="789"/>
      <c r="T439" s="790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29" t="s">
        <v>697</v>
      </c>
      <c r="Q440" s="789"/>
      <c r="R440" s="789"/>
      <c r="S440" s="789"/>
      <c r="T440" s="790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5"/>
      <c r="AB443" s="775"/>
      <c r="AC443" s="775"/>
    </row>
    <row r="444" spans="1:68" ht="27" customHeight="1" x14ac:dyDescent="0.25">
      <c r="A444" s="54" t="s">
        <v>699</v>
      </c>
      <c r="B444" s="54" t="s">
        <v>700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89"/>
      <c r="R444" s="789"/>
      <c r="S444" s="789"/>
      <c r="T444" s="790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customHeight="1" x14ac:dyDescent="0.25">
      <c r="A447" s="826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5"/>
      <c r="AB448" s="775"/>
      <c r="AC448" s="775"/>
    </row>
    <row r="449" spans="1:68" ht="27" customHeight="1" x14ac:dyDescent="0.25">
      <c r="A449" s="54" t="s">
        <v>704</v>
      </c>
      <c r="B449" s="54" t="s">
        <v>705</v>
      </c>
      <c r="C449" s="31">
        <v>4301011483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customHeight="1" x14ac:dyDescent="0.25">
      <c r="A450" s="54" t="s">
        <v>704</v>
      </c>
      <c r="B450" s="54" t="s">
        <v>707</v>
      </c>
      <c r="C450" s="31">
        <v>4301011873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709</v>
      </c>
      <c r="B451" s="54" t="s">
        <v>710</v>
      </c>
      <c r="C451" s="31">
        <v>4301011872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customHeight="1" x14ac:dyDescent="0.25">
      <c r="A452" s="54" t="s">
        <v>709</v>
      </c>
      <c r="B452" s="54" t="s">
        <v>711</v>
      </c>
      <c r="C452" s="31">
        <v>4301011655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712</v>
      </c>
      <c r="B453" s="54" t="s">
        <v>713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8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customHeight="1" x14ac:dyDescent="0.25">
      <c r="A455" s="54" t="s">
        <v>718</v>
      </c>
      <c r="B455" s="54" t="s">
        <v>719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customHeight="1" x14ac:dyDescent="0.25">
      <c r="A456" s="54" t="s">
        <v>720</v>
      </c>
      <c r="B456" s="54" t="s">
        <v>721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5"/>
      <c r="AB459" s="775"/>
      <c r="AC459" s="775"/>
    </row>
    <row r="460" spans="1:68" ht="27" customHeight="1" x14ac:dyDescent="0.25">
      <c r="A460" s="54" t="s">
        <v>722</v>
      </c>
      <c r="B460" s="54" t="s">
        <v>723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725</v>
      </c>
      <c r="B461" s="54" t="s">
        <v>726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48" t="s">
        <v>729</v>
      </c>
      <c r="Q465" s="789"/>
      <c r="R465" s="789"/>
      <c r="S465" s="789"/>
      <c r="T465" s="790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731</v>
      </c>
      <c r="B466" s="54" t="s">
        <v>732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89" t="s">
        <v>733</v>
      </c>
      <c r="Q466" s="789"/>
      <c r="R466" s="789"/>
      <c r="S466" s="789"/>
      <c r="T466" s="790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735</v>
      </c>
      <c r="B467" s="54" t="s">
        <v>736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735</v>
      </c>
      <c r="B468" s="54" t="s">
        <v>738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740</v>
      </c>
      <c r="B469" s="54" t="s">
        <v>741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5"/>
      <c r="AB472" s="775"/>
      <c r="AC472" s="775"/>
    </row>
    <row r="473" spans="1:68" ht="27" customHeight="1" x14ac:dyDescent="0.25">
      <c r="A473" s="54" t="s">
        <v>743</v>
      </c>
      <c r="B473" s="54" t="s">
        <v>744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57" t="s">
        <v>745</v>
      </c>
      <c r="Q473" s="789"/>
      <c r="R473" s="789"/>
      <c r="S473" s="789"/>
      <c r="T473" s="790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customHeight="1" x14ac:dyDescent="0.2">
      <c r="A476" s="961" t="s">
        <v>747</v>
      </c>
      <c r="B476" s="962"/>
      <c r="C476" s="962"/>
      <c r="D476" s="962"/>
      <c r="E476" s="962"/>
      <c r="F476" s="962"/>
      <c r="G476" s="962"/>
      <c r="H476" s="962"/>
      <c r="I476" s="962"/>
      <c r="J476" s="962"/>
      <c r="K476" s="962"/>
      <c r="L476" s="962"/>
      <c r="M476" s="962"/>
      <c r="N476" s="962"/>
      <c r="O476" s="962"/>
      <c r="P476" s="962"/>
      <c r="Q476" s="962"/>
      <c r="R476" s="962"/>
      <c r="S476" s="962"/>
      <c r="T476" s="962"/>
      <c r="U476" s="962"/>
      <c r="V476" s="962"/>
      <c r="W476" s="962"/>
      <c r="X476" s="962"/>
      <c r="Y476" s="962"/>
      <c r="Z476" s="962"/>
      <c r="AA476" s="48"/>
      <c r="AB476" s="48"/>
      <c r="AC476" s="48"/>
    </row>
    <row r="477" spans="1:68" ht="16.5" customHeight="1" x14ac:dyDescent="0.25">
      <c r="A477" s="826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9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4" t="s">
        <v>754</v>
      </c>
      <c r="Q483" s="789"/>
      <c r="R483" s="789"/>
      <c r="S483" s="789"/>
      <c r="T483" s="790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5" t="s">
        <v>758</v>
      </c>
      <c r="Q484" s="789"/>
      <c r="R484" s="789"/>
      <c r="S484" s="789"/>
      <c r="T484" s="790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760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2" t="s">
        <v>758</v>
      </c>
      <c r="Q485" s="789"/>
      <c r="R485" s="789"/>
      <c r="S485" s="789"/>
      <c r="T485" s="790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761</v>
      </c>
      <c r="B487" s="54" t="s">
        <v>764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767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768</v>
      </c>
      <c r="Q489" s="789"/>
      <c r="R489" s="789"/>
      <c r="S489" s="789"/>
      <c r="T489" s="790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769</v>
      </c>
      <c r="B491" s="54" t="s">
        <v>771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772</v>
      </c>
      <c r="B492" s="54" t="s">
        <v>773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customHeight="1" x14ac:dyDescent="0.25">
      <c r="A493" s="54" t="s">
        <v>772</v>
      </c>
      <c r="B493" s="54" t="s">
        <v>775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6" t="s">
        <v>776</v>
      </c>
      <c r="Q493" s="789"/>
      <c r="R493" s="789"/>
      <c r="S493" s="789"/>
      <c r="T493" s="790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customHeight="1" x14ac:dyDescent="0.25">
      <c r="A495" s="54" t="s">
        <v>777</v>
      </c>
      <c r="B495" s="54" t="s">
        <v>779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780</v>
      </c>
      <c r="B496" s="54" t="s">
        <v>781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customHeight="1" x14ac:dyDescent="0.25">
      <c r="A497" s="54" t="s">
        <v>780</v>
      </c>
      <c r="B497" s="54" t="s">
        <v>783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">
        <v>784</v>
      </c>
      <c r="Q497" s="789"/>
      <c r="R497" s="789"/>
      <c r="S497" s="789"/>
      <c r="T497" s="790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customHeight="1" x14ac:dyDescent="0.25">
      <c r="A500" s="54" t="s">
        <v>789</v>
      </c>
      <c r="B500" s="54" t="s">
        <v>790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customHeight="1" x14ac:dyDescent="0.25">
      <c r="A501" s="54" t="s">
        <v>791</v>
      </c>
      <c r="B501" s="54" t="s">
        <v>792</v>
      </c>
      <c r="C501" s="31">
        <v>4301031338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customHeight="1" x14ac:dyDescent="0.25">
      <c r="A502" s="54" t="s">
        <v>791</v>
      </c>
      <c r="B502" s="54" t="s">
        <v>793</v>
      </c>
      <c r="C502" s="31">
        <v>4301031368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2" t="s">
        <v>794</v>
      </c>
      <c r="Q502" s="789"/>
      <c r="R502" s="789"/>
      <c r="S502" s="789"/>
      <c r="T502" s="790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customHeight="1" x14ac:dyDescent="0.25">
      <c r="A503" s="54" t="s">
        <v>791</v>
      </c>
      <c r="B503" s="54" t="s">
        <v>795</v>
      </c>
      <c r="C503" s="31">
        <v>4301031255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5"/>
      <c r="AB506" s="775"/>
      <c r="AC506" s="775"/>
    </row>
    <row r="507" spans="1:68" ht="27" customHeight="1" x14ac:dyDescent="0.25">
      <c r="A507" s="54" t="s">
        <v>797</v>
      </c>
      <c r="B507" s="54" t="s">
        <v>798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800</v>
      </c>
      <c r="B508" s="54" t="s">
        <v>801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customHeight="1" x14ac:dyDescent="0.25">
      <c r="A511" s="826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5"/>
      <c r="AB512" s="775"/>
      <c r="AC512" s="775"/>
    </row>
    <row r="513" spans="1:68" ht="27" customHeight="1" x14ac:dyDescent="0.25">
      <c r="A513" s="54" t="s">
        <v>804</v>
      </c>
      <c r="B513" s="54" t="s">
        <v>805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2" t="s">
        <v>809</v>
      </c>
      <c r="Q517" s="789"/>
      <c r="R517" s="789"/>
      <c r="S517" s="789"/>
      <c r="T517" s="790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811</v>
      </c>
      <c r="B518" s="54" t="s">
        <v>812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814</v>
      </c>
      <c r="B519" s="54" t="s">
        <v>815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">
        <v>816</v>
      </c>
      <c r="Q519" s="789"/>
      <c r="R519" s="789"/>
      <c r="S519" s="789"/>
      <c r="T519" s="790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818</v>
      </c>
      <c r="B520" s="54" t="s">
        <v>819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818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customHeight="1" x14ac:dyDescent="0.25">
      <c r="A524" s="826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1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825</v>
      </c>
      <c r="B527" s="54" t="s">
        <v>826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827</v>
      </c>
      <c r="B528" s="54" t="s">
        <v>828</v>
      </c>
      <c r="C528" s="31">
        <v>4301031347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206" t="s">
        <v>829</v>
      </c>
      <c r="Q528" s="789"/>
      <c r="R528" s="789"/>
      <c r="S528" s="789"/>
      <c r="T528" s="790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827</v>
      </c>
      <c r="B529" s="54" t="s">
        <v>831</v>
      </c>
      <c r="C529" s="31">
        <v>4301031291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8" t="s">
        <v>834</v>
      </c>
      <c r="Q530" s="789"/>
      <c r="R530" s="789"/>
      <c r="S530" s="789"/>
      <c r="T530" s="790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customHeight="1" x14ac:dyDescent="0.25">
      <c r="A533" s="826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5"/>
      <c r="AB534" s="775"/>
      <c r="AC534" s="775"/>
    </row>
    <row r="535" spans="1:68" ht="27" customHeight="1" x14ac:dyDescent="0.25">
      <c r="A535" s="54" t="s">
        <v>837</v>
      </c>
      <c r="B535" s="54" t="s">
        <v>838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customHeight="1" x14ac:dyDescent="0.2">
      <c r="A538" s="961" t="s">
        <v>840</v>
      </c>
      <c r="B538" s="962"/>
      <c r="C538" s="962"/>
      <c r="D538" s="962"/>
      <c r="E538" s="962"/>
      <c r="F538" s="962"/>
      <c r="G538" s="962"/>
      <c r="H538" s="962"/>
      <c r="I538" s="962"/>
      <c r="J538" s="962"/>
      <c r="K538" s="962"/>
      <c r="L538" s="962"/>
      <c r="M538" s="962"/>
      <c r="N538" s="962"/>
      <c r="O538" s="962"/>
      <c r="P538" s="962"/>
      <c r="Q538" s="962"/>
      <c r="R538" s="962"/>
      <c r="S538" s="962"/>
      <c r="T538" s="962"/>
      <c r="U538" s="962"/>
      <c r="V538" s="962"/>
      <c r="W538" s="962"/>
      <c r="X538" s="962"/>
      <c r="Y538" s="962"/>
      <c r="Z538" s="962"/>
      <c r="AA538" s="48"/>
      <c r="AB538" s="48"/>
      <c r="AC538" s="48"/>
    </row>
    <row r="539" spans="1:68" ht="16.5" customHeight="1" x14ac:dyDescent="0.25">
      <c r="A539" s="826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5"/>
      <c r="AB540" s="775"/>
      <c r="AC540" s="775"/>
    </row>
    <row r="541" spans="1:68" ht="27" customHeight="1" x14ac:dyDescent="0.25">
      <c r="A541" s="54" t="s">
        <v>841</v>
      </c>
      <c r="B541" s="54" t="s">
        <v>842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0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846</v>
      </c>
      <c r="B543" s="54" t="s">
        <v>847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customHeight="1" x14ac:dyDescent="0.25">
      <c r="A545" s="54" t="s">
        <v>852</v>
      </c>
      <c r="B545" s="54" t="s">
        <v>853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10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83">
        <v>4680115880603</v>
      </c>
      <c r="E547" s="784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858</v>
      </c>
      <c r="B548" s="54" t="s">
        <v>860</v>
      </c>
      <c r="C548" s="31">
        <v>4301012035</v>
      </c>
      <c r="D548" s="783">
        <v>4680115880603</v>
      </c>
      <c r="E548" s="784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861</v>
      </c>
      <c r="B549" s="54" t="s">
        <v>862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864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55" t="s">
        <v>865</v>
      </c>
      <c r="Q550" s="789"/>
      <c r="R550" s="789"/>
      <c r="S550" s="789"/>
      <c r="T550" s="790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867</v>
      </c>
      <c r="B551" s="54" t="s">
        <v>868</v>
      </c>
      <c r="C551" s="31">
        <v>4301011784</v>
      </c>
      <c r="D551" s="783">
        <v>4607091389982</v>
      </c>
      <c r="E551" s="784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1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867</v>
      </c>
      <c r="B552" s="54" t="s">
        <v>869</v>
      </c>
      <c r="C552" s="31">
        <v>4301012034</v>
      </c>
      <c r="D552" s="783">
        <v>4607091389982</v>
      </c>
      <c r="E552" s="784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870</v>
      </c>
      <c r="B553" s="54" t="s">
        <v>871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71" t="s">
        <v>872</v>
      </c>
      <c r="Q553" s="789"/>
      <c r="R553" s="789"/>
      <c r="S553" s="789"/>
      <c r="T553" s="790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customHeight="1" x14ac:dyDescent="0.25">
      <c r="A554" s="54" t="s">
        <v>873</v>
      </c>
      <c r="B554" s="54" t="s">
        <v>874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076" t="s">
        <v>875</v>
      </c>
      <c r="Q554" s="789"/>
      <c r="R554" s="789"/>
      <c r="S554" s="789"/>
      <c r="T554" s="790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customHeight="1" x14ac:dyDescent="0.25">
      <c r="A555" s="54" t="s">
        <v>876</v>
      </c>
      <c r="B555" s="54" t="s">
        <v>877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20" t="s">
        <v>878</v>
      </c>
      <c r="Q555" s="789"/>
      <c r="R555" s="789"/>
      <c r="S555" s="789"/>
      <c r="T555" s="790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1">
        <v>4301020334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6" t="s">
        <v>881</v>
      </c>
      <c r="Q559" s="789"/>
      <c r="R559" s="789"/>
      <c r="S559" s="789"/>
      <c r="T559" s="790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52" t="s">
        <v>887</v>
      </c>
      <c r="Q561" s="789"/>
      <c r="R561" s="789"/>
      <c r="S561" s="789"/>
      <c r="T561" s="790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59" t="s">
        <v>890</v>
      </c>
      <c r="Q565" s="789"/>
      <c r="R565" s="789"/>
      <c r="S565" s="789"/>
      <c r="T565" s="790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customHeight="1" x14ac:dyDescent="0.25">
      <c r="A566" s="54" t="s">
        <v>892</v>
      </c>
      <c r="B566" s="54" t="s">
        <v>893</v>
      </c>
      <c r="C566" s="31">
        <v>4301031350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1" t="s">
        <v>894</v>
      </c>
      <c r="Q566" s="789"/>
      <c r="R566" s="789"/>
      <c r="S566" s="789"/>
      <c r="T566" s="790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4301031353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1" t="s">
        <v>900</v>
      </c>
      <c r="Q568" s="789"/>
      <c r="R568" s="789"/>
      <c r="S568" s="789"/>
      <c r="T568" s="790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1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904</v>
      </c>
      <c r="B570" s="54" t="s">
        <v>905</v>
      </c>
      <c r="C570" s="31">
        <v>4301031351</v>
      </c>
      <c r="D570" s="783">
        <v>4680115882072</v>
      </c>
      <c r="E570" s="784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45" t="s">
        <v>906</v>
      </c>
      <c r="Q570" s="789"/>
      <c r="R570" s="789"/>
      <c r="S570" s="789"/>
      <c r="T570" s="790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877" t="s">
        <v>908</v>
      </c>
      <c r="Q571" s="789"/>
      <c r="R571" s="789"/>
      <c r="S571" s="789"/>
      <c r="T571" s="790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904</v>
      </c>
      <c r="B572" s="54" t="s">
        <v>909</v>
      </c>
      <c r="C572" s="31">
        <v>4301031383</v>
      </c>
      <c r="D572" s="783">
        <v>4680115882072</v>
      </c>
      <c r="E572" s="784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83">
        <v>4680115882102</v>
      </c>
      <c r="E573" s="784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911</v>
      </c>
      <c r="B574" s="54" t="s">
        <v>913</v>
      </c>
      <c r="C574" s="31">
        <v>4301031418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35" t="s">
        <v>914</v>
      </c>
      <c r="Q574" s="789"/>
      <c r="R574" s="789"/>
      <c r="S574" s="789"/>
      <c r="T574" s="790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911</v>
      </c>
      <c r="B575" s="54" t="s">
        <v>915</v>
      </c>
      <c r="C575" s="31">
        <v>4301031385</v>
      </c>
      <c r="D575" s="783">
        <v>4680115882102</v>
      </c>
      <c r="E575" s="784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83">
        <v>4680115882096</v>
      </c>
      <c r="E576" s="784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916</v>
      </c>
      <c r="B577" s="54" t="s">
        <v>918</v>
      </c>
      <c r="C577" s="31">
        <v>4301031417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43" t="s">
        <v>919</v>
      </c>
      <c r="Q577" s="789"/>
      <c r="R577" s="789"/>
      <c r="S577" s="789"/>
      <c r="T577" s="790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916</v>
      </c>
      <c r="B578" s="54" t="s">
        <v>920</v>
      </c>
      <c r="C578" s="31">
        <v>4301031384</v>
      </c>
      <c r="D578" s="783">
        <v>4680115882096</v>
      </c>
      <c r="E578" s="784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8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5"/>
      <c r="AB581" s="775"/>
      <c r="AC581" s="775"/>
    </row>
    <row r="582" spans="1:68" ht="27" customHeight="1" x14ac:dyDescent="0.25">
      <c r="A582" s="54" t="s">
        <v>921</v>
      </c>
      <c r="B582" s="54" t="s">
        <v>922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customHeight="1" x14ac:dyDescent="0.25">
      <c r="A584" s="54" t="s">
        <v>927</v>
      </c>
      <c r="B584" s="54" t="s">
        <v>928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5"/>
      <c r="AB587" s="775"/>
      <c r="AC587" s="775"/>
    </row>
    <row r="588" spans="1:68" ht="27" customHeight="1" x14ac:dyDescent="0.25">
      <c r="A588" s="54" t="s">
        <v>930</v>
      </c>
      <c r="B588" s="54" t="s">
        <v>931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5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933</v>
      </c>
      <c r="B589" s="54" t="s">
        <v>934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4" t="s">
        <v>935</v>
      </c>
      <c r="Q589" s="789"/>
      <c r="R589" s="789"/>
      <c r="S589" s="789"/>
      <c r="T589" s="790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customHeight="1" x14ac:dyDescent="0.2">
      <c r="A592" s="961" t="s">
        <v>936</v>
      </c>
      <c r="B592" s="962"/>
      <c r="C592" s="962"/>
      <c r="D592" s="962"/>
      <c r="E592" s="962"/>
      <c r="F592" s="962"/>
      <c r="G592" s="962"/>
      <c r="H592" s="962"/>
      <c r="I592" s="962"/>
      <c r="J592" s="962"/>
      <c r="K592" s="962"/>
      <c r="L592" s="962"/>
      <c r="M592" s="962"/>
      <c r="N592" s="962"/>
      <c r="O592" s="962"/>
      <c r="P592" s="962"/>
      <c r="Q592" s="962"/>
      <c r="R592" s="962"/>
      <c r="S592" s="962"/>
      <c r="T592" s="962"/>
      <c r="U592" s="962"/>
      <c r="V592" s="962"/>
      <c r="W592" s="962"/>
      <c r="X592" s="962"/>
      <c r="Y592" s="962"/>
      <c r="Z592" s="962"/>
      <c r="AA592" s="48"/>
      <c r="AB592" s="48"/>
      <c r="AC592" s="48"/>
    </row>
    <row r="593" spans="1:68" ht="16.5" customHeight="1" x14ac:dyDescent="0.25">
      <c r="A593" s="826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5"/>
      <c r="AB594" s="775"/>
      <c r="AC594" s="775"/>
    </row>
    <row r="595" spans="1:68" ht="27" customHeight="1" x14ac:dyDescent="0.25">
      <c r="A595" s="54" t="s">
        <v>937</v>
      </c>
      <c r="B595" s="54" t="s">
        <v>938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7" t="s">
        <v>939</v>
      </c>
      <c r="Q595" s="789"/>
      <c r="R595" s="789"/>
      <c r="S595" s="789"/>
      <c r="T595" s="790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5"/>
      <c r="AB598" s="775"/>
      <c r="AC598" s="775"/>
    </row>
    <row r="599" spans="1:68" ht="27" customHeight="1" x14ac:dyDescent="0.25">
      <c r="A599" s="54" t="s">
        <v>940</v>
      </c>
      <c r="B599" s="54" t="s">
        <v>941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customHeight="1" x14ac:dyDescent="0.2">
      <c r="A602" s="961" t="s">
        <v>943</v>
      </c>
      <c r="B602" s="962"/>
      <c r="C602" s="962"/>
      <c r="D602" s="962"/>
      <c r="E602" s="962"/>
      <c r="F602" s="962"/>
      <c r="G602" s="962"/>
      <c r="H602" s="962"/>
      <c r="I602" s="962"/>
      <c r="J602" s="962"/>
      <c r="K602" s="962"/>
      <c r="L602" s="962"/>
      <c r="M602" s="962"/>
      <c r="N602" s="962"/>
      <c r="O602" s="962"/>
      <c r="P602" s="962"/>
      <c r="Q602" s="962"/>
      <c r="R602" s="962"/>
      <c r="S602" s="962"/>
      <c r="T602" s="962"/>
      <c r="U602" s="962"/>
      <c r="V602" s="962"/>
      <c r="W602" s="962"/>
      <c r="X602" s="962"/>
      <c r="Y602" s="962"/>
      <c r="Z602" s="962"/>
      <c r="AA602" s="48"/>
      <c r="AB602" s="48"/>
      <c r="AC602" s="48"/>
    </row>
    <row r="603" spans="1:68" ht="16.5" customHeight="1" x14ac:dyDescent="0.25">
      <c r="A603" s="826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5"/>
      <c r="AB604" s="775"/>
      <c r="AC604" s="775"/>
    </row>
    <row r="605" spans="1:68" ht="27" customHeight="1" x14ac:dyDescent="0.25">
      <c r="A605" s="54" t="s">
        <v>944</v>
      </c>
      <c r="B605" s="54" t="s">
        <v>945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085" t="s">
        <v>946</v>
      </c>
      <c r="Q605" s="789"/>
      <c r="R605" s="789"/>
      <c r="S605" s="789"/>
      <c r="T605" s="790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customHeight="1" x14ac:dyDescent="0.25">
      <c r="A606" s="54" t="s">
        <v>948</v>
      </c>
      <c r="B606" s="54" t="s">
        <v>949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73" t="s">
        <v>950</v>
      </c>
      <c r="Q606" s="789"/>
      <c r="R606" s="789"/>
      <c r="S606" s="789"/>
      <c r="T606" s="790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952</v>
      </c>
      <c r="B607" s="54" t="s">
        <v>953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90" t="s">
        <v>954</v>
      </c>
      <c r="Q607" s="789"/>
      <c r="R607" s="789"/>
      <c r="S607" s="789"/>
      <c r="T607" s="790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956</v>
      </c>
      <c r="B608" s="54" t="s">
        <v>957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5" t="s">
        <v>958</v>
      </c>
      <c r="Q608" s="789"/>
      <c r="R608" s="789"/>
      <c r="S608" s="789"/>
      <c r="T608" s="790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960</v>
      </c>
      <c r="B609" s="54" t="s">
        <v>961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22" t="s">
        <v>962</v>
      </c>
      <c r="Q609" s="789"/>
      <c r="R609" s="789"/>
      <c r="S609" s="789"/>
      <c r="T609" s="790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customHeight="1" x14ac:dyDescent="0.25">
      <c r="A610" s="54" t="s">
        <v>963</v>
      </c>
      <c r="B610" s="54" t="s">
        <v>964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26" t="s">
        <v>965</v>
      </c>
      <c r="Q610" s="789"/>
      <c r="R610" s="789"/>
      <c r="S610" s="789"/>
      <c r="T610" s="790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28" t="s">
        <v>968</v>
      </c>
      <c r="Q611" s="789"/>
      <c r="R611" s="789"/>
      <c r="S611" s="789"/>
      <c r="T611" s="790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5"/>
      <c r="AB614" s="775"/>
      <c r="AC614" s="775"/>
    </row>
    <row r="615" spans="1:68" ht="16.5" customHeight="1" x14ac:dyDescent="0.25">
      <c r="A615" s="54" t="s">
        <v>969</v>
      </c>
      <c r="B615" s="54" t="s">
        <v>970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30" t="s">
        <v>971</v>
      </c>
      <c r="Q615" s="789"/>
      <c r="R615" s="789"/>
      <c r="S615" s="789"/>
      <c r="T615" s="790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973</v>
      </c>
      <c r="B616" s="54" t="s">
        <v>974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8" t="s">
        <v>975</v>
      </c>
      <c r="Q616" s="789"/>
      <c r="R616" s="789"/>
      <c r="S616" s="789"/>
      <c r="T616" s="790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976</v>
      </c>
      <c r="B617" s="54" t="s">
        <v>977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49" t="s">
        <v>978</v>
      </c>
      <c r="Q617" s="789"/>
      <c r="R617" s="789"/>
      <c r="S617" s="789"/>
      <c r="T617" s="790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980</v>
      </c>
      <c r="B618" s="54" t="s">
        <v>981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083" t="s">
        <v>982</v>
      </c>
      <c r="Q618" s="789"/>
      <c r="R618" s="789"/>
      <c r="S618" s="789"/>
      <c r="T618" s="790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5"/>
      <c r="AB621" s="775"/>
      <c r="AC621" s="775"/>
    </row>
    <row r="622" spans="1:68" ht="27" customHeight="1" x14ac:dyDescent="0.25">
      <c r="A622" s="54" t="s">
        <v>983</v>
      </c>
      <c r="B622" s="54" t="s">
        <v>984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21" t="s">
        <v>985</v>
      </c>
      <c r="Q622" s="789"/>
      <c r="R622" s="789"/>
      <c r="S622" s="789"/>
      <c r="T622" s="790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customHeight="1" x14ac:dyDescent="0.25">
      <c r="A623" s="54" t="s">
        <v>987</v>
      </c>
      <c r="B623" s="54" t="s">
        <v>988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6" t="s">
        <v>989</v>
      </c>
      <c r="Q623" s="789"/>
      <c r="R623" s="789"/>
      <c r="S623" s="789"/>
      <c r="T623" s="790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991</v>
      </c>
      <c r="B624" s="54" t="s">
        <v>992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73" t="s">
        <v>993</v>
      </c>
      <c r="Q624" s="789"/>
      <c r="R624" s="789"/>
      <c r="S624" s="789"/>
      <c r="T624" s="790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995</v>
      </c>
      <c r="B625" s="54" t="s">
        <v>996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1" t="s">
        <v>997</v>
      </c>
      <c r="Q625" s="789"/>
      <c r="R625" s="789"/>
      <c r="S625" s="789"/>
      <c r="T625" s="790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999</v>
      </c>
      <c r="B626" s="54" t="s">
        <v>1000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09" t="s">
        <v>1001</v>
      </c>
      <c r="Q626" s="789"/>
      <c r="R626" s="789"/>
      <c r="S626" s="789"/>
      <c r="T626" s="790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customHeight="1" x14ac:dyDescent="0.25">
      <c r="A627" s="54" t="s">
        <v>1003</v>
      </c>
      <c r="B627" s="54" t="s">
        <v>1004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9" t="s">
        <v>1005</v>
      </c>
      <c r="Q627" s="789"/>
      <c r="R627" s="789"/>
      <c r="S627" s="789"/>
      <c r="T627" s="790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customHeight="1" x14ac:dyDescent="0.25">
      <c r="A628" s="54" t="s">
        <v>1006</v>
      </c>
      <c r="B628" s="54" t="s">
        <v>1007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6" t="s">
        <v>1008</v>
      </c>
      <c r="Q628" s="789"/>
      <c r="R628" s="789"/>
      <c r="S628" s="789"/>
      <c r="T628" s="790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5"/>
      <c r="AB631" s="775"/>
      <c r="AC631" s="775"/>
    </row>
    <row r="632" spans="1:68" ht="27" customHeight="1" x14ac:dyDescent="0.25">
      <c r="A632" s="54" t="s">
        <v>1009</v>
      </c>
      <c r="B632" s="54" t="s">
        <v>1010</v>
      </c>
      <c r="C632" s="31">
        <v>4301051746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54" t="s">
        <v>1011</v>
      </c>
      <c r="Q632" s="789"/>
      <c r="R632" s="789"/>
      <c r="S632" s="789"/>
      <c r="T632" s="790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customHeight="1" x14ac:dyDescent="0.25">
      <c r="A633" s="54" t="s">
        <v>1009</v>
      </c>
      <c r="B633" s="54" t="s">
        <v>1013</v>
      </c>
      <c r="C633" s="31">
        <v>4301051887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110" t="s">
        <v>1014</v>
      </c>
      <c r="Q633" s="789"/>
      <c r="R633" s="789"/>
      <c r="S633" s="789"/>
      <c r="T633" s="790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1015</v>
      </c>
      <c r="B634" s="54" t="s">
        <v>1016</v>
      </c>
      <c r="C634" s="31">
        <v>4301051510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54" t="s">
        <v>1017</v>
      </c>
      <c r="Q634" s="789"/>
      <c r="R634" s="789"/>
      <c r="S634" s="789"/>
      <c r="T634" s="790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1015</v>
      </c>
      <c r="B635" s="54" t="s">
        <v>1019</v>
      </c>
      <c r="C635" s="31">
        <v>4301051933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0" t="s">
        <v>1020</v>
      </c>
      <c r="Q635" s="789"/>
      <c r="R635" s="789"/>
      <c r="S635" s="789"/>
      <c r="T635" s="790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1021</v>
      </c>
      <c r="B636" s="54" t="s">
        <v>1022</v>
      </c>
      <c r="C636" s="31">
        <v>4301051390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47" t="s">
        <v>1023</v>
      </c>
      <c r="Q636" s="789"/>
      <c r="R636" s="789"/>
      <c r="S636" s="789"/>
      <c r="T636" s="790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1021</v>
      </c>
      <c r="B637" s="54" t="s">
        <v>1024</v>
      </c>
      <c r="C637" s="31">
        <v>4301051920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88" t="s">
        <v>1025</v>
      </c>
      <c r="Q637" s="789"/>
      <c r="R637" s="789"/>
      <c r="S637" s="789"/>
      <c r="T637" s="790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customHeight="1" x14ac:dyDescent="0.25">
      <c r="A638" s="54" t="s">
        <v>1026</v>
      </c>
      <c r="B638" s="54" t="s">
        <v>1027</v>
      </c>
      <c r="C638" s="31">
        <v>4301051448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41" t="s">
        <v>1028</v>
      </c>
      <c r="Q638" s="789"/>
      <c r="R638" s="789"/>
      <c r="S638" s="789"/>
      <c r="T638" s="790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customHeight="1" x14ac:dyDescent="0.25">
      <c r="A639" s="54" t="s">
        <v>1026</v>
      </c>
      <c r="B639" s="54" t="s">
        <v>1029</v>
      </c>
      <c r="C639" s="31">
        <v>4301051921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42" t="s">
        <v>1030</v>
      </c>
      <c r="Q639" s="789"/>
      <c r="R639" s="789"/>
      <c r="S639" s="789"/>
      <c r="T639" s="790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5"/>
      <c r="AB642" s="775"/>
      <c r="AC642" s="775"/>
    </row>
    <row r="643" spans="1:68" ht="27" customHeight="1" x14ac:dyDescent="0.25">
      <c r="A643" s="54" t="s">
        <v>1031</v>
      </c>
      <c r="B643" s="54" t="s">
        <v>1032</v>
      </c>
      <c r="C643" s="31">
        <v>4301060408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7" t="s">
        <v>1033</v>
      </c>
      <c r="Q643" s="789"/>
      <c r="R643" s="789"/>
      <c r="S643" s="789"/>
      <c r="T643" s="790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1031</v>
      </c>
      <c r="B644" s="54" t="s">
        <v>1035</v>
      </c>
      <c r="C644" s="31">
        <v>4301060354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89"/>
      <c r="R644" s="789"/>
      <c r="S644" s="789"/>
      <c r="T644" s="790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1037</v>
      </c>
      <c r="B645" s="54" t="s">
        <v>1038</v>
      </c>
      <c r="C645" s="31">
        <v>4301060407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36" t="s">
        <v>1039</v>
      </c>
      <c r="Q645" s="789"/>
      <c r="R645" s="789"/>
      <c r="S645" s="789"/>
      <c r="T645" s="790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1037</v>
      </c>
      <c r="B646" s="54" t="s">
        <v>1041</v>
      </c>
      <c r="C646" s="31">
        <v>4301060355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1042</v>
      </c>
      <c r="Q646" s="789"/>
      <c r="R646" s="789"/>
      <c r="S646" s="789"/>
      <c r="T646" s="790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customHeight="1" x14ac:dyDescent="0.25">
      <c r="A649" s="826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5"/>
      <c r="AB650" s="775"/>
      <c r="AC650" s="775"/>
    </row>
    <row r="651" spans="1:68" ht="27" customHeight="1" x14ac:dyDescent="0.25">
      <c r="A651" s="54" t="s">
        <v>1044</v>
      </c>
      <c r="B651" s="54" t="s">
        <v>1045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19" t="s">
        <v>1046</v>
      </c>
      <c r="Q651" s="789"/>
      <c r="R651" s="789"/>
      <c r="S651" s="789"/>
      <c r="T651" s="790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1048</v>
      </c>
      <c r="B652" s="54" t="s">
        <v>1049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4" t="s">
        <v>1050</v>
      </c>
      <c r="Q652" s="789"/>
      <c r="R652" s="789"/>
      <c r="S652" s="789"/>
      <c r="T652" s="790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5"/>
      <c r="AB655" s="775"/>
      <c r="AC655" s="775"/>
    </row>
    <row r="656" spans="1:68" ht="27" customHeight="1" x14ac:dyDescent="0.25">
      <c r="A656" s="54" t="s">
        <v>1052</v>
      </c>
      <c r="B656" s="54" t="s">
        <v>1053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49" t="s">
        <v>1054</v>
      </c>
      <c r="Q656" s="789"/>
      <c r="R656" s="789"/>
      <c r="S656" s="789"/>
      <c r="T656" s="790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5"/>
      <c r="AB659" s="775"/>
      <c r="AC659" s="775"/>
    </row>
    <row r="660" spans="1:68" ht="27" customHeight="1" x14ac:dyDescent="0.25">
      <c r="A660" s="54" t="s">
        <v>1056</v>
      </c>
      <c r="B660" s="54" t="s">
        <v>1057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78" t="s">
        <v>1058</v>
      </c>
      <c r="Q660" s="789"/>
      <c r="R660" s="789"/>
      <c r="S660" s="789"/>
      <c r="T660" s="790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5"/>
      <c r="AB663" s="775"/>
      <c r="AC663" s="775"/>
    </row>
    <row r="664" spans="1:68" ht="27" customHeight="1" x14ac:dyDescent="0.25">
      <c r="A664" s="54" t="s">
        <v>1060</v>
      </c>
      <c r="B664" s="54" t="s">
        <v>1061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32" t="s">
        <v>1062</v>
      </c>
      <c r="Q664" s="789"/>
      <c r="R664" s="789"/>
      <c r="S664" s="789"/>
      <c r="T664" s="790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82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1"/>
      <c r="P667" s="944" t="s">
        <v>1064</v>
      </c>
      <c r="Q667" s="932"/>
      <c r="R667" s="932"/>
      <c r="S667" s="932"/>
      <c r="T667" s="932"/>
      <c r="U667" s="932"/>
      <c r="V667" s="933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1440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1440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1"/>
      <c r="P668" s="944" t="s">
        <v>1065</v>
      </c>
      <c r="Q668" s="932"/>
      <c r="R668" s="932"/>
      <c r="S668" s="932"/>
      <c r="T668" s="932"/>
      <c r="U668" s="932"/>
      <c r="V668" s="933"/>
      <c r="W668" s="37" t="s">
        <v>69</v>
      </c>
      <c r="X668" s="781">
        <f>IFERROR(SUM(BM22:BM664),"0")</f>
        <v>1486.0800000000002</v>
      </c>
      <c r="Y668" s="781">
        <f>IFERROR(SUM(BN22:BN664),"0")</f>
        <v>1486.0800000000002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1"/>
      <c r="P669" s="944" t="s">
        <v>1066</v>
      </c>
      <c r="Q669" s="932"/>
      <c r="R669" s="932"/>
      <c r="S669" s="932"/>
      <c r="T669" s="932"/>
      <c r="U669" s="932"/>
      <c r="V669" s="933"/>
      <c r="W669" s="37" t="s">
        <v>1067</v>
      </c>
      <c r="X669" s="38">
        <f>ROUNDUP(SUM(BO22:BO664),0)</f>
        <v>2</v>
      </c>
      <c r="Y669" s="38">
        <f>ROUNDUP(SUM(BP22:BP664),0)</f>
        <v>2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1"/>
      <c r="P670" s="944" t="s">
        <v>1068</v>
      </c>
      <c r="Q670" s="932"/>
      <c r="R670" s="932"/>
      <c r="S670" s="932"/>
      <c r="T670" s="932"/>
      <c r="U670" s="932"/>
      <c r="V670" s="933"/>
      <c r="W670" s="37" t="s">
        <v>69</v>
      </c>
      <c r="X670" s="781">
        <f>GrossWeightTotal+PalletQtyTotal*25</f>
        <v>1536.0800000000002</v>
      </c>
      <c r="Y670" s="781">
        <f>GrossWeightTotalR+PalletQtyTotalR*25</f>
        <v>1536.0800000000002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1"/>
      <c r="P671" s="944" t="s">
        <v>1069</v>
      </c>
      <c r="Q671" s="932"/>
      <c r="R671" s="932"/>
      <c r="S671" s="932"/>
      <c r="T671" s="932"/>
      <c r="U671" s="932"/>
      <c r="V671" s="933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96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96</v>
      </c>
      <c r="Z671" s="37"/>
      <c r="AA671" s="782"/>
      <c r="AB671" s="782"/>
      <c r="AC671" s="782"/>
    </row>
    <row r="672" spans="1:68" ht="14.25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1"/>
      <c r="P672" s="944" t="s">
        <v>1070</v>
      </c>
      <c r="Q672" s="932"/>
      <c r="R672" s="932"/>
      <c r="S672" s="932"/>
      <c r="T672" s="932"/>
      <c r="U672" s="932"/>
      <c r="V672" s="933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2.0880000000000001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2" t="s">
        <v>111</v>
      </c>
      <c r="D674" s="803"/>
      <c r="E674" s="803"/>
      <c r="F674" s="803"/>
      <c r="G674" s="803"/>
      <c r="H674" s="804"/>
      <c r="I674" s="802" t="s">
        <v>322</v>
      </c>
      <c r="J674" s="803"/>
      <c r="K674" s="803"/>
      <c r="L674" s="803"/>
      <c r="M674" s="803"/>
      <c r="N674" s="803"/>
      <c r="O674" s="803"/>
      <c r="P674" s="803"/>
      <c r="Q674" s="803"/>
      <c r="R674" s="803"/>
      <c r="S674" s="803"/>
      <c r="T674" s="803"/>
      <c r="U674" s="803"/>
      <c r="V674" s="803"/>
      <c r="W674" s="804"/>
      <c r="X674" s="802" t="s">
        <v>661</v>
      </c>
      <c r="Y674" s="804"/>
      <c r="Z674" s="802" t="s">
        <v>747</v>
      </c>
      <c r="AA674" s="803"/>
      <c r="AB674" s="803"/>
      <c r="AC674" s="804"/>
      <c r="AD674" s="776" t="s">
        <v>840</v>
      </c>
      <c r="AE674" s="776" t="s">
        <v>936</v>
      </c>
      <c r="AF674" s="802" t="s">
        <v>943</v>
      </c>
      <c r="AG674" s="804"/>
    </row>
    <row r="675" spans="1:33" ht="14.25" customHeight="1" thickTop="1" x14ac:dyDescent="0.2">
      <c r="A675" s="1030" t="s">
        <v>1073</v>
      </c>
      <c r="B675" s="802" t="s">
        <v>63</v>
      </c>
      <c r="C675" s="802" t="s">
        <v>112</v>
      </c>
      <c r="D675" s="802" t="s">
        <v>139</v>
      </c>
      <c r="E675" s="802" t="s">
        <v>215</v>
      </c>
      <c r="F675" s="802" t="s">
        <v>237</v>
      </c>
      <c r="G675" s="802" t="s">
        <v>281</v>
      </c>
      <c r="H675" s="802" t="s">
        <v>111</v>
      </c>
      <c r="I675" s="802" t="s">
        <v>323</v>
      </c>
      <c r="J675" s="802" t="s">
        <v>347</v>
      </c>
      <c r="K675" s="802" t="s">
        <v>425</v>
      </c>
      <c r="L675" s="802" t="s">
        <v>444</v>
      </c>
      <c r="M675" s="802" t="s">
        <v>468</v>
      </c>
      <c r="N675" s="777"/>
      <c r="O675" s="802" t="s">
        <v>495</v>
      </c>
      <c r="P675" s="802" t="s">
        <v>498</v>
      </c>
      <c r="Q675" s="802" t="s">
        <v>507</v>
      </c>
      <c r="R675" s="802" t="s">
        <v>523</v>
      </c>
      <c r="S675" s="802" t="s">
        <v>533</v>
      </c>
      <c r="T675" s="802" t="s">
        <v>546</v>
      </c>
      <c r="U675" s="802" t="s">
        <v>559</v>
      </c>
      <c r="V675" s="802" t="s">
        <v>563</v>
      </c>
      <c r="W675" s="802" t="s">
        <v>648</v>
      </c>
      <c r="X675" s="802" t="s">
        <v>662</v>
      </c>
      <c r="Y675" s="802" t="s">
        <v>703</v>
      </c>
      <c r="Z675" s="802" t="s">
        <v>748</v>
      </c>
      <c r="AA675" s="802" t="s">
        <v>803</v>
      </c>
      <c r="AB675" s="802" t="s">
        <v>821</v>
      </c>
      <c r="AC675" s="802" t="s">
        <v>836</v>
      </c>
      <c r="AD675" s="802" t="s">
        <v>840</v>
      </c>
      <c r="AE675" s="802" t="s">
        <v>936</v>
      </c>
      <c r="AF675" s="802" t="s">
        <v>943</v>
      </c>
      <c r="AG675" s="802" t="s">
        <v>1043</v>
      </c>
    </row>
    <row r="676" spans="1:33" ht="13.5" customHeight="1" thickBot="1" x14ac:dyDescent="0.25">
      <c r="A676" s="1031"/>
      <c r="B676" s="818"/>
      <c r="C676" s="818"/>
      <c r="D676" s="818"/>
      <c r="E676" s="818"/>
      <c r="F676" s="818"/>
      <c r="G676" s="818"/>
      <c r="H676" s="818"/>
      <c r="I676" s="818"/>
      <c r="J676" s="818"/>
      <c r="K676" s="818"/>
      <c r="L676" s="818"/>
      <c r="M676" s="818"/>
      <c r="N676" s="777"/>
      <c r="O676" s="818"/>
      <c r="P676" s="818"/>
      <c r="Q676" s="818"/>
      <c r="R676" s="818"/>
      <c r="S676" s="818"/>
      <c r="T676" s="818"/>
      <c r="U676" s="818"/>
      <c r="V676" s="818"/>
      <c r="W676" s="818"/>
      <c r="X676" s="818"/>
      <c r="Y676" s="818"/>
      <c r="Z676" s="818"/>
      <c r="AA676" s="818"/>
      <c r="AB676" s="818"/>
      <c r="AC676" s="818"/>
      <c r="AD676" s="818"/>
      <c r="AE676" s="818"/>
      <c r="AF676" s="818"/>
      <c r="AG676" s="818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1440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M17:M18"/>
    <mergeCell ref="A602:Z602"/>
    <mergeCell ref="P336:T336"/>
    <mergeCell ref="O17:O18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575:T575"/>
    <mergeCell ref="D605:E605"/>
    <mergeCell ref="P178:T178"/>
    <mergeCell ref="P105:T105"/>
    <mergeCell ref="P547:T547"/>
    <mergeCell ref="D257:E257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V6:W9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1:F1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D606:E606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P475:V475"/>
    <mergeCell ref="D527:E527"/>
    <mergeCell ref="D356:E356"/>
    <mergeCell ref="P542:T542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75:D676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R1:T1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79:E479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2025-01-28T09:16:59Z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