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Y81" i="1" l="1"/>
  <c r="AJ11" i="1" l="1"/>
  <c r="AK11" i="1" s="1"/>
  <c r="AJ15" i="1"/>
  <c r="AK15" i="1" s="1"/>
  <c r="AJ23" i="1"/>
  <c r="AK23" i="1" s="1"/>
  <c r="AJ27" i="1"/>
  <c r="AK27" i="1" s="1"/>
  <c r="AJ31" i="1"/>
  <c r="AK31" i="1" s="1"/>
  <c r="AJ39" i="1"/>
  <c r="AK39" i="1" s="1"/>
  <c r="Y43" i="1"/>
  <c r="Y47" i="1"/>
  <c r="Y55" i="1"/>
  <c r="Y59" i="1"/>
  <c r="Y63" i="1"/>
  <c r="Y71" i="1"/>
  <c r="Y75" i="1"/>
  <c r="Y79" i="1"/>
  <c r="X86" i="1"/>
  <c r="Y87" i="1"/>
  <c r="Y91" i="1"/>
  <c r="Y95" i="1"/>
  <c r="Y103" i="1"/>
  <c r="Y107" i="1"/>
  <c r="Y111" i="1"/>
  <c r="Y119" i="1"/>
  <c r="Y123" i="1"/>
  <c r="Y127" i="1"/>
  <c r="AJ7" i="1"/>
  <c r="AK7" i="1" s="1"/>
  <c r="AJ19" i="1"/>
  <c r="AK19" i="1" s="1"/>
  <c r="AJ35" i="1"/>
  <c r="AK35" i="1" s="1"/>
  <c r="Y51" i="1"/>
  <c r="Y67" i="1"/>
  <c r="Y83" i="1"/>
  <c r="Y99" i="1"/>
  <c r="Y115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J120" i="1"/>
  <c r="AK120" i="1" s="1"/>
  <c r="AJ121" i="1"/>
  <c r="AK121" i="1" s="1"/>
  <c r="AJ122" i="1"/>
  <c r="AK122" i="1" s="1"/>
  <c r="AJ124" i="1"/>
  <c r="AK124" i="1" s="1"/>
  <c r="AJ125" i="1"/>
  <c r="AK125" i="1" s="1"/>
  <c r="AJ126" i="1"/>
  <c r="AK126" i="1" s="1"/>
  <c r="AI10" i="1"/>
  <c r="AI11" i="1"/>
  <c r="AI14" i="1"/>
  <c r="AI15" i="1"/>
  <c r="AI16" i="1"/>
  <c r="AI17" i="1"/>
  <c r="AI18" i="1"/>
  <c r="AI19" i="1"/>
  <c r="AI21" i="1"/>
  <c r="AI22" i="1"/>
  <c r="AI24" i="1"/>
  <c r="AI26" i="1"/>
  <c r="AI27" i="1"/>
  <c r="AI28" i="1"/>
  <c r="AI29" i="1"/>
  <c r="AI31" i="1"/>
  <c r="AI32" i="1"/>
  <c r="AI33" i="1"/>
  <c r="AI35" i="1"/>
  <c r="AI36" i="1"/>
  <c r="AI37" i="1"/>
  <c r="AI38" i="1"/>
  <c r="AI39" i="1"/>
  <c r="AI40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1" i="1"/>
  <c r="AI62" i="1"/>
  <c r="AI64" i="1"/>
  <c r="AI65" i="1"/>
  <c r="AI66" i="1"/>
  <c r="AI68" i="1"/>
  <c r="AI69" i="1"/>
  <c r="AI70" i="1"/>
  <c r="AI71" i="1"/>
  <c r="AI72" i="1"/>
  <c r="AI73" i="1"/>
  <c r="AI74" i="1"/>
  <c r="AI75" i="1"/>
  <c r="AI76" i="1"/>
  <c r="AI79" i="1"/>
  <c r="AI80" i="1"/>
  <c r="AI83" i="1"/>
  <c r="AI84" i="1"/>
  <c r="AI85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0" i="1"/>
  <c r="AH91" i="1"/>
  <c r="AH92" i="1"/>
  <c r="AH94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120" i="1"/>
  <c r="AH121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12" i="1"/>
  <c r="AD13" i="1"/>
  <c r="AD14" i="1"/>
  <c r="AD21" i="1"/>
  <c r="AD22" i="1"/>
  <c r="AD42" i="1"/>
  <c r="AD43" i="1"/>
  <c r="AD60" i="1"/>
  <c r="AD63" i="1"/>
  <c r="AD70" i="1"/>
  <c r="AD87" i="1"/>
  <c r="AD89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6" i="1" s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X6" i="1" l="1"/>
  <c r="Y39" i="1"/>
  <c r="Y35" i="1"/>
  <c r="Y31" i="1"/>
  <c r="Y27" i="1"/>
  <c r="Y23" i="1"/>
  <c r="Y19" i="1"/>
  <c r="Y15" i="1"/>
  <c r="Y11" i="1"/>
  <c r="AJ127" i="1"/>
  <c r="AK127" i="1" s="1"/>
  <c r="AJ123" i="1"/>
  <c r="AK123" i="1" s="1"/>
  <c r="AJ119" i="1"/>
  <c r="AK119" i="1" s="1"/>
  <c r="AJ115" i="1"/>
  <c r="AK115" i="1" s="1"/>
  <c r="AJ111" i="1"/>
  <c r="AK111" i="1" s="1"/>
  <c r="AJ107" i="1"/>
  <c r="AK107" i="1" s="1"/>
  <c r="AJ103" i="1"/>
  <c r="AK103" i="1" s="1"/>
  <c r="AJ99" i="1"/>
  <c r="AK99" i="1" s="1"/>
  <c r="AJ95" i="1"/>
  <c r="AK95" i="1" s="1"/>
  <c r="AJ91" i="1"/>
  <c r="AK91" i="1" s="1"/>
  <c r="AJ87" i="1"/>
  <c r="AK87" i="1" s="1"/>
  <c r="AJ83" i="1"/>
  <c r="AK83" i="1" s="1"/>
  <c r="AJ79" i="1"/>
  <c r="AK79" i="1" s="1"/>
  <c r="AJ75" i="1"/>
  <c r="AK75" i="1" s="1"/>
  <c r="AJ71" i="1"/>
  <c r="AK71" i="1" s="1"/>
  <c r="AJ67" i="1"/>
  <c r="AK67" i="1" s="1"/>
  <c r="AJ63" i="1"/>
  <c r="AK63" i="1" s="1"/>
  <c r="AJ59" i="1"/>
  <c r="AK59" i="1" s="1"/>
  <c r="AJ55" i="1"/>
  <c r="AK55" i="1" s="1"/>
  <c r="AJ51" i="1"/>
  <c r="AK51" i="1" s="1"/>
  <c r="AJ47" i="1"/>
  <c r="AK47" i="1" s="1"/>
  <c r="AJ43" i="1"/>
  <c r="AK43" i="1" s="1"/>
  <c r="Z41" i="1"/>
  <c r="W6" i="1"/>
  <c r="Z42" i="1"/>
  <c r="AH6" i="1"/>
  <c r="AG6" i="1"/>
  <c r="AE6" i="1"/>
  <c r="AD6" i="1"/>
  <c r="K6" i="1"/>
  <c r="J6" i="1"/>
  <c r="AK6" i="1" l="1"/>
  <c r="AJ6" i="1"/>
</calcChain>
</file>

<file path=xl/sharedStrings.xml><?xml version="1.0" encoding="utf-8"?>
<sst xmlns="http://schemas.openxmlformats.org/spreadsheetml/2006/main" count="312" uniqueCount="160">
  <si>
    <t>Период: 21.08.2024 - 28.08.2024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</si>
  <si>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</si>
  <si>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</si>
  <si>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</si>
  <si>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</si>
  <si>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</si>
  <si>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</si>
  <si>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</si>
  <si>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</si>
  <si>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</si>
  <si>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</si>
  <si>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</si>
  <si>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</si>
  <si>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</si>
  <si>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</si>
  <si>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</si>
  <si>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</si>
  <si>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</si>
  <si>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</si>
  <si>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</si>
  <si>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</si>
  <si>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</si>
  <si>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</si>
  <si>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</si>
  <si>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</si>
  <si>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</si>
  <si>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</si>
  <si>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</si>
  <si>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</si>
  <si>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</si>
  <si>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</si>
  <si>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</si>
  <si>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</si>
  <si>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</si>
  <si>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</si>
  <si>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</si>
  <si>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</si>
  <si>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</si>
  <si>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</si>
  <si>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</si>
  <si>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</si>
  <si>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</si>
  <si>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</si>
  <si>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</si>
  <si>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</si>
  <si>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</si>
  <si>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</si>
  <si>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</si>
  <si>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</si>
  <si>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</si>
  <si>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</si>
  <si>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</si>
  <si>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</si>
  <si>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</si>
  <si>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</si>
  <si>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</si>
  <si>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</si>
  <si>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</si>
  <si>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</si>
  <si>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</si>
  <si>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</si>
  <si>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</si>
  <si>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</si>
  <si>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</si>
  <si>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</si>
  <si>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</si>
  <si>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</si>
  <si>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</si>
  <si>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</si>
  <si>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</si>
  <si>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</si>
  <si>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</si>
  <si>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</si>
  <si>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</si>
  <si>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</si>
  <si>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</si>
  <si>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</si>
  <si>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</si>
  <si>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</si>
  <si>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</si>
  <si>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</si>
  <si>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</si>
  <si>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</si>
  <si>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</si>
  <si>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</si>
  <si>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</si>
  <si>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</si>
  <si>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</si>
  <si>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</si>
  <si>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</si>
  <si>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</si>
  <si>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</si>
  <si>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</si>
  <si>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</si>
  <si>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</si>
  <si>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</si>
  <si>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</si>
  <si>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</si>
  <si>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</si>
  <si>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</si>
  <si>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</si>
  <si>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</si>
  <si>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</si>
  <si>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</si>
  <si>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</si>
  <si>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</si>
  <si>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</si>
  <si>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</si>
  <si>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</si>
  <si>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</si>
  <si>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</si>
  <si>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</si>
  <si>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</si>
  <si>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</si>
  <si>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</si>
  <si>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</si>
  <si>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</si>
  <si>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</si>
  <si>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</si>
  <si>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</si>
  <si>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</si>
  <si>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</si>
  <si>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</si>
  <si>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</si>
  <si>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</si>
  <si>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</si>
  <si>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</si>
  <si>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</si>
  <si>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</si>
  <si>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</si>
  <si>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</si>
  <si>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</si>
  <si>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</si>
  <si>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</si>
  <si>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</si>
  <si>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</si>
  <si>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</si>
  <si>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</si>
  <si>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</si>
  <si>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</si>
  <si>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</si>
  <si>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</si>
  <si>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</si>
  <si>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</si>
  <si>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</si>
  <si>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</si>
  <si>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</si>
  <si>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</si>
  <si>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29,08,</t>
  </si>
  <si>
    <t>30,08,</t>
  </si>
  <si>
    <t>03,09,</t>
  </si>
  <si>
    <t>02,09,</t>
  </si>
  <si>
    <t>09,08,</t>
  </si>
  <si>
    <t>16,08,</t>
  </si>
  <si>
    <t>23,08,</t>
  </si>
  <si>
    <t>28,08,</t>
  </si>
  <si>
    <t>сентак</t>
  </si>
  <si>
    <t>оконч</t>
  </si>
  <si>
    <t>продсент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</si>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</sst>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7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6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8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8,08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16.08.2024 - 23.08.2024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23,08,</v>
          </cell>
          <cell r="M5" t="str">
            <v>26,08,</v>
          </cell>
          <cell r="N5" t="str">
            <v>27,08,</v>
          </cell>
          <cell r="O5" t="str">
            <v>03,09,</v>
          </cell>
          <cell r="V5" t="str">
            <v>29,08,</v>
          </cell>
          <cell r="X5" t="str">
            <v>30,08,</v>
          </cell>
          <cell r="AE5" t="str">
            <v>02,08,</v>
          </cell>
          <cell r="AF5" t="str">
            <v>09,08,</v>
          </cell>
          <cell r="AG5" t="str">
            <v>16,08,</v>
          </cell>
          <cell r="AH5" t="str">
            <v>23,08,</v>
          </cell>
        </row>
        <row r="6">
          <cell r="E6">
            <v>151428.92500000002</v>
          </cell>
          <cell r="F6">
            <v>96531.736000000019</v>
          </cell>
          <cell r="J6">
            <v>151774.15800000008</v>
          </cell>
          <cell r="K6">
            <v>-345.23299999999978</v>
          </cell>
          <cell r="L6">
            <v>29770</v>
          </cell>
          <cell r="M6">
            <v>13910</v>
          </cell>
          <cell r="N6">
            <v>30170</v>
          </cell>
          <cell r="O6">
            <v>11300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27390</v>
          </cell>
          <cell r="W6">
            <v>25855.384999999995</v>
          </cell>
          <cell r="X6">
            <v>27830</v>
          </cell>
          <cell r="AA6">
            <v>0</v>
          </cell>
          <cell r="AB6">
            <v>0</v>
          </cell>
          <cell r="AC6">
            <v>0</v>
          </cell>
          <cell r="AD6">
            <v>22152</v>
          </cell>
          <cell r="AE6">
            <v>26956.423000000006</v>
          </cell>
          <cell r="AF6">
            <v>29010.887999999999</v>
          </cell>
          <cell r="AG6">
            <v>27225.835600000017</v>
          </cell>
          <cell r="AH6">
            <v>25372.781000000006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442.29700000000003</v>
          </cell>
          <cell r="D7">
            <v>730.02499999999998</v>
          </cell>
          <cell r="E7">
            <v>619.10500000000002</v>
          </cell>
          <cell r="F7">
            <v>532.55100000000004</v>
          </cell>
          <cell r="G7" t="str">
            <v>н</v>
          </cell>
          <cell r="H7">
            <v>1</v>
          </cell>
          <cell r="I7">
            <v>45</v>
          </cell>
          <cell r="J7">
            <v>661.63800000000003</v>
          </cell>
          <cell r="K7">
            <v>-42.533000000000015</v>
          </cell>
          <cell r="L7">
            <v>140</v>
          </cell>
          <cell r="M7">
            <v>0</v>
          </cell>
          <cell r="N7">
            <v>0</v>
          </cell>
          <cell r="V7">
            <v>260</v>
          </cell>
          <cell r="W7">
            <v>123.821</v>
          </cell>
          <cell r="X7">
            <v>150</v>
          </cell>
          <cell r="Y7">
            <v>8.7428707569798334</v>
          </cell>
          <cell r="Z7">
            <v>4.3009747942594556</v>
          </cell>
          <cell r="AD7">
            <v>0</v>
          </cell>
          <cell r="AE7">
            <v>136.07380000000001</v>
          </cell>
          <cell r="AF7">
            <v>134.20779999999999</v>
          </cell>
          <cell r="AG7">
            <v>133.93860000000001</v>
          </cell>
          <cell r="AH7">
            <v>171.95500000000001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560.178</v>
          </cell>
          <cell r="D8">
            <v>719.79899999999998</v>
          </cell>
          <cell r="E8">
            <v>769.89099999999996</v>
          </cell>
          <cell r="F8">
            <v>477.87299999999999</v>
          </cell>
          <cell r="G8" t="str">
            <v>ябл</v>
          </cell>
          <cell r="H8">
            <v>1</v>
          </cell>
          <cell r="I8">
            <v>45</v>
          </cell>
          <cell r="J8">
            <v>724.91600000000005</v>
          </cell>
          <cell r="K8">
            <v>44.974999999999909</v>
          </cell>
          <cell r="L8">
            <v>150</v>
          </cell>
          <cell r="M8">
            <v>100</v>
          </cell>
          <cell r="N8">
            <v>100</v>
          </cell>
          <cell r="V8">
            <v>330</v>
          </cell>
          <cell r="W8">
            <v>153.97819999999999</v>
          </cell>
          <cell r="X8">
            <v>180</v>
          </cell>
          <cell r="Y8">
            <v>8.6887169742210268</v>
          </cell>
          <cell r="Z8">
            <v>3.1035107567175095</v>
          </cell>
          <cell r="AD8">
            <v>0</v>
          </cell>
          <cell r="AE8">
            <v>137.43119999999999</v>
          </cell>
          <cell r="AF8">
            <v>157.74700000000001</v>
          </cell>
          <cell r="AG8">
            <v>143.1292</v>
          </cell>
          <cell r="AH8">
            <v>191.40899999999999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1684.8630000000001</v>
          </cell>
          <cell r="D9">
            <v>2388.84</v>
          </cell>
          <cell r="E9">
            <v>2345.4850000000001</v>
          </cell>
          <cell r="F9">
            <v>1673.56</v>
          </cell>
          <cell r="G9" t="str">
            <v>н</v>
          </cell>
          <cell r="H9">
            <v>1</v>
          </cell>
          <cell r="I9">
            <v>45</v>
          </cell>
          <cell r="J9">
            <v>2200.788</v>
          </cell>
          <cell r="K9">
            <v>144.69700000000012</v>
          </cell>
          <cell r="L9">
            <v>470</v>
          </cell>
          <cell r="M9">
            <v>200</v>
          </cell>
          <cell r="N9">
            <v>500</v>
          </cell>
          <cell r="V9">
            <v>700</v>
          </cell>
          <cell r="W9">
            <v>469.09700000000004</v>
          </cell>
          <cell r="X9">
            <v>550</v>
          </cell>
          <cell r="Y9">
            <v>8.7264680865577908</v>
          </cell>
          <cell r="Z9">
            <v>3.5676203429141515</v>
          </cell>
          <cell r="AD9">
            <v>0</v>
          </cell>
          <cell r="AE9">
            <v>422.83540000000005</v>
          </cell>
          <cell r="AF9">
            <v>512.72559999999999</v>
          </cell>
          <cell r="AG9">
            <v>475.4298</v>
          </cell>
          <cell r="AH9">
            <v>575.50300000000004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157.54400000000001</v>
          </cell>
          <cell r="D10">
            <v>170.86699999999999</v>
          </cell>
          <cell r="E10">
            <v>199.018</v>
          </cell>
          <cell r="F10">
            <v>124.01300000000001</v>
          </cell>
          <cell r="G10">
            <v>0</v>
          </cell>
          <cell r="H10">
            <v>1</v>
          </cell>
          <cell r="I10">
            <v>40</v>
          </cell>
          <cell r="J10">
            <v>200.65799999999999</v>
          </cell>
          <cell r="K10">
            <v>-1.6399999999999864</v>
          </cell>
          <cell r="L10">
            <v>30</v>
          </cell>
          <cell r="M10">
            <v>100</v>
          </cell>
          <cell r="N10">
            <v>0</v>
          </cell>
          <cell r="V10">
            <v>50</v>
          </cell>
          <cell r="W10">
            <v>39.803600000000003</v>
          </cell>
          <cell r="X10">
            <v>40</v>
          </cell>
          <cell r="Y10">
            <v>8.64276095629541</v>
          </cell>
          <cell r="Z10">
            <v>3.1156227074937943</v>
          </cell>
          <cell r="AD10">
            <v>0</v>
          </cell>
          <cell r="AE10">
            <v>34.401799999999994</v>
          </cell>
          <cell r="AF10">
            <v>35.639600000000002</v>
          </cell>
          <cell r="AG10">
            <v>31.380399999999998</v>
          </cell>
          <cell r="AH10">
            <v>37.975000000000001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260</v>
          </cell>
          <cell r="D11">
            <v>383</v>
          </cell>
          <cell r="E11">
            <v>385</v>
          </cell>
          <cell r="F11">
            <v>247</v>
          </cell>
          <cell r="G11">
            <v>0</v>
          </cell>
          <cell r="H11">
            <v>0.5</v>
          </cell>
          <cell r="I11">
            <v>45</v>
          </cell>
          <cell r="J11">
            <v>385</v>
          </cell>
          <cell r="K11">
            <v>0</v>
          </cell>
          <cell r="L11">
            <v>80</v>
          </cell>
          <cell r="M11">
            <v>120</v>
          </cell>
          <cell r="N11">
            <v>100</v>
          </cell>
          <cell r="V11">
            <v>30</v>
          </cell>
          <cell r="W11">
            <v>77</v>
          </cell>
          <cell r="X11">
            <v>90</v>
          </cell>
          <cell r="Y11">
            <v>8.6623376623376629</v>
          </cell>
          <cell r="Z11">
            <v>3.2077922077922079</v>
          </cell>
          <cell r="AD11">
            <v>0</v>
          </cell>
          <cell r="AE11">
            <v>71.599999999999994</v>
          </cell>
          <cell r="AF11">
            <v>78</v>
          </cell>
          <cell r="AG11">
            <v>76.2</v>
          </cell>
          <cell r="AH11">
            <v>28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1924</v>
          </cell>
          <cell r="D12">
            <v>3749</v>
          </cell>
          <cell r="E12">
            <v>3952</v>
          </cell>
          <cell r="F12">
            <v>1676</v>
          </cell>
          <cell r="G12" t="str">
            <v>ябл</v>
          </cell>
          <cell r="H12">
            <v>0.4</v>
          </cell>
          <cell r="I12">
            <v>45</v>
          </cell>
          <cell r="J12">
            <v>3951</v>
          </cell>
          <cell r="K12">
            <v>1</v>
          </cell>
          <cell r="L12">
            <v>560</v>
          </cell>
          <cell r="M12">
            <v>800</v>
          </cell>
          <cell r="N12">
            <v>400</v>
          </cell>
          <cell r="V12">
            <v>1000</v>
          </cell>
          <cell r="W12">
            <v>594.4</v>
          </cell>
          <cell r="X12">
            <v>600</v>
          </cell>
          <cell r="Y12">
            <v>8.4724091520861382</v>
          </cell>
          <cell r="Z12">
            <v>2.8196500672947513</v>
          </cell>
          <cell r="AD12">
            <v>980</v>
          </cell>
          <cell r="AE12">
            <v>498</v>
          </cell>
          <cell r="AF12">
            <v>590.6</v>
          </cell>
          <cell r="AG12">
            <v>558.79999999999995</v>
          </cell>
          <cell r="AH12">
            <v>794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3109</v>
          </cell>
          <cell r="D13">
            <v>5983</v>
          </cell>
          <cell r="E13">
            <v>5569</v>
          </cell>
          <cell r="F13">
            <v>3438</v>
          </cell>
          <cell r="G13">
            <v>0</v>
          </cell>
          <cell r="H13">
            <v>0.45</v>
          </cell>
          <cell r="I13">
            <v>45</v>
          </cell>
          <cell r="J13">
            <v>5551</v>
          </cell>
          <cell r="K13">
            <v>18</v>
          </cell>
          <cell r="L13">
            <v>1000</v>
          </cell>
          <cell r="M13">
            <v>0</v>
          </cell>
          <cell r="N13">
            <v>1100</v>
          </cell>
          <cell r="O13">
            <v>800</v>
          </cell>
          <cell r="V13">
            <v>900</v>
          </cell>
          <cell r="W13">
            <v>847.4</v>
          </cell>
          <cell r="X13">
            <v>1000</v>
          </cell>
          <cell r="Y13">
            <v>8.7774368657068678</v>
          </cell>
          <cell r="Z13">
            <v>4.0571158838801038</v>
          </cell>
          <cell r="AD13">
            <v>1332</v>
          </cell>
          <cell r="AE13">
            <v>997</v>
          </cell>
          <cell r="AF13">
            <v>975.2</v>
          </cell>
          <cell r="AG13">
            <v>917.4</v>
          </cell>
          <cell r="AH13">
            <v>899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2862</v>
          </cell>
          <cell r="D14">
            <v>8965</v>
          </cell>
          <cell r="E14">
            <v>7719</v>
          </cell>
          <cell r="F14">
            <v>3993</v>
          </cell>
          <cell r="G14">
            <v>0</v>
          </cell>
          <cell r="H14">
            <v>0.45</v>
          </cell>
          <cell r="I14">
            <v>45</v>
          </cell>
          <cell r="J14">
            <v>7723</v>
          </cell>
          <cell r="K14">
            <v>-4</v>
          </cell>
          <cell r="L14">
            <v>1000</v>
          </cell>
          <cell r="M14">
            <v>0</v>
          </cell>
          <cell r="N14">
            <v>1000</v>
          </cell>
          <cell r="O14">
            <v>800</v>
          </cell>
          <cell r="V14">
            <v>1100</v>
          </cell>
          <cell r="W14">
            <v>943.8</v>
          </cell>
          <cell r="X14">
            <v>1100</v>
          </cell>
          <cell r="Y14">
            <v>8.6808645899554993</v>
          </cell>
          <cell r="Z14">
            <v>4.2307692307692308</v>
          </cell>
          <cell r="AD14">
            <v>3000</v>
          </cell>
          <cell r="AE14">
            <v>948.4</v>
          </cell>
          <cell r="AF14">
            <v>1027</v>
          </cell>
          <cell r="AG14">
            <v>1045</v>
          </cell>
          <cell r="AH14">
            <v>1031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255</v>
          </cell>
          <cell r="D15">
            <v>391</v>
          </cell>
          <cell r="E15">
            <v>411</v>
          </cell>
          <cell r="F15">
            <v>236</v>
          </cell>
          <cell r="G15">
            <v>0</v>
          </cell>
          <cell r="H15">
            <v>0.5</v>
          </cell>
          <cell r="I15">
            <v>40</v>
          </cell>
          <cell r="J15">
            <v>409</v>
          </cell>
          <cell r="K15">
            <v>2</v>
          </cell>
          <cell r="L15">
            <v>80</v>
          </cell>
          <cell r="M15">
            <v>0</v>
          </cell>
          <cell r="N15">
            <v>150</v>
          </cell>
          <cell r="V15">
            <v>150</v>
          </cell>
          <cell r="W15">
            <v>82.2</v>
          </cell>
          <cell r="X15">
            <v>100</v>
          </cell>
          <cell r="Y15">
            <v>8.7104622871046224</v>
          </cell>
          <cell r="Z15">
            <v>2.8710462287104623</v>
          </cell>
          <cell r="AD15">
            <v>0</v>
          </cell>
          <cell r="AE15">
            <v>77.8</v>
          </cell>
          <cell r="AF15">
            <v>78.8</v>
          </cell>
          <cell r="AG15">
            <v>76.400000000000006</v>
          </cell>
          <cell r="AH15">
            <v>73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54</v>
          </cell>
          <cell r="D16">
            <v>77</v>
          </cell>
          <cell r="E16">
            <v>78</v>
          </cell>
          <cell r="F16">
            <v>49</v>
          </cell>
          <cell r="G16">
            <v>0</v>
          </cell>
          <cell r="H16">
            <v>0.4</v>
          </cell>
          <cell r="I16">
            <v>50</v>
          </cell>
          <cell r="J16">
            <v>87</v>
          </cell>
          <cell r="K16">
            <v>-9</v>
          </cell>
          <cell r="L16">
            <v>20</v>
          </cell>
          <cell r="M16">
            <v>0</v>
          </cell>
          <cell r="N16">
            <v>50</v>
          </cell>
          <cell r="W16">
            <v>15.6</v>
          </cell>
          <cell r="X16">
            <v>30</v>
          </cell>
          <cell r="Y16">
            <v>9.5512820512820511</v>
          </cell>
          <cell r="Z16">
            <v>3.141025641025641</v>
          </cell>
          <cell r="AD16">
            <v>0</v>
          </cell>
          <cell r="AE16">
            <v>15</v>
          </cell>
          <cell r="AF16">
            <v>17</v>
          </cell>
          <cell r="AG16">
            <v>14.6</v>
          </cell>
          <cell r="AH16">
            <v>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623</v>
          </cell>
          <cell r="D17">
            <v>120</v>
          </cell>
          <cell r="E17">
            <v>357</v>
          </cell>
          <cell r="F17">
            <v>374</v>
          </cell>
          <cell r="G17">
            <v>0</v>
          </cell>
          <cell r="H17">
            <v>0.17</v>
          </cell>
          <cell r="I17">
            <v>180</v>
          </cell>
          <cell r="J17">
            <v>367</v>
          </cell>
          <cell r="K17">
            <v>-10</v>
          </cell>
          <cell r="L17">
            <v>400</v>
          </cell>
          <cell r="M17">
            <v>0</v>
          </cell>
          <cell r="N17">
            <v>300</v>
          </cell>
          <cell r="W17">
            <v>71.400000000000006</v>
          </cell>
          <cell r="Y17">
            <v>15.042016806722687</v>
          </cell>
          <cell r="Z17">
            <v>5.2380952380952372</v>
          </cell>
          <cell r="AD17">
            <v>0</v>
          </cell>
          <cell r="AE17">
            <v>75</v>
          </cell>
          <cell r="AF17">
            <v>77.8</v>
          </cell>
          <cell r="AG17">
            <v>76.400000000000006</v>
          </cell>
          <cell r="AH17">
            <v>81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224</v>
          </cell>
          <cell r="D18">
            <v>609</v>
          </cell>
          <cell r="E18">
            <v>387</v>
          </cell>
          <cell r="F18">
            <v>429</v>
          </cell>
          <cell r="G18">
            <v>0</v>
          </cell>
          <cell r="H18">
            <v>0.3</v>
          </cell>
          <cell r="I18">
            <v>40</v>
          </cell>
          <cell r="J18">
            <v>394</v>
          </cell>
          <cell r="K18">
            <v>-7</v>
          </cell>
          <cell r="L18">
            <v>100</v>
          </cell>
          <cell r="M18">
            <v>0</v>
          </cell>
          <cell r="N18">
            <v>0</v>
          </cell>
          <cell r="V18">
            <v>60</v>
          </cell>
          <cell r="W18">
            <v>77.400000000000006</v>
          </cell>
          <cell r="X18">
            <v>90</v>
          </cell>
          <cell r="Y18">
            <v>8.7726098191214472</v>
          </cell>
          <cell r="Z18">
            <v>5.5426356589147279</v>
          </cell>
          <cell r="AD18">
            <v>0</v>
          </cell>
          <cell r="AE18">
            <v>97.4</v>
          </cell>
          <cell r="AF18">
            <v>89.4</v>
          </cell>
          <cell r="AG18">
            <v>97.6</v>
          </cell>
          <cell r="AH18">
            <v>64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2161</v>
          </cell>
          <cell r="D19">
            <v>1839</v>
          </cell>
          <cell r="E19">
            <v>1470</v>
          </cell>
          <cell r="F19">
            <v>2498</v>
          </cell>
          <cell r="G19">
            <v>0</v>
          </cell>
          <cell r="H19">
            <v>0.17</v>
          </cell>
          <cell r="I19">
            <v>180</v>
          </cell>
          <cell r="J19">
            <v>1507</v>
          </cell>
          <cell r="K19">
            <v>-37</v>
          </cell>
          <cell r="L19">
            <v>1000</v>
          </cell>
          <cell r="M19">
            <v>0</v>
          </cell>
          <cell r="N19">
            <v>1500</v>
          </cell>
          <cell r="W19">
            <v>294</v>
          </cell>
          <cell r="Y19">
            <v>17</v>
          </cell>
          <cell r="Z19">
            <v>8.4965986394557831</v>
          </cell>
          <cell r="AD19">
            <v>0</v>
          </cell>
          <cell r="AE19">
            <v>320.39999999999998</v>
          </cell>
          <cell r="AF19">
            <v>388.4</v>
          </cell>
          <cell r="AG19">
            <v>324.60000000000002</v>
          </cell>
          <cell r="AH19">
            <v>250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671</v>
          </cell>
          <cell r="D20">
            <v>1040</v>
          </cell>
          <cell r="E20">
            <v>913</v>
          </cell>
          <cell r="F20">
            <v>769</v>
          </cell>
          <cell r="G20">
            <v>0</v>
          </cell>
          <cell r="H20">
            <v>0.35</v>
          </cell>
          <cell r="I20">
            <v>45</v>
          </cell>
          <cell r="J20">
            <v>925</v>
          </cell>
          <cell r="K20">
            <v>-12</v>
          </cell>
          <cell r="L20">
            <v>200</v>
          </cell>
          <cell r="M20">
            <v>0</v>
          </cell>
          <cell r="N20">
            <v>200</v>
          </cell>
          <cell r="V20">
            <v>200</v>
          </cell>
          <cell r="W20">
            <v>182.6</v>
          </cell>
          <cell r="X20">
            <v>220</v>
          </cell>
          <cell r="Y20">
            <v>8.7020810514786415</v>
          </cell>
          <cell r="Z20">
            <v>4.2113910186199348</v>
          </cell>
          <cell r="AD20">
            <v>0</v>
          </cell>
          <cell r="AE20">
            <v>193.8</v>
          </cell>
          <cell r="AF20">
            <v>212.2</v>
          </cell>
          <cell r="AG20">
            <v>200</v>
          </cell>
          <cell r="AH20">
            <v>181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130</v>
          </cell>
          <cell r="D21">
            <v>567</v>
          </cell>
          <cell r="E21">
            <v>443</v>
          </cell>
          <cell r="F21">
            <v>247</v>
          </cell>
          <cell r="G21" t="str">
            <v>н</v>
          </cell>
          <cell r="H21">
            <v>0.35</v>
          </cell>
          <cell r="I21">
            <v>45</v>
          </cell>
          <cell r="J21">
            <v>484</v>
          </cell>
          <cell r="K21">
            <v>-41</v>
          </cell>
          <cell r="L21">
            <v>60</v>
          </cell>
          <cell r="M21">
            <v>50</v>
          </cell>
          <cell r="N21">
            <v>30</v>
          </cell>
          <cell r="W21">
            <v>41.8</v>
          </cell>
          <cell r="Y21">
            <v>9.258373205741627</v>
          </cell>
          <cell r="Z21">
            <v>5.9090909090909092</v>
          </cell>
          <cell r="AD21">
            <v>234</v>
          </cell>
          <cell r="AE21">
            <v>40.6</v>
          </cell>
          <cell r="AF21">
            <v>48.2</v>
          </cell>
          <cell r="AG21">
            <v>51.8</v>
          </cell>
          <cell r="AH21">
            <v>31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330</v>
          </cell>
          <cell r="D22">
            <v>436</v>
          </cell>
          <cell r="E22">
            <v>471</v>
          </cell>
          <cell r="F22">
            <v>274</v>
          </cell>
          <cell r="G22">
            <v>0</v>
          </cell>
          <cell r="H22">
            <v>0.35</v>
          </cell>
          <cell r="I22">
            <v>45</v>
          </cell>
          <cell r="J22">
            <v>647</v>
          </cell>
          <cell r="K22">
            <v>-176</v>
          </cell>
          <cell r="L22">
            <v>90</v>
          </cell>
          <cell r="M22">
            <v>150</v>
          </cell>
          <cell r="N22">
            <v>90</v>
          </cell>
          <cell r="V22">
            <v>80</v>
          </cell>
          <cell r="W22">
            <v>87</v>
          </cell>
          <cell r="X22">
            <v>100</v>
          </cell>
          <cell r="Y22">
            <v>9.0114942528735629</v>
          </cell>
          <cell r="Z22">
            <v>3.1494252873563218</v>
          </cell>
          <cell r="AD22">
            <v>36</v>
          </cell>
          <cell r="AE22">
            <v>87.2</v>
          </cell>
          <cell r="AF22">
            <v>72.2</v>
          </cell>
          <cell r="AG22">
            <v>84.8</v>
          </cell>
          <cell r="AH22">
            <v>58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528</v>
          </cell>
          <cell r="D23">
            <v>1268</v>
          </cell>
          <cell r="E23">
            <v>824</v>
          </cell>
          <cell r="F23">
            <v>939</v>
          </cell>
          <cell r="G23">
            <v>0</v>
          </cell>
          <cell r="H23">
            <v>0.35</v>
          </cell>
          <cell r="I23">
            <v>45</v>
          </cell>
          <cell r="J23">
            <v>907</v>
          </cell>
          <cell r="K23">
            <v>-83</v>
          </cell>
          <cell r="L23">
            <v>300</v>
          </cell>
          <cell r="M23">
            <v>0</v>
          </cell>
          <cell r="N23">
            <v>100</v>
          </cell>
          <cell r="W23">
            <v>164.8</v>
          </cell>
          <cell r="X23">
            <v>150</v>
          </cell>
          <cell r="Y23">
            <v>9.0351941747572813</v>
          </cell>
          <cell r="Z23">
            <v>5.6978155339805818</v>
          </cell>
          <cell r="AD23">
            <v>0</v>
          </cell>
          <cell r="AE23">
            <v>185.8</v>
          </cell>
          <cell r="AF23">
            <v>172.2</v>
          </cell>
          <cell r="AG23">
            <v>211</v>
          </cell>
          <cell r="AH23">
            <v>151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407.298</v>
          </cell>
          <cell r="D24">
            <v>594.88699999999994</v>
          </cell>
          <cell r="E24">
            <v>598.23699999999997</v>
          </cell>
          <cell r="F24">
            <v>391.04</v>
          </cell>
          <cell r="G24">
            <v>0</v>
          </cell>
          <cell r="H24">
            <v>1</v>
          </cell>
          <cell r="I24">
            <v>50</v>
          </cell>
          <cell r="J24">
            <v>566.39499999999998</v>
          </cell>
          <cell r="K24">
            <v>31.841999999999985</v>
          </cell>
          <cell r="L24">
            <v>110</v>
          </cell>
          <cell r="M24">
            <v>60</v>
          </cell>
          <cell r="N24">
            <v>150</v>
          </cell>
          <cell r="V24">
            <v>200</v>
          </cell>
          <cell r="W24">
            <v>119.64739999999999</v>
          </cell>
          <cell r="X24">
            <v>150</v>
          </cell>
          <cell r="Y24">
            <v>8.8680573083911565</v>
          </cell>
          <cell r="Z24">
            <v>3.2682699331535834</v>
          </cell>
          <cell r="AD24">
            <v>0</v>
          </cell>
          <cell r="AE24">
            <v>99.46459999999999</v>
          </cell>
          <cell r="AF24">
            <v>123.77979999999999</v>
          </cell>
          <cell r="AG24">
            <v>114.75060000000001</v>
          </cell>
          <cell r="AH24">
            <v>143.304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3738.2730000000001</v>
          </cell>
          <cell r="D25">
            <v>6759.7169999999996</v>
          </cell>
          <cell r="E25">
            <v>5612.7929999999997</v>
          </cell>
          <cell r="F25">
            <v>4768.2269999999999</v>
          </cell>
          <cell r="G25">
            <v>0</v>
          </cell>
          <cell r="H25">
            <v>1</v>
          </cell>
          <cell r="I25">
            <v>50</v>
          </cell>
          <cell r="J25">
            <v>5548.8360000000002</v>
          </cell>
          <cell r="K25">
            <v>63.956999999999425</v>
          </cell>
          <cell r="L25">
            <v>1400</v>
          </cell>
          <cell r="M25">
            <v>500</v>
          </cell>
          <cell r="N25">
            <v>1000</v>
          </cell>
          <cell r="O25">
            <v>1500</v>
          </cell>
          <cell r="V25">
            <v>1000</v>
          </cell>
          <cell r="W25">
            <v>1122.5585999999998</v>
          </cell>
          <cell r="X25">
            <v>1100</v>
          </cell>
          <cell r="Y25">
            <v>8.7017524074021626</v>
          </cell>
          <cell r="Z25">
            <v>4.2476419493824205</v>
          </cell>
          <cell r="AD25">
            <v>0</v>
          </cell>
          <cell r="AE25">
            <v>1179.3786</v>
          </cell>
          <cell r="AF25">
            <v>1327.0646000000002</v>
          </cell>
          <cell r="AG25">
            <v>1241.6035999999999</v>
          </cell>
          <cell r="AH25">
            <v>1132.22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264.92</v>
          </cell>
          <cell r="D26">
            <v>560.90499999999997</v>
          </cell>
          <cell r="E26">
            <v>422.25299999999999</v>
          </cell>
          <cell r="F26">
            <v>391.77800000000002</v>
          </cell>
          <cell r="G26">
            <v>0</v>
          </cell>
          <cell r="H26">
            <v>1</v>
          </cell>
          <cell r="I26">
            <v>50</v>
          </cell>
          <cell r="J26">
            <v>410.12700000000001</v>
          </cell>
          <cell r="K26">
            <v>12.125999999999976</v>
          </cell>
          <cell r="L26">
            <v>110</v>
          </cell>
          <cell r="M26">
            <v>0</v>
          </cell>
          <cell r="N26">
            <v>80</v>
          </cell>
          <cell r="V26">
            <v>60</v>
          </cell>
          <cell r="W26">
            <v>84.450599999999994</v>
          </cell>
          <cell r="X26">
            <v>100</v>
          </cell>
          <cell r="Y26">
            <v>8.7835728816609961</v>
          </cell>
          <cell r="Z26">
            <v>4.6391381470350721</v>
          </cell>
          <cell r="AD26">
            <v>0</v>
          </cell>
          <cell r="AE26">
            <v>72.445599999999999</v>
          </cell>
          <cell r="AF26">
            <v>91.882800000000003</v>
          </cell>
          <cell r="AG26">
            <v>97.735199999999992</v>
          </cell>
          <cell r="AH26">
            <v>74.629000000000005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456.81200000000001</v>
          </cell>
          <cell r="D27">
            <v>768.45399999999995</v>
          </cell>
          <cell r="E27">
            <v>620.66499999999996</v>
          </cell>
          <cell r="F27">
            <v>597.60299999999995</v>
          </cell>
          <cell r="G27">
            <v>0</v>
          </cell>
          <cell r="H27">
            <v>1</v>
          </cell>
          <cell r="I27">
            <v>50</v>
          </cell>
          <cell r="J27">
            <v>583.12199999999996</v>
          </cell>
          <cell r="K27">
            <v>37.543000000000006</v>
          </cell>
          <cell r="L27">
            <v>150</v>
          </cell>
          <cell r="M27">
            <v>0</v>
          </cell>
          <cell r="N27">
            <v>100</v>
          </cell>
          <cell r="V27">
            <v>90</v>
          </cell>
          <cell r="W27">
            <v>124.133</v>
          </cell>
          <cell r="X27">
            <v>150</v>
          </cell>
          <cell r="Y27">
            <v>8.7615944188894179</v>
          </cell>
          <cell r="Z27">
            <v>4.8142153980005311</v>
          </cell>
          <cell r="AD27">
            <v>0</v>
          </cell>
          <cell r="AE27">
            <v>137.2954</v>
          </cell>
          <cell r="AF27">
            <v>146.54259999999999</v>
          </cell>
          <cell r="AG27">
            <v>144.8586</v>
          </cell>
          <cell r="AH27">
            <v>100.196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239.458</v>
          </cell>
          <cell r="D28">
            <v>389.72199999999998</v>
          </cell>
          <cell r="E28">
            <v>309.012</v>
          </cell>
          <cell r="F28">
            <v>308.68900000000002</v>
          </cell>
          <cell r="G28">
            <v>0</v>
          </cell>
          <cell r="H28">
            <v>1</v>
          </cell>
          <cell r="I28">
            <v>60</v>
          </cell>
          <cell r="J28">
            <v>301.12200000000001</v>
          </cell>
          <cell r="K28">
            <v>7.8899999999999864</v>
          </cell>
          <cell r="L28">
            <v>70</v>
          </cell>
          <cell r="M28">
            <v>0</v>
          </cell>
          <cell r="N28">
            <v>0</v>
          </cell>
          <cell r="V28">
            <v>90</v>
          </cell>
          <cell r="W28">
            <v>61.802399999999999</v>
          </cell>
          <cell r="X28">
            <v>70</v>
          </cell>
          <cell r="Y28">
            <v>8.7163119878839677</v>
          </cell>
          <cell r="Z28">
            <v>4.9947736657476094</v>
          </cell>
          <cell r="AD28">
            <v>0</v>
          </cell>
          <cell r="AE28">
            <v>62.321600000000004</v>
          </cell>
          <cell r="AF28">
            <v>73.284599999999998</v>
          </cell>
          <cell r="AG28">
            <v>71.991799999999998</v>
          </cell>
          <cell r="AH28">
            <v>51.213999999999999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190.22200000000001</v>
          </cell>
          <cell r="D29">
            <v>333.06599999999997</v>
          </cell>
          <cell r="E29">
            <v>279.53500000000003</v>
          </cell>
          <cell r="F29">
            <v>239.328</v>
          </cell>
          <cell r="G29">
            <v>0</v>
          </cell>
          <cell r="H29">
            <v>1</v>
          </cell>
          <cell r="I29">
            <v>60</v>
          </cell>
          <cell r="J29">
            <v>263.267</v>
          </cell>
          <cell r="K29">
            <v>16.268000000000029</v>
          </cell>
          <cell r="L29">
            <v>60</v>
          </cell>
          <cell r="M29">
            <v>0</v>
          </cell>
          <cell r="N29">
            <v>50</v>
          </cell>
          <cell r="V29">
            <v>70</v>
          </cell>
          <cell r="W29">
            <v>55.907000000000004</v>
          </cell>
          <cell r="X29">
            <v>70</v>
          </cell>
          <cell r="Y29">
            <v>8.7525354606757642</v>
          </cell>
          <cell r="Z29">
            <v>4.2808235104727492</v>
          </cell>
          <cell r="AD29">
            <v>0</v>
          </cell>
          <cell r="AE29">
            <v>52.881399999999999</v>
          </cell>
          <cell r="AF29">
            <v>58.185600000000001</v>
          </cell>
          <cell r="AG29">
            <v>59.967999999999996</v>
          </cell>
          <cell r="AH29">
            <v>56.64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63.008000000000003</v>
          </cell>
          <cell r="D30">
            <v>33.615000000000002</v>
          </cell>
          <cell r="E30">
            <v>33.866</v>
          </cell>
          <cell r="F30">
            <v>62.055</v>
          </cell>
          <cell r="G30">
            <v>0</v>
          </cell>
          <cell r="H30">
            <v>1</v>
          </cell>
          <cell r="I30">
            <v>180</v>
          </cell>
          <cell r="J30">
            <v>39.734000000000002</v>
          </cell>
          <cell r="K30">
            <v>-5.8680000000000021</v>
          </cell>
          <cell r="L30">
            <v>30</v>
          </cell>
          <cell r="M30">
            <v>0</v>
          </cell>
          <cell r="N30">
            <v>0</v>
          </cell>
          <cell r="W30">
            <v>6.7732000000000001</v>
          </cell>
          <cell r="Y30">
            <v>13.591064784739858</v>
          </cell>
          <cell r="Z30">
            <v>9.1618437370814387</v>
          </cell>
          <cell r="AD30">
            <v>0</v>
          </cell>
          <cell r="AE30">
            <v>8.6714000000000002</v>
          </cell>
          <cell r="AF30">
            <v>9.254999999999999</v>
          </cell>
          <cell r="AG30">
            <v>8.1474000000000011</v>
          </cell>
          <cell r="AH30">
            <v>8.0730000000000004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567.18299999999999</v>
          </cell>
          <cell r="D31">
            <v>559.77099999999996</v>
          </cell>
          <cell r="E31">
            <v>717.91899999999998</v>
          </cell>
          <cell r="F31">
            <v>400.19299999999998</v>
          </cell>
          <cell r="G31">
            <v>0</v>
          </cell>
          <cell r="H31">
            <v>1</v>
          </cell>
          <cell r="I31">
            <v>60</v>
          </cell>
          <cell r="J31">
            <v>680.24400000000003</v>
          </cell>
          <cell r="K31">
            <v>37.674999999999955</v>
          </cell>
          <cell r="L31">
            <v>130</v>
          </cell>
          <cell r="M31">
            <v>100</v>
          </cell>
          <cell r="N31">
            <v>200</v>
          </cell>
          <cell r="V31">
            <v>250</v>
          </cell>
          <cell r="W31">
            <v>143.5838</v>
          </cell>
          <cell r="X31">
            <v>170</v>
          </cell>
          <cell r="Y31">
            <v>8.7070616601594324</v>
          </cell>
          <cell r="Z31">
            <v>2.7871737619425034</v>
          </cell>
          <cell r="AD31">
            <v>0</v>
          </cell>
          <cell r="AE31">
            <v>128.75560000000002</v>
          </cell>
          <cell r="AF31">
            <v>154.92580000000001</v>
          </cell>
          <cell r="AG31">
            <v>131.62219999999999</v>
          </cell>
          <cell r="AH31">
            <v>158.501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90.641999999999996</v>
          </cell>
          <cell r="D32">
            <v>245.03</v>
          </cell>
          <cell r="E32">
            <v>164.351</v>
          </cell>
          <cell r="F32">
            <v>169.67500000000001</v>
          </cell>
          <cell r="G32">
            <v>0</v>
          </cell>
          <cell r="H32">
            <v>1</v>
          </cell>
          <cell r="I32">
            <v>30</v>
          </cell>
          <cell r="J32">
            <v>159.70500000000001</v>
          </cell>
          <cell r="K32">
            <v>4.6459999999999866</v>
          </cell>
          <cell r="L32">
            <v>50</v>
          </cell>
          <cell r="M32">
            <v>0</v>
          </cell>
          <cell r="N32">
            <v>0</v>
          </cell>
          <cell r="W32">
            <v>32.870199999999997</v>
          </cell>
          <cell r="X32">
            <v>40</v>
          </cell>
          <cell r="Y32">
            <v>7.9000127775310167</v>
          </cell>
          <cell r="Z32">
            <v>5.1619704169734293</v>
          </cell>
          <cell r="AD32">
            <v>0</v>
          </cell>
          <cell r="AE32">
            <v>35.558999999999997</v>
          </cell>
          <cell r="AF32">
            <v>33.867200000000004</v>
          </cell>
          <cell r="AG32">
            <v>37.6678</v>
          </cell>
          <cell r="AH32">
            <v>32.691000000000003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171.76300000000001</v>
          </cell>
          <cell r="D33">
            <v>174.637</v>
          </cell>
          <cell r="E33">
            <v>169.53100000000001</v>
          </cell>
          <cell r="F33">
            <v>168.709</v>
          </cell>
          <cell r="G33" t="str">
            <v>н</v>
          </cell>
          <cell r="H33">
            <v>1</v>
          </cell>
          <cell r="I33">
            <v>30</v>
          </cell>
          <cell r="J33">
            <v>171.27500000000001</v>
          </cell>
          <cell r="K33">
            <v>-1.7439999999999998</v>
          </cell>
          <cell r="L33">
            <v>50</v>
          </cell>
          <cell r="M33">
            <v>20</v>
          </cell>
          <cell r="N33">
            <v>0</v>
          </cell>
          <cell r="W33">
            <v>33.906199999999998</v>
          </cell>
          <cell r="X33">
            <v>30</v>
          </cell>
          <cell r="Y33">
            <v>7.9250697512549335</v>
          </cell>
          <cell r="Z33">
            <v>4.9757566462770821</v>
          </cell>
          <cell r="AD33">
            <v>0</v>
          </cell>
          <cell r="AE33">
            <v>63.032799999999995</v>
          </cell>
          <cell r="AF33">
            <v>41.045000000000002</v>
          </cell>
          <cell r="AG33">
            <v>41.394600000000004</v>
          </cell>
          <cell r="AH33">
            <v>34.898000000000003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985.19600000000003</v>
          </cell>
          <cell r="D34">
            <v>1242.575</v>
          </cell>
          <cell r="E34">
            <v>1394.845</v>
          </cell>
          <cell r="F34">
            <v>786.11599999999999</v>
          </cell>
          <cell r="G34">
            <v>0</v>
          </cell>
          <cell r="H34">
            <v>1</v>
          </cell>
          <cell r="I34">
            <v>30</v>
          </cell>
          <cell r="J34">
            <v>1369.26</v>
          </cell>
          <cell r="K34">
            <v>25.585000000000036</v>
          </cell>
          <cell r="L34">
            <v>300</v>
          </cell>
          <cell r="M34">
            <v>150</v>
          </cell>
          <cell r="N34">
            <v>250</v>
          </cell>
          <cell r="V34">
            <v>400</v>
          </cell>
          <cell r="W34">
            <v>278.96899999999999</v>
          </cell>
          <cell r="X34">
            <v>350</v>
          </cell>
          <cell r="Y34">
            <v>8.0156433152070665</v>
          </cell>
          <cell r="Z34">
            <v>2.8179331753707402</v>
          </cell>
          <cell r="AD34">
            <v>0</v>
          </cell>
          <cell r="AE34">
            <v>251.2176</v>
          </cell>
          <cell r="AF34">
            <v>322.41739999999999</v>
          </cell>
          <cell r="AG34">
            <v>275.0102</v>
          </cell>
          <cell r="AH34">
            <v>321.72899999999998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108.565</v>
          </cell>
          <cell r="D35">
            <v>137.84</v>
          </cell>
          <cell r="E35">
            <v>127.63200000000001</v>
          </cell>
          <cell r="F35">
            <v>116.06699999999999</v>
          </cell>
          <cell r="G35">
            <v>0</v>
          </cell>
          <cell r="H35">
            <v>1</v>
          </cell>
          <cell r="I35">
            <v>40</v>
          </cell>
          <cell r="J35">
            <v>128.70500000000001</v>
          </cell>
          <cell r="K35">
            <v>-1.0730000000000075</v>
          </cell>
          <cell r="L35">
            <v>30</v>
          </cell>
          <cell r="M35">
            <v>0</v>
          </cell>
          <cell r="N35">
            <v>30</v>
          </cell>
          <cell r="V35">
            <v>20</v>
          </cell>
          <cell r="W35">
            <v>25.526400000000002</v>
          </cell>
          <cell r="X35">
            <v>30</v>
          </cell>
          <cell r="Y35">
            <v>8.8562037733483763</v>
          </cell>
          <cell r="Z35">
            <v>4.5469396389620149</v>
          </cell>
          <cell r="AD35">
            <v>0</v>
          </cell>
          <cell r="AE35">
            <v>26.907600000000002</v>
          </cell>
          <cell r="AF35">
            <v>28.333199999999998</v>
          </cell>
          <cell r="AG35">
            <v>27.110000000000003</v>
          </cell>
          <cell r="AH35">
            <v>20.295000000000002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493.745</v>
          </cell>
          <cell r="D36">
            <v>106.986</v>
          </cell>
          <cell r="E36">
            <v>444.28399999999999</v>
          </cell>
          <cell r="F36">
            <v>156.447</v>
          </cell>
          <cell r="G36" t="str">
            <v>н</v>
          </cell>
          <cell r="H36">
            <v>1</v>
          </cell>
          <cell r="I36">
            <v>35</v>
          </cell>
          <cell r="J36">
            <v>441.279</v>
          </cell>
          <cell r="K36">
            <v>3.0049999999999955</v>
          </cell>
          <cell r="L36">
            <v>0</v>
          </cell>
          <cell r="M36">
            <v>220</v>
          </cell>
          <cell r="N36">
            <v>60</v>
          </cell>
          <cell r="V36">
            <v>100</v>
          </cell>
          <cell r="W36">
            <v>88.856799999999993</v>
          </cell>
          <cell r="X36">
            <v>100</v>
          </cell>
          <cell r="Y36">
            <v>7.1626144538178291</v>
          </cell>
          <cell r="Z36">
            <v>1.760664349830289</v>
          </cell>
          <cell r="AD36">
            <v>0</v>
          </cell>
          <cell r="AE36">
            <v>77.731999999999999</v>
          </cell>
          <cell r="AF36">
            <v>93.095799999999997</v>
          </cell>
          <cell r="AG36">
            <v>55.561</v>
          </cell>
          <cell r="AH36">
            <v>62.472000000000001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104.74</v>
          </cell>
          <cell r="D37">
            <v>146.184</v>
          </cell>
          <cell r="E37">
            <v>109.7</v>
          </cell>
          <cell r="F37">
            <v>137.23599999999999</v>
          </cell>
          <cell r="G37">
            <v>0</v>
          </cell>
          <cell r="H37">
            <v>1</v>
          </cell>
          <cell r="I37">
            <v>30</v>
          </cell>
          <cell r="J37">
            <v>113.624</v>
          </cell>
          <cell r="K37">
            <v>-3.9239999999999924</v>
          </cell>
          <cell r="L37">
            <v>30</v>
          </cell>
          <cell r="M37">
            <v>0</v>
          </cell>
          <cell r="N37">
            <v>0</v>
          </cell>
          <cell r="W37">
            <v>21.94</v>
          </cell>
          <cell r="X37">
            <v>10</v>
          </cell>
          <cell r="Y37">
            <v>8.078213309024612</v>
          </cell>
          <cell r="Z37">
            <v>6.255059252506836</v>
          </cell>
          <cell r="AD37">
            <v>0</v>
          </cell>
          <cell r="AE37">
            <v>25.843400000000003</v>
          </cell>
          <cell r="AF37">
            <v>25.956200000000003</v>
          </cell>
          <cell r="AG37">
            <v>27.898599999999998</v>
          </cell>
          <cell r="AH37">
            <v>26.885999999999999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267.79199999999997</v>
          </cell>
          <cell r="D38">
            <v>272.43700000000001</v>
          </cell>
          <cell r="E38">
            <v>285.53699999999998</v>
          </cell>
          <cell r="F38">
            <v>251.047</v>
          </cell>
          <cell r="G38" t="str">
            <v>н</v>
          </cell>
          <cell r="H38">
            <v>1</v>
          </cell>
          <cell r="I38">
            <v>45</v>
          </cell>
          <cell r="J38">
            <v>290.55</v>
          </cell>
          <cell r="K38">
            <v>-5.0130000000000337</v>
          </cell>
          <cell r="L38">
            <v>60</v>
          </cell>
          <cell r="M38">
            <v>0</v>
          </cell>
          <cell r="N38">
            <v>80</v>
          </cell>
          <cell r="V38">
            <v>40</v>
          </cell>
          <cell r="W38">
            <v>57.107399999999998</v>
          </cell>
          <cell r="X38">
            <v>70</v>
          </cell>
          <cell r="Y38">
            <v>8.7737666221890684</v>
          </cell>
          <cell r="Z38">
            <v>4.3960502491796163</v>
          </cell>
          <cell r="AD38">
            <v>0</v>
          </cell>
          <cell r="AE38">
            <v>57.928999999999995</v>
          </cell>
          <cell r="AF38">
            <v>70.043199999999999</v>
          </cell>
          <cell r="AG38">
            <v>63.800400000000003</v>
          </cell>
          <cell r="AH38">
            <v>46.502000000000002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162.70500000000001</v>
          </cell>
          <cell r="D39">
            <v>241.47800000000001</v>
          </cell>
          <cell r="E39">
            <v>204.70099999999999</v>
          </cell>
          <cell r="F39">
            <v>193.738</v>
          </cell>
          <cell r="G39" t="str">
            <v>н</v>
          </cell>
          <cell r="H39">
            <v>1</v>
          </cell>
          <cell r="I39">
            <v>45</v>
          </cell>
          <cell r="J39">
            <v>224.483</v>
          </cell>
          <cell r="K39">
            <v>-19.782000000000011</v>
          </cell>
          <cell r="L39">
            <v>40</v>
          </cell>
          <cell r="M39">
            <v>0</v>
          </cell>
          <cell r="N39">
            <v>30</v>
          </cell>
          <cell r="V39">
            <v>50</v>
          </cell>
          <cell r="W39">
            <v>40.940199999999997</v>
          </cell>
          <cell r="X39">
            <v>50</v>
          </cell>
          <cell r="Y39">
            <v>8.8846170756371485</v>
          </cell>
          <cell r="Z39">
            <v>4.7322191879863809</v>
          </cell>
          <cell r="AD39">
            <v>0</v>
          </cell>
          <cell r="AE39">
            <v>45.872199999999999</v>
          </cell>
          <cell r="AF39">
            <v>46.997399999999999</v>
          </cell>
          <cell r="AG39">
            <v>46.162400000000005</v>
          </cell>
          <cell r="AH39">
            <v>41.637999999999998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129.762</v>
          </cell>
          <cell r="D40">
            <v>228.13800000000001</v>
          </cell>
          <cell r="E40">
            <v>224.80699999999999</v>
          </cell>
          <cell r="F40">
            <v>125.833</v>
          </cell>
          <cell r="G40" t="str">
            <v>н</v>
          </cell>
          <cell r="H40">
            <v>1</v>
          </cell>
          <cell r="I40">
            <v>45</v>
          </cell>
          <cell r="J40">
            <v>240.29300000000001</v>
          </cell>
          <cell r="K40">
            <v>-15.486000000000018</v>
          </cell>
          <cell r="L40">
            <v>30</v>
          </cell>
          <cell r="M40">
            <v>90</v>
          </cell>
          <cell r="N40">
            <v>40</v>
          </cell>
          <cell r="V40">
            <v>60</v>
          </cell>
          <cell r="W40">
            <v>44.961399999999998</v>
          </cell>
          <cell r="X40">
            <v>50</v>
          </cell>
          <cell r="Y40">
            <v>8.8038406277384595</v>
          </cell>
          <cell r="Z40">
            <v>2.7986895425854179</v>
          </cell>
          <cell r="AD40">
            <v>0</v>
          </cell>
          <cell r="AE40">
            <v>40.369</v>
          </cell>
          <cell r="AF40">
            <v>38.617399999999996</v>
          </cell>
          <cell r="AG40">
            <v>39.8078</v>
          </cell>
          <cell r="AH40">
            <v>44.831000000000003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2086</v>
          </cell>
          <cell r="D41">
            <v>2397</v>
          </cell>
          <cell r="E41">
            <v>2027</v>
          </cell>
          <cell r="F41">
            <v>1217</v>
          </cell>
          <cell r="G41" t="str">
            <v>акк</v>
          </cell>
          <cell r="H41">
            <v>0.35</v>
          </cell>
          <cell r="I41">
            <v>40</v>
          </cell>
          <cell r="J41">
            <v>1448</v>
          </cell>
          <cell r="K41">
            <v>579</v>
          </cell>
          <cell r="L41">
            <v>500</v>
          </cell>
          <cell r="M41">
            <v>300</v>
          </cell>
          <cell r="N41">
            <v>400</v>
          </cell>
          <cell r="V41">
            <v>700</v>
          </cell>
          <cell r="W41">
            <v>405.4</v>
          </cell>
          <cell r="X41">
            <v>400</v>
          </cell>
          <cell r="Y41">
            <v>8.675382338431179</v>
          </cell>
          <cell r="Z41">
            <v>3.0019733596447953</v>
          </cell>
          <cell r="AD41">
            <v>0</v>
          </cell>
          <cell r="AE41">
            <v>479.2</v>
          </cell>
          <cell r="AF41">
            <v>427</v>
          </cell>
          <cell r="AG41">
            <v>391.2</v>
          </cell>
          <cell r="AH41">
            <v>321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5236</v>
          </cell>
          <cell r="D42">
            <v>9969</v>
          </cell>
          <cell r="E42">
            <v>6115</v>
          </cell>
          <cell r="F42">
            <v>4001</v>
          </cell>
          <cell r="G42" t="str">
            <v>акк</v>
          </cell>
          <cell r="H42">
            <v>0.4</v>
          </cell>
          <cell r="I42">
            <v>40</v>
          </cell>
          <cell r="J42">
            <v>4546</v>
          </cell>
          <cell r="K42">
            <v>1569</v>
          </cell>
          <cell r="L42">
            <v>1000</v>
          </cell>
          <cell r="M42">
            <v>0</v>
          </cell>
          <cell r="N42">
            <v>1400</v>
          </cell>
          <cell r="O42">
            <v>800</v>
          </cell>
          <cell r="V42">
            <v>800</v>
          </cell>
          <cell r="W42">
            <v>949.4</v>
          </cell>
          <cell r="X42">
            <v>1100</v>
          </cell>
          <cell r="Y42">
            <v>8.7434168948809781</v>
          </cell>
          <cell r="Z42">
            <v>4.2142405729934698</v>
          </cell>
          <cell r="AD42">
            <v>1368</v>
          </cell>
          <cell r="AE42">
            <v>1056</v>
          </cell>
          <cell r="AF42">
            <v>1132.2</v>
          </cell>
          <cell r="AG42">
            <v>1049.4000000000001</v>
          </cell>
          <cell r="AH42">
            <v>540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2954</v>
          </cell>
          <cell r="D43">
            <v>7318</v>
          </cell>
          <cell r="E43">
            <v>6587</v>
          </cell>
          <cell r="F43">
            <v>3620</v>
          </cell>
          <cell r="G43">
            <v>0</v>
          </cell>
          <cell r="H43">
            <v>0.45</v>
          </cell>
          <cell r="I43">
            <v>45</v>
          </cell>
          <cell r="J43">
            <v>6567</v>
          </cell>
          <cell r="K43">
            <v>20</v>
          </cell>
          <cell r="L43">
            <v>900</v>
          </cell>
          <cell r="M43">
            <v>0</v>
          </cell>
          <cell r="N43">
            <v>0</v>
          </cell>
          <cell r="O43">
            <v>800</v>
          </cell>
          <cell r="V43">
            <v>1200</v>
          </cell>
          <cell r="W43">
            <v>757.4</v>
          </cell>
          <cell r="X43">
            <v>900</v>
          </cell>
          <cell r="Y43">
            <v>8.7404277792447846</v>
          </cell>
          <cell r="Z43">
            <v>4.7795088460522841</v>
          </cell>
          <cell r="AD43">
            <v>2800</v>
          </cell>
          <cell r="AE43">
            <v>1115</v>
          </cell>
          <cell r="AF43">
            <v>935.4</v>
          </cell>
          <cell r="AG43">
            <v>887.2</v>
          </cell>
          <cell r="AH43">
            <v>925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618.77599999999995</v>
          </cell>
          <cell r="D44">
            <v>816.19</v>
          </cell>
          <cell r="E44">
            <v>754.01800000000003</v>
          </cell>
          <cell r="F44">
            <v>667.70399999999995</v>
          </cell>
          <cell r="G44" t="str">
            <v>оконч</v>
          </cell>
          <cell r="H44">
            <v>1</v>
          </cell>
          <cell r="I44">
            <v>40</v>
          </cell>
          <cell r="J44">
            <v>707.673</v>
          </cell>
          <cell r="K44">
            <v>46.345000000000027</v>
          </cell>
          <cell r="L44">
            <v>170</v>
          </cell>
          <cell r="M44">
            <v>120</v>
          </cell>
          <cell r="N44">
            <v>120</v>
          </cell>
          <cell r="V44">
            <v>60</v>
          </cell>
          <cell r="W44">
            <v>150.80360000000002</v>
          </cell>
          <cell r="X44">
            <v>200</v>
          </cell>
          <cell r="Y44">
            <v>8.8705044176664209</v>
          </cell>
          <cell r="Z44">
            <v>4.4276396584696904</v>
          </cell>
          <cell r="AD44">
            <v>0</v>
          </cell>
          <cell r="AE44">
            <v>160.6688</v>
          </cell>
          <cell r="AF44">
            <v>180.76439999999999</v>
          </cell>
          <cell r="AG44">
            <v>167.96440000000001</v>
          </cell>
          <cell r="AH44">
            <v>115.38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1785</v>
          </cell>
          <cell r="D45">
            <v>1230</v>
          </cell>
          <cell r="E45">
            <v>955</v>
          </cell>
          <cell r="F45">
            <v>2038</v>
          </cell>
          <cell r="G45">
            <v>0</v>
          </cell>
          <cell r="H45">
            <v>0.1</v>
          </cell>
          <cell r="I45">
            <v>730</v>
          </cell>
          <cell r="J45">
            <v>977</v>
          </cell>
          <cell r="K45">
            <v>-22</v>
          </cell>
          <cell r="L45">
            <v>700</v>
          </cell>
          <cell r="M45">
            <v>0</v>
          </cell>
          <cell r="N45">
            <v>0</v>
          </cell>
          <cell r="W45">
            <v>191</v>
          </cell>
          <cell r="Y45">
            <v>14.335078534031414</v>
          </cell>
          <cell r="Z45">
            <v>10.670157068062828</v>
          </cell>
          <cell r="AD45">
            <v>0</v>
          </cell>
          <cell r="AE45">
            <v>196</v>
          </cell>
          <cell r="AF45">
            <v>254.8</v>
          </cell>
          <cell r="AG45">
            <v>204.4</v>
          </cell>
          <cell r="AH45">
            <v>126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1167</v>
          </cell>
          <cell r="D46">
            <v>1702</v>
          </cell>
          <cell r="E46">
            <v>1607</v>
          </cell>
          <cell r="F46">
            <v>1220</v>
          </cell>
          <cell r="G46">
            <v>0</v>
          </cell>
          <cell r="H46">
            <v>0.35</v>
          </cell>
          <cell r="I46">
            <v>40</v>
          </cell>
          <cell r="J46">
            <v>1636</v>
          </cell>
          <cell r="K46">
            <v>-29</v>
          </cell>
          <cell r="L46">
            <v>350</v>
          </cell>
          <cell r="M46">
            <v>130</v>
          </cell>
          <cell r="N46">
            <v>400</v>
          </cell>
          <cell r="V46">
            <v>400</v>
          </cell>
          <cell r="W46">
            <v>321.39999999999998</v>
          </cell>
          <cell r="X46">
            <v>300</v>
          </cell>
          <cell r="Y46">
            <v>8.7118855009334162</v>
          </cell>
          <cell r="Z46">
            <v>3.7958929682638458</v>
          </cell>
          <cell r="AD46">
            <v>0</v>
          </cell>
          <cell r="AE46">
            <v>331.2</v>
          </cell>
          <cell r="AF46">
            <v>360.8</v>
          </cell>
          <cell r="AG46">
            <v>340.4</v>
          </cell>
          <cell r="AH46">
            <v>253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231.46700000000001</v>
          </cell>
          <cell r="D47">
            <v>160.25200000000001</v>
          </cell>
          <cell r="E47">
            <v>249.654</v>
          </cell>
          <cell r="F47">
            <v>136.96199999999999</v>
          </cell>
          <cell r="G47">
            <v>0</v>
          </cell>
          <cell r="H47">
            <v>1</v>
          </cell>
          <cell r="I47">
            <v>40</v>
          </cell>
          <cell r="J47">
            <v>247.59899999999999</v>
          </cell>
          <cell r="K47">
            <v>2.0550000000000068</v>
          </cell>
          <cell r="L47">
            <v>50</v>
          </cell>
          <cell r="M47">
            <v>50</v>
          </cell>
          <cell r="N47">
            <v>50</v>
          </cell>
          <cell r="V47">
            <v>100</v>
          </cell>
          <cell r="W47">
            <v>49.930799999999998</v>
          </cell>
          <cell r="X47">
            <v>50</v>
          </cell>
          <cell r="Y47">
            <v>8.7513518709894491</v>
          </cell>
          <cell r="Z47">
            <v>2.7430363623254586</v>
          </cell>
          <cell r="AD47">
            <v>0</v>
          </cell>
          <cell r="AE47">
            <v>44.610199999999999</v>
          </cell>
          <cell r="AF47">
            <v>55.152999999999999</v>
          </cell>
          <cell r="AG47">
            <v>46.369799999999998</v>
          </cell>
          <cell r="AH47">
            <v>66.284000000000006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2001</v>
          </cell>
          <cell r="D48">
            <v>2791</v>
          </cell>
          <cell r="E48">
            <v>2671</v>
          </cell>
          <cell r="F48">
            <v>2072</v>
          </cell>
          <cell r="G48">
            <v>0</v>
          </cell>
          <cell r="H48">
            <v>0.4</v>
          </cell>
          <cell r="I48">
            <v>35</v>
          </cell>
          <cell r="J48">
            <v>2650</v>
          </cell>
          <cell r="K48">
            <v>21</v>
          </cell>
          <cell r="L48">
            <v>550</v>
          </cell>
          <cell r="M48">
            <v>0</v>
          </cell>
          <cell r="N48">
            <v>900</v>
          </cell>
          <cell r="V48">
            <v>500</v>
          </cell>
          <cell r="W48">
            <v>534.20000000000005</v>
          </cell>
          <cell r="X48">
            <v>700</v>
          </cell>
          <cell r="Y48">
            <v>8.8393859977536504</v>
          </cell>
          <cell r="Z48">
            <v>3.8786971171845748</v>
          </cell>
          <cell r="AD48">
            <v>0</v>
          </cell>
          <cell r="AE48">
            <v>572.4</v>
          </cell>
          <cell r="AF48">
            <v>607.79999999999995</v>
          </cell>
          <cell r="AG48">
            <v>566.20000000000005</v>
          </cell>
          <cell r="AH48">
            <v>387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3041</v>
          </cell>
          <cell r="D49">
            <v>4195</v>
          </cell>
          <cell r="E49">
            <v>3898</v>
          </cell>
          <cell r="F49">
            <v>3272</v>
          </cell>
          <cell r="G49">
            <v>0</v>
          </cell>
          <cell r="H49">
            <v>0.4</v>
          </cell>
          <cell r="I49">
            <v>40</v>
          </cell>
          <cell r="J49">
            <v>3858</v>
          </cell>
          <cell r="K49">
            <v>40</v>
          </cell>
          <cell r="L49">
            <v>900</v>
          </cell>
          <cell r="M49">
            <v>200</v>
          </cell>
          <cell r="N49">
            <v>800</v>
          </cell>
          <cell r="V49">
            <v>700</v>
          </cell>
          <cell r="W49">
            <v>779.6</v>
          </cell>
          <cell r="X49">
            <v>900</v>
          </cell>
          <cell r="Y49">
            <v>8.6865059004617748</v>
          </cell>
          <cell r="Z49">
            <v>4.1970241149307332</v>
          </cell>
          <cell r="AD49">
            <v>0</v>
          </cell>
          <cell r="AE49">
            <v>822.4</v>
          </cell>
          <cell r="AF49">
            <v>931.8</v>
          </cell>
          <cell r="AG49">
            <v>863</v>
          </cell>
          <cell r="AH49">
            <v>739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39.680999999999997</v>
          </cell>
          <cell r="D50">
            <v>207.60499999999999</v>
          </cell>
          <cell r="E50">
            <v>87.44</v>
          </cell>
          <cell r="F50">
            <v>158.376</v>
          </cell>
          <cell r="G50" t="str">
            <v>лид, я</v>
          </cell>
          <cell r="H50">
            <v>1</v>
          </cell>
          <cell r="I50">
            <v>40</v>
          </cell>
          <cell r="J50">
            <v>98.325999999999993</v>
          </cell>
          <cell r="K50">
            <v>-10.885999999999996</v>
          </cell>
          <cell r="L50">
            <v>40</v>
          </cell>
          <cell r="M50">
            <v>0</v>
          </cell>
          <cell r="N50">
            <v>0</v>
          </cell>
          <cell r="W50">
            <v>17.488</v>
          </cell>
          <cell r="Y50">
            <v>11.343549862763037</v>
          </cell>
          <cell r="Z50">
            <v>9.0562671546203113</v>
          </cell>
          <cell r="AD50">
            <v>0</v>
          </cell>
          <cell r="AE50">
            <v>23.4068</v>
          </cell>
          <cell r="AF50">
            <v>17.7776</v>
          </cell>
          <cell r="AG50">
            <v>28.173999999999999</v>
          </cell>
          <cell r="AH50">
            <v>24.239000000000001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175.816</v>
          </cell>
          <cell r="D51">
            <v>346.548</v>
          </cell>
          <cell r="E51">
            <v>228.07599999999999</v>
          </cell>
          <cell r="F51">
            <v>135.61099999999999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227.81299999999999</v>
          </cell>
          <cell r="K51">
            <v>0.26300000000000523</v>
          </cell>
          <cell r="L51">
            <v>50</v>
          </cell>
          <cell r="M51">
            <v>60</v>
          </cell>
          <cell r="N51">
            <v>30</v>
          </cell>
          <cell r="V51">
            <v>70</v>
          </cell>
          <cell r="W51">
            <v>45.615200000000002</v>
          </cell>
          <cell r="X51">
            <v>50</v>
          </cell>
          <cell r="Y51">
            <v>8.6727888949297594</v>
          </cell>
          <cell r="Z51">
            <v>2.9729344604430099</v>
          </cell>
          <cell r="AD51">
            <v>0</v>
          </cell>
          <cell r="AE51">
            <v>40.255000000000003</v>
          </cell>
          <cell r="AF51">
            <v>47.042000000000002</v>
          </cell>
          <cell r="AG51">
            <v>43.204599999999999</v>
          </cell>
          <cell r="AH51">
            <v>55.759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1170</v>
          </cell>
          <cell r="D52">
            <v>1810</v>
          </cell>
          <cell r="E52">
            <v>1744</v>
          </cell>
          <cell r="F52">
            <v>1197</v>
          </cell>
          <cell r="G52" t="str">
            <v>лид, я</v>
          </cell>
          <cell r="H52">
            <v>0.35</v>
          </cell>
          <cell r="I52">
            <v>40</v>
          </cell>
          <cell r="J52">
            <v>1761</v>
          </cell>
          <cell r="K52">
            <v>-17</v>
          </cell>
          <cell r="L52">
            <v>350</v>
          </cell>
          <cell r="M52">
            <v>0</v>
          </cell>
          <cell r="N52">
            <v>500</v>
          </cell>
          <cell r="V52">
            <v>600</v>
          </cell>
          <cell r="W52">
            <v>348.8</v>
          </cell>
          <cell r="X52">
            <v>400</v>
          </cell>
          <cell r="Y52">
            <v>8.7356651376146779</v>
          </cell>
          <cell r="Z52">
            <v>3.4317660550458715</v>
          </cell>
          <cell r="AD52">
            <v>0</v>
          </cell>
          <cell r="AE52">
            <v>344.4</v>
          </cell>
          <cell r="AF52">
            <v>370</v>
          </cell>
          <cell r="AG52">
            <v>353.8</v>
          </cell>
          <cell r="AH52">
            <v>355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1505</v>
          </cell>
          <cell r="D53">
            <v>2758</v>
          </cell>
          <cell r="E53">
            <v>2351</v>
          </cell>
          <cell r="F53">
            <v>1850</v>
          </cell>
          <cell r="G53" t="str">
            <v>неакк</v>
          </cell>
          <cell r="H53">
            <v>0.35</v>
          </cell>
          <cell r="I53">
            <v>40</v>
          </cell>
          <cell r="J53">
            <v>2388</v>
          </cell>
          <cell r="K53">
            <v>-37</v>
          </cell>
          <cell r="L53">
            <v>500</v>
          </cell>
          <cell r="M53">
            <v>0</v>
          </cell>
          <cell r="N53">
            <v>600</v>
          </cell>
          <cell r="V53">
            <v>600</v>
          </cell>
          <cell r="W53">
            <v>470.2</v>
          </cell>
          <cell r="X53">
            <v>550</v>
          </cell>
          <cell r="Y53">
            <v>8.719693747341557</v>
          </cell>
          <cell r="Z53">
            <v>3.9344959591663122</v>
          </cell>
          <cell r="AD53">
            <v>0</v>
          </cell>
          <cell r="AE53">
            <v>471.4</v>
          </cell>
          <cell r="AF53">
            <v>511</v>
          </cell>
          <cell r="AG53">
            <v>506.2</v>
          </cell>
          <cell r="AH53">
            <v>465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1137</v>
          </cell>
          <cell r="D54">
            <v>1535</v>
          </cell>
          <cell r="E54">
            <v>1483</v>
          </cell>
          <cell r="F54">
            <v>1146</v>
          </cell>
          <cell r="G54">
            <v>0</v>
          </cell>
          <cell r="H54">
            <v>0.4</v>
          </cell>
          <cell r="I54">
            <v>35</v>
          </cell>
          <cell r="J54">
            <v>1507</v>
          </cell>
          <cell r="K54">
            <v>-24</v>
          </cell>
          <cell r="L54">
            <v>300</v>
          </cell>
          <cell r="M54">
            <v>150</v>
          </cell>
          <cell r="N54">
            <v>400</v>
          </cell>
          <cell r="V54">
            <v>230</v>
          </cell>
          <cell r="W54">
            <v>296.60000000000002</v>
          </cell>
          <cell r="X54">
            <v>350</v>
          </cell>
          <cell r="Y54">
            <v>8.6850977747808482</v>
          </cell>
          <cell r="Z54">
            <v>3.8637896156439648</v>
          </cell>
          <cell r="AD54">
            <v>0</v>
          </cell>
          <cell r="AE54">
            <v>317.60000000000002</v>
          </cell>
          <cell r="AF54">
            <v>340.8</v>
          </cell>
          <cell r="AG54">
            <v>314.8</v>
          </cell>
          <cell r="AH54">
            <v>222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341.661</v>
          </cell>
          <cell r="D55">
            <v>586.60199999999998</v>
          </cell>
          <cell r="E55">
            <v>488.07</v>
          </cell>
          <cell r="F55">
            <v>415.548</v>
          </cell>
          <cell r="G55">
            <v>0</v>
          </cell>
          <cell r="H55">
            <v>1</v>
          </cell>
          <cell r="I55">
            <v>50</v>
          </cell>
          <cell r="J55">
            <v>499.55500000000001</v>
          </cell>
          <cell r="K55">
            <v>-11.485000000000014</v>
          </cell>
          <cell r="L55">
            <v>100</v>
          </cell>
          <cell r="M55">
            <v>0</v>
          </cell>
          <cell r="N55">
            <v>100</v>
          </cell>
          <cell r="V55">
            <v>120</v>
          </cell>
          <cell r="W55">
            <v>97.614000000000004</v>
          </cell>
          <cell r="X55">
            <v>120</v>
          </cell>
          <cell r="Y55">
            <v>8.7646034380314291</v>
          </cell>
          <cell r="Z55">
            <v>4.2570532915360504</v>
          </cell>
          <cell r="AD55">
            <v>0</v>
          </cell>
          <cell r="AE55">
            <v>81.601599999999991</v>
          </cell>
          <cell r="AF55">
            <v>101.23519999999999</v>
          </cell>
          <cell r="AG55">
            <v>99.720399999999998</v>
          </cell>
          <cell r="AH55">
            <v>82.677999999999997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909.98299999999995</v>
          </cell>
          <cell r="D56">
            <v>904.37599999999998</v>
          </cell>
          <cell r="E56">
            <v>1135.4480000000001</v>
          </cell>
          <cell r="F56">
            <v>640.22900000000004</v>
          </cell>
          <cell r="G56" t="str">
            <v>н</v>
          </cell>
          <cell r="H56">
            <v>1</v>
          </cell>
          <cell r="I56">
            <v>50</v>
          </cell>
          <cell r="J56">
            <v>1106.9849999999999</v>
          </cell>
          <cell r="K56">
            <v>28.463000000000193</v>
          </cell>
          <cell r="L56">
            <v>300</v>
          </cell>
          <cell r="M56">
            <v>400</v>
          </cell>
          <cell r="N56">
            <v>100</v>
          </cell>
          <cell r="V56">
            <v>300</v>
          </cell>
          <cell r="W56">
            <v>227.08960000000002</v>
          </cell>
          <cell r="X56">
            <v>200</v>
          </cell>
          <cell r="Y56">
            <v>8.5438919263585813</v>
          </cell>
          <cell r="Z56">
            <v>2.8192792624585183</v>
          </cell>
          <cell r="AD56">
            <v>0</v>
          </cell>
          <cell r="AE56">
            <v>186.49</v>
          </cell>
          <cell r="AF56">
            <v>231.55959999999999</v>
          </cell>
          <cell r="AG56">
            <v>207.846</v>
          </cell>
          <cell r="AH56">
            <v>256.36799999999999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10.472</v>
          </cell>
          <cell r="D57">
            <v>507.75200000000001</v>
          </cell>
          <cell r="E57">
            <v>172.49799999999999</v>
          </cell>
          <cell r="F57">
            <v>170.06399999999999</v>
          </cell>
          <cell r="G57">
            <v>0</v>
          </cell>
          <cell r="H57">
            <v>1</v>
          </cell>
          <cell r="I57">
            <v>50</v>
          </cell>
          <cell r="J57">
            <v>175.685</v>
          </cell>
          <cell r="K57">
            <v>-3.1870000000000118</v>
          </cell>
          <cell r="L57">
            <v>30</v>
          </cell>
          <cell r="M57">
            <v>0</v>
          </cell>
          <cell r="N57">
            <v>0</v>
          </cell>
          <cell r="V57">
            <v>50</v>
          </cell>
          <cell r="W57">
            <v>34.499600000000001</v>
          </cell>
          <cell r="X57">
            <v>30</v>
          </cell>
          <cell r="Y57">
            <v>8.1178912219272092</v>
          </cell>
          <cell r="Z57">
            <v>4.9294484573734181</v>
          </cell>
          <cell r="AD57">
            <v>0</v>
          </cell>
          <cell r="AE57">
            <v>18.324400000000001</v>
          </cell>
          <cell r="AF57">
            <v>18.6248</v>
          </cell>
          <cell r="AG57">
            <v>34.239199999999997</v>
          </cell>
          <cell r="AH57">
            <v>49.643999999999998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11.807</v>
          </cell>
          <cell r="D58">
            <v>58.451000000000001</v>
          </cell>
          <cell r="E58">
            <v>59.529000000000003</v>
          </cell>
          <cell r="F58">
            <v>9.9649999999999999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64.676000000000002</v>
          </cell>
          <cell r="K58">
            <v>-5.1469999999999985</v>
          </cell>
          <cell r="L58">
            <v>10</v>
          </cell>
          <cell r="M58">
            <v>10</v>
          </cell>
          <cell r="N58">
            <v>10</v>
          </cell>
          <cell r="V58">
            <v>10</v>
          </cell>
          <cell r="W58">
            <v>11.905800000000001</v>
          </cell>
          <cell r="X58">
            <v>10</v>
          </cell>
          <cell r="Y58">
            <v>5.0366208066656588</v>
          </cell>
          <cell r="Z58">
            <v>0.83698701473231529</v>
          </cell>
          <cell r="AD58">
            <v>0</v>
          </cell>
          <cell r="AE58">
            <v>1.6808000000000001</v>
          </cell>
          <cell r="AF58">
            <v>20.4526</v>
          </cell>
          <cell r="AG58">
            <v>9.4610000000000003</v>
          </cell>
          <cell r="AH58">
            <v>19.8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1912.566</v>
          </cell>
          <cell r="D59">
            <v>3516.9789999999998</v>
          </cell>
          <cell r="E59">
            <v>3218.6970000000001</v>
          </cell>
          <cell r="F59">
            <v>2122.7939999999999</v>
          </cell>
          <cell r="G59">
            <v>0</v>
          </cell>
          <cell r="H59">
            <v>1</v>
          </cell>
          <cell r="I59">
            <v>40</v>
          </cell>
          <cell r="J59">
            <v>3184.4479999999999</v>
          </cell>
          <cell r="K59">
            <v>34.249000000000251</v>
          </cell>
          <cell r="L59">
            <v>600</v>
          </cell>
          <cell r="M59">
            <v>500</v>
          </cell>
          <cell r="N59">
            <v>650</v>
          </cell>
          <cell r="V59">
            <v>900</v>
          </cell>
          <cell r="W59">
            <v>643.73940000000005</v>
          </cell>
          <cell r="X59">
            <v>800</v>
          </cell>
          <cell r="Y59">
            <v>8.656909923487671</v>
          </cell>
          <cell r="Z59">
            <v>3.2975983759887924</v>
          </cell>
          <cell r="AD59">
            <v>0</v>
          </cell>
          <cell r="AE59">
            <v>634.7346</v>
          </cell>
          <cell r="AF59">
            <v>646.36879999999996</v>
          </cell>
          <cell r="AG59">
            <v>637.77380000000005</v>
          </cell>
          <cell r="AH59">
            <v>697.02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2781</v>
          </cell>
          <cell r="D60">
            <v>7288</v>
          </cell>
          <cell r="E60">
            <v>6551</v>
          </cell>
          <cell r="F60">
            <v>3463</v>
          </cell>
          <cell r="G60">
            <v>0</v>
          </cell>
          <cell r="H60">
            <v>0.45</v>
          </cell>
          <cell r="I60">
            <v>50</v>
          </cell>
          <cell r="J60">
            <v>6538</v>
          </cell>
          <cell r="K60">
            <v>13</v>
          </cell>
          <cell r="L60">
            <v>900</v>
          </cell>
          <cell r="M60">
            <v>500</v>
          </cell>
          <cell r="N60">
            <v>500</v>
          </cell>
          <cell r="V60">
            <v>500</v>
          </cell>
          <cell r="W60">
            <v>710.2</v>
          </cell>
          <cell r="X60">
            <v>500</v>
          </cell>
          <cell r="Y60">
            <v>8.9594480428048424</v>
          </cell>
          <cell r="Z60">
            <v>4.8760912419036888</v>
          </cell>
          <cell r="AD60">
            <v>3000</v>
          </cell>
          <cell r="AE60">
            <v>873.6</v>
          </cell>
          <cell r="AF60">
            <v>871.2</v>
          </cell>
          <cell r="AG60">
            <v>838.8</v>
          </cell>
          <cell r="AH60">
            <v>691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137.904</v>
          </cell>
          <cell r="D61">
            <v>8</v>
          </cell>
          <cell r="E61">
            <v>63</v>
          </cell>
          <cell r="F61">
            <v>75.391999999999996</v>
          </cell>
          <cell r="G61" t="str">
            <v>нов</v>
          </cell>
          <cell r="H61">
            <v>1</v>
          </cell>
          <cell r="I61" t="e">
            <v>#N/A</v>
          </cell>
          <cell r="J61">
            <v>109.404</v>
          </cell>
          <cell r="K61">
            <v>-46.403999999999996</v>
          </cell>
          <cell r="L61">
            <v>0</v>
          </cell>
          <cell r="M61">
            <v>0</v>
          </cell>
          <cell r="N61">
            <v>0</v>
          </cell>
          <cell r="W61">
            <v>12.6</v>
          </cell>
          <cell r="Y61">
            <v>5.9834920634920632</v>
          </cell>
          <cell r="Z61">
            <v>5.9834920634920632</v>
          </cell>
          <cell r="AD61">
            <v>0</v>
          </cell>
          <cell r="AE61">
            <v>0.96</v>
          </cell>
          <cell r="AF61">
            <v>2.9</v>
          </cell>
          <cell r="AG61">
            <v>9.8000000000000007</v>
          </cell>
          <cell r="AH61">
            <v>28.86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18.388999999999999</v>
          </cell>
          <cell r="D62">
            <v>45.345999999999997</v>
          </cell>
          <cell r="E62">
            <v>28.204000000000001</v>
          </cell>
          <cell r="F62">
            <v>34.767000000000003</v>
          </cell>
          <cell r="G62" t="str">
            <v>нов</v>
          </cell>
          <cell r="H62">
            <v>1</v>
          </cell>
          <cell r="I62" t="e">
            <v>#N/A</v>
          </cell>
          <cell r="J62">
            <v>58.36</v>
          </cell>
          <cell r="K62">
            <v>-30.155999999999999</v>
          </cell>
          <cell r="L62">
            <v>10</v>
          </cell>
          <cell r="M62">
            <v>0</v>
          </cell>
          <cell r="N62">
            <v>0</v>
          </cell>
          <cell r="W62">
            <v>5.6408000000000005</v>
          </cell>
          <cell r="Y62">
            <v>7.9362856332435117</v>
          </cell>
          <cell r="Z62">
            <v>6.1634874485888522</v>
          </cell>
          <cell r="AD62">
            <v>0</v>
          </cell>
          <cell r="AE62">
            <v>0.61119999999999997</v>
          </cell>
          <cell r="AF62">
            <v>14.794</v>
          </cell>
          <cell r="AG62">
            <v>12.676</v>
          </cell>
          <cell r="AH62">
            <v>7.5759999999999996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2984</v>
          </cell>
          <cell r="D63">
            <v>5582</v>
          </cell>
          <cell r="E63">
            <v>5029</v>
          </cell>
          <cell r="F63">
            <v>3441</v>
          </cell>
          <cell r="G63" t="str">
            <v>акяб</v>
          </cell>
          <cell r="H63">
            <v>0.45</v>
          </cell>
          <cell r="I63">
            <v>50</v>
          </cell>
          <cell r="J63">
            <v>5090</v>
          </cell>
          <cell r="K63">
            <v>-61</v>
          </cell>
          <cell r="L63">
            <v>900</v>
          </cell>
          <cell r="M63">
            <v>0</v>
          </cell>
          <cell r="N63">
            <v>1000</v>
          </cell>
          <cell r="V63">
            <v>800</v>
          </cell>
          <cell r="W63">
            <v>765.8</v>
          </cell>
          <cell r="X63">
            <v>800</v>
          </cell>
          <cell r="Y63">
            <v>9.0637242099764954</v>
          </cell>
          <cell r="Z63">
            <v>4.4933402977278663</v>
          </cell>
          <cell r="AD63">
            <v>1200</v>
          </cell>
          <cell r="AE63">
            <v>744.6</v>
          </cell>
          <cell r="AF63">
            <v>919.6</v>
          </cell>
          <cell r="AG63">
            <v>863.6</v>
          </cell>
          <cell r="AH63">
            <v>694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1180</v>
          </cell>
          <cell r="D64">
            <v>1840</v>
          </cell>
          <cell r="E64">
            <v>1576</v>
          </cell>
          <cell r="F64">
            <v>1395</v>
          </cell>
          <cell r="G64">
            <v>0</v>
          </cell>
          <cell r="H64">
            <v>0.45</v>
          </cell>
          <cell r="I64">
            <v>50</v>
          </cell>
          <cell r="J64">
            <v>1580</v>
          </cell>
          <cell r="K64">
            <v>-4</v>
          </cell>
          <cell r="L64">
            <v>400</v>
          </cell>
          <cell r="M64">
            <v>0</v>
          </cell>
          <cell r="N64">
            <v>200</v>
          </cell>
          <cell r="V64">
            <v>400</v>
          </cell>
          <cell r="W64">
            <v>315.2</v>
          </cell>
          <cell r="X64">
            <v>350</v>
          </cell>
          <cell r="Y64">
            <v>8.7087563451776653</v>
          </cell>
          <cell r="Z64">
            <v>4.4257614213197973</v>
          </cell>
          <cell r="AD64">
            <v>0</v>
          </cell>
          <cell r="AE64">
            <v>309.8</v>
          </cell>
          <cell r="AF64">
            <v>373.6</v>
          </cell>
          <cell r="AG64">
            <v>357.8</v>
          </cell>
          <cell r="AH64">
            <v>346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470</v>
          </cell>
          <cell r="D65">
            <v>811</v>
          </cell>
          <cell r="E65">
            <v>685</v>
          </cell>
          <cell r="F65">
            <v>575</v>
          </cell>
          <cell r="G65">
            <v>0</v>
          </cell>
          <cell r="H65">
            <v>0.4</v>
          </cell>
          <cell r="I65">
            <v>40</v>
          </cell>
          <cell r="J65">
            <v>719</v>
          </cell>
          <cell r="K65">
            <v>-34</v>
          </cell>
          <cell r="L65">
            <v>140</v>
          </cell>
          <cell r="M65">
            <v>0</v>
          </cell>
          <cell r="N65">
            <v>200</v>
          </cell>
          <cell r="V65">
            <v>120</v>
          </cell>
          <cell r="W65">
            <v>137</v>
          </cell>
          <cell r="X65">
            <v>160</v>
          </cell>
          <cell r="Y65">
            <v>8.7226277372262775</v>
          </cell>
          <cell r="Z65">
            <v>4.1970802919708028</v>
          </cell>
          <cell r="AD65">
            <v>0</v>
          </cell>
          <cell r="AE65">
            <v>125.6</v>
          </cell>
          <cell r="AF65">
            <v>154</v>
          </cell>
          <cell r="AG65">
            <v>150</v>
          </cell>
          <cell r="AH65">
            <v>98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473</v>
          </cell>
          <cell r="D66">
            <v>607</v>
          </cell>
          <cell r="E66">
            <v>558</v>
          </cell>
          <cell r="F66">
            <v>495</v>
          </cell>
          <cell r="G66">
            <v>0</v>
          </cell>
          <cell r="H66">
            <v>0.4</v>
          </cell>
          <cell r="I66">
            <v>40</v>
          </cell>
          <cell r="J66">
            <v>579</v>
          </cell>
          <cell r="K66">
            <v>-21</v>
          </cell>
          <cell r="L66">
            <v>110</v>
          </cell>
          <cell r="M66">
            <v>90</v>
          </cell>
          <cell r="N66">
            <v>150</v>
          </cell>
          <cell r="W66">
            <v>111.6</v>
          </cell>
          <cell r="X66">
            <v>130</v>
          </cell>
          <cell r="Y66">
            <v>8.736559139784946</v>
          </cell>
          <cell r="Z66">
            <v>4.435483870967742</v>
          </cell>
          <cell r="AD66">
            <v>0</v>
          </cell>
          <cell r="AE66">
            <v>99</v>
          </cell>
          <cell r="AF66">
            <v>136.80000000000001</v>
          </cell>
          <cell r="AG66">
            <v>124.6</v>
          </cell>
          <cell r="AH66">
            <v>54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1789.268</v>
          </cell>
          <cell r="D67">
            <v>2239.4949999999999</v>
          </cell>
          <cell r="E67">
            <v>1319</v>
          </cell>
          <cell r="F67">
            <v>1064</v>
          </cell>
          <cell r="G67" t="str">
            <v>ак апр</v>
          </cell>
          <cell r="H67">
            <v>1</v>
          </cell>
          <cell r="I67">
            <v>50</v>
          </cell>
          <cell r="J67">
            <v>782.56299999999999</v>
          </cell>
          <cell r="K67">
            <v>536.43700000000001</v>
          </cell>
          <cell r="L67">
            <v>300</v>
          </cell>
          <cell r="M67">
            <v>300</v>
          </cell>
          <cell r="N67">
            <v>200</v>
          </cell>
          <cell r="V67">
            <v>200</v>
          </cell>
          <cell r="W67">
            <v>263.8</v>
          </cell>
          <cell r="X67">
            <v>300</v>
          </cell>
          <cell r="Y67">
            <v>8.9613343442001518</v>
          </cell>
          <cell r="Z67">
            <v>4.0333586050037908</v>
          </cell>
          <cell r="AD67">
            <v>0</v>
          </cell>
          <cell r="AE67">
            <v>310</v>
          </cell>
          <cell r="AF67">
            <v>331.2</v>
          </cell>
          <cell r="AG67">
            <v>277.2</v>
          </cell>
          <cell r="AH67">
            <v>166.191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470</v>
          </cell>
          <cell r="D68">
            <v>1221</v>
          </cell>
          <cell r="E68">
            <v>647</v>
          </cell>
          <cell r="F68">
            <v>1034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686</v>
          </cell>
          <cell r="K68">
            <v>-39</v>
          </cell>
          <cell r="L68">
            <v>300</v>
          </cell>
          <cell r="M68">
            <v>0</v>
          </cell>
          <cell r="N68">
            <v>700</v>
          </cell>
          <cell r="W68">
            <v>129.4</v>
          </cell>
          <cell r="Y68">
            <v>15.718701700154559</v>
          </cell>
          <cell r="Z68">
            <v>7.9907264296754246</v>
          </cell>
          <cell r="AD68">
            <v>0</v>
          </cell>
          <cell r="AE68">
            <v>32.799999999999997</v>
          </cell>
          <cell r="AF68">
            <v>44</v>
          </cell>
          <cell r="AG68">
            <v>108.6</v>
          </cell>
          <cell r="AH68">
            <v>84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301.84399999999999</v>
          </cell>
          <cell r="D69">
            <v>210.06700000000001</v>
          </cell>
          <cell r="E69">
            <v>271.09199999999998</v>
          </cell>
          <cell r="F69">
            <v>235.036</v>
          </cell>
          <cell r="G69">
            <v>0</v>
          </cell>
          <cell r="H69">
            <v>1</v>
          </cell>
          <cell r="I69">
            <v>50</v>
          </cell>
          <cell r="J69">
            <v>255.26499999999999</v>
          </cell>
          <cell r="K69">
            <v>15.826999999999998</v>
          </cell>
          <cell r="L69">
            <v>50</v>
          </cell>
          <cell r="M69">
            <v>30</v>
          </cell>
          <cell r="N69">
            <v>0</v>
          </cell>
          <cell r="V69">
            <v>90</v>
          </cell>
          <cell r="W69">
            <v>54.218399999999995</v>
          </cell>
          <cell r="X69">
            <v>60</v>
          </cell>
          <cell r="Y69">
            <v>8.5770882209729553</v>
          </cell>
          <cell r="Z69">
            <v>4.3349859088427545</v>
          </cell>
          <cell r="AD69">
            <v>0</v>
          </cell>
          <cell r="AE69">
            <v>58.287199999999999</v>
          </cell>
          <cell r="AF69">
            <v>64.337199999999996</v>
          </cell>
          <cell r="AG69">
            <v>55.992600000000003</v>
          </cell>
          <cell r="AH69">
            <v>58.588999999999999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2249</v>
          </cell>
          <cell r="D70">
            <v>5501</v>
          </cell>
          <cell r="E70">
            <v>4929</v>
          </cell>
          <cell r="F70">
            <v>2783</v>
          </cell>
          <cell r="G70">
            <v>0</v>
          </cell>
          <cell r="H70">
            <v>0.4</v>
          </cell>
          <cell r="I70">
            <v>40</v>
          </cell>
          <cell r="J70">
            <v>4908</v>
          </cell>
          <cell r="K70">
            <v>21</v>
          </cell>
          <cell r="L70">
            <v>700</v>
          </cell>
          <cell r="M70">
            <v>0</v>
          </cell>
          <cell r="N70">
            <v>600</v>
          </cell>
          <cell r="V70">
            <v>800</v>
          </cell>
          <cell r="W70">
            <v>649.79999999999995</v>
          </cell>
          <cell r="X70">
            <v>800</v>
          </cell>
          <cell r="Y70">
            <v>8.7457679285934145</v>
          </cell>
          <cell r="Z70">
            <v>4.2828562634656819</v>
          </cell>
          <cell r="AD70">
            <v>1680</v>
          </cell>
          <cell r="AE70">
            <v>712.6</v>
          </cell>
          <cell r="AF70">
            <v>740</v>
          </cell>
          <cell r="AG70">
            <v>723.4</v>
          </cell>
          <cell r="AH70">
            <v>687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1988</v>
          </cell>
          <cell r="D71">
            <v>3492</v>
          </cell>
          <cell r="E71">
            <v>3062</v>
          </cell>
          <cell r="F71">
            <v>2382</v>
          </cell>
          <cell r="G71">
            <v>0</v>
          </cell>
          <cell r="H71">
            <v>0.4</v>
          </cell>
          <cell r="I71">
            <v>40</v>
          </cell>
          <cell r="J71">
            <v>3003</v>
          </cell>
          <cell r="K71">
            <v>59</v>
          </cell>
          <cell r="L71">
            <v>700</v>
          </cell>
          <cell r="M71">
            <v>200</v>
          </cell>
          <cell r="N71">
            <v>500</v>
          </cell>
          <cell r="V71">
            <v>900</v>
          </cell>
          <cell r="W71">
            <v>612.4</v>
          </cell>
          <cell r="X71">
            <v>700</v>
          </cell>
          <cell r="Y71">
            <v>8.7883736120182885</v>
          </cell>
          <cell r="Z71">
            <v>3.8896146309601569</v>
          </cell>
          <cell r="AD71">
            <v>0</v>
          </cell>
          <cell r="AE71">
            <v>653.79999999999995</v>
          </cell>
          <cell r="AF71">
            <v>665.6</v>
          </cell>
          <cell r="AG71">
            <v>662.2</v>
          </cell>
          <cell r="AH71">
            <v>654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389.63799999999998</v>
          </cell>
          <cell r="D72">
            <v>551.45699999999999</v>
          </cell>
          <cell r="E72">
            <v>503.52199999999999</v>
          </cell>
          <cell r="F72">
            <v>427.01400000000001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514.92600000000004</v>
          </cell>
          <cell r="K72">
            <v>-11.404000000000053</v>
          </cell>
          <cell r="L72">
            <v>110</v>
          </cell>
          <cell r="M72">
            <v>0</v>
          </cell>
          <cell r="N72">
            <v>150</v>
          </cell>
          <cell r="V72">
            <v>70</v>
          </cell>
          <cell r="W72">
            <v>100.70439999999999</v>
          </cell>
          <cell r="X72">
            <v>120</v>
          </cell>
          <cell r="Y72">
            <v>8.7087952462851685</v>
          </cell>
          <cell r="Z72">
            <v>4.2402715273612674</v>
          </cell>
          <cell r="AD72">
            <v>0</v>
          </cell>
          <cell r="AE72">
            <v>107.8124</v>
          </cell>
          <cell r="AF72">
            <v>115.2992</v>
          </cell>
          <cell r="AG72">
            <v>109.39380000000001</v>
          </cell>
          <cell r="AH72">
            <v>100.03400000000001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271.07600000000002</v>
          </cell>
          <cell r="D73">
            <v>423.42</v>
          </cell>
          <cell r="E73">
            <v>365.512</v>
          </cell>
          <cell r="F73">
            <v>324.08800000000002</v>
          </cell>
          <cell r="G73">
            <v>0</v>
          </cell>
          <cell r="H73">
            <v>1</v>
          </cell>
          <cell r="I73">
            <v>40</v>
          </cell>
          <cell r="J73">
            <v>364.387</v>
          </cell>
          <cell r="K73">
            <v>1.125</v>
          </cell>
          <cell r="L73">
            <v>80</v>
          </cell>
          <cell r="M73">
            <v>0</v>
          </cell>
          <cell r="N73">
            <v>100</v>
          </cell>
          <cell r="V73">
            <v>50</v>
          </cell>
          <cell r="W73">
            <v>73.102400000000003</v>
          </cell>
          <cell r="X73">
            <v>90</v>
          </cell>
          <cell r="Y73">
            <v>8.8107640788811299</v>
          </cell>
          <cell r="Z73">
            <v>4.4333428177460661</v>
          </cell>
          <cell r="AD73">
            <v>0</v>
          </cell>
          <cell r="AE73">
            <v>71.921599999999998</v>
          </cell>
          <cell r="AF73">
            <v>81.71459999999999</v>
          </cell>
          <cell r="AG73">
            <v>80.410200000000003</v>
          </cell>
          <cell r="AH73">
            <v>58.735999999999997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372.46300000000002</v>
          </cell>
          <cell r="D74">
            <v>1164.6510000000001</v>
          </cell>
          <cell r="E74">
            <v>724.6</v>
          </cell>
          <cell r="F74">
            <v>794.59299999999996</v>
          </cell>
          <cell r="G74" t="str">
            <v>ябл</v>
          </cell>
          <cell r="H74">
            <v>1</v>
          </cell>
          <cell r="I74">
            <v>40</v>
          </cell>
          <cell r="J74">
            <v>725.57600000000002</v>
          </cell>
          <cell r="K74">
            <v>-0.97599999999999909</v>
          </cell>
          <cell r="L74">
            <v>200</v>
          </cell>
          <cell r="M74">
            <v>0</v>
          </cell>
          <cell r="N74">
            <v>0</v>
          </cell>
          <cell r="V74">
            <v>100</v>
          </cell>
          <cell r="W74">
            <v>144.92000000000002</v>
          </cell>
          <cell r="X74">
            <v>170</v>
          </cell>
          <cell r="Y74">
            <v>8.7261454595638952</v>
          </cell>
          <cell r="Z74">
            <v>5.4829768147943687</v>
          </cell>
          <cell r="AD74">
            <v>0</v>
          </cell>
          <cell r="AE74">
            <v>146.5994</v>
          </cell>
          <cell r="AF74">
            <v>165.27500000000001</v>
          </cell>
          <cell r="AG74">
            <v>182.25280000000001</v>
          </cell>
          <cell r="AH74">
            <v>128.161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326.75599999999997</v>
          </cell>
          <cell r="D75">
            <v>617.39</v>
          </cell>
          <cell r="E75">
            <v>573.88699999999994</v>
          </cell>
          <cell r="F75">
            <v>278.42399999999998</v>
          </cell>
          <cell r="G75">
            <v>0</v>
          </cell>
          <cell r="H75">
            <v>1</v>
          </cell>
          <cell r="I75">
            <v>40</v>
          </cell>
          <cell r="J75">
            <v>497.89</v>
          </cell>
          <cell r="K75">
            <v>75.996999999999957</v>
          </cell>
          <cell r="L75">
            <v>100</v>
          </cell>
          <cell r="M75">
            <v>40</v>
          </cell>
          <cell r="N75">
            <v>320</v>
          </cell>
          <cell r="V75">
            <v>130</v>
          </cell>
          <cell r="W75">
            <v>114.77739999999999</v>
          </cell>
          <cell r="X75">
            <v>140</v>
          </cell>
          <cell r="Y75">
            <v>8.7859108151953276</v>
          </cell>
          <cell r="Z75">
            <v>2.4257737150344929</v>
          </cell>
          <cell r="AD75">
            <v>0</v>
          </cell>
          <cell r="AE75">
            <v>100.90779999999999</v>
          </cell>
          <cell r="AF75">
            <v>99.438999999999993</v>
          </cell>
          <cell r="AG75">
            <v>100.5904</v>
          </cell>
          <cell r="AH75">
            <v>170.441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38</v>
          </cell>
          <cell r="D76">
            <v>180</v>
          </cell>
          <cell r="E76">
            <v>157</v>
          </cell>
          <cell r="F76">
            <v>56</v>
          </cell>
          <cell r="G76" t="str">
            <v>дк</v>
          </cell>
          <cell r="H76">
            <v>0.6</v>
          </cell>
          <cell r="I76">
            <v>60</v>
          </cell>
          <cell r="J76">
            <v>192</v>
          </cell>
          <cell r="K76">
            <v>-35</v>
          </cell>
          <cell r="L76">
            <v>30</v>
          </cell>
          <cell r="M76">
            <v>40</v>
          </cell>
          <cell r="N76">
            <v>100</v>
          </cell>
          <cell r="W76">
            <v>31.4</v>
          </cell>
          <cell r="X76">
            <v>50</v>
          </cell>
          <cell r="Y76">
            <v>8.7898089171974529</v>
          </cell>
          <cell r="Z76">
            <v>1.7834394904458599</v>
          </cell>
          <cell r="AD76">
            <v>0</v>
          </cell>
          <cell r="AE76">
            <v>17.2</v>
          </cell>
          <cell r="AF76">
            <v>18.399999999999999</v>
          </cell>
          <cell r="AG76">
            <v>24.8</v>
          </cell>
          <cell r="AH76">
            <v>20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117</v>
          </cell>
          <cell r="D77">
            <v>383</v>
          </cell>
          <cell r="E77">
            <v>332</v>
          </cell>
          <cell r="F77">
            <v>162</v>
          </cell>
          <cell r="G77" t="str">
            <v>ябл</v>
          </cell>
          <cell r="H77">
            <v>0.6</v>
          </cell>
          <cell r="I77">
            <v>60</v>
          </cell>
          <cell r="J77">
            <v>348</v>
          </cell>
          <cell r="K77">
            <v>-16</v>
          </cell>
          <cell r="L77">
            <v>60</v>
          </cell>
          <cell r="M77">
            <v>60</v>
          </cell>
          <cell r="N77">
            <v>80</v>
          </cell>
          <cell r="V77">
            <v>140</v>
          </cell>
          <cell r="W77">
            <v>66.400000000000006</v>
          </cell>
          <cell r="X77">
            <v>80</v>
          </cell>
          <cell r="Y77">
            <v>8.7650602409638552</v>
          </cell>
          <cell r="Z77">
            <v>2.439759036144578</v>
          </cell>
          <cell r="AD77">
            <v>0</v>
          </cell>
          <cell r="AE77">
            <v>53.4</v>
          </cell>
          <cell r="AF77">
            <v>48.4</v>
          </cell>
          <cell r="AG77">
            <v>58.6</v>
          </cell>
          <cell r="AH77">
            <v>91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378</v>
          </cell>
          <cell r="D78">
            <v>365</v>
          </cell>
          <cell r="E78">
            <v>431</v>
          </cell>
          <cell r="F78">
            <v>301</v>
          </cell>
          <cell r="G78" t="str">
            <v>ябл</v>
          </cell>
          <cell r="H78">
            <v>0.6</v>
          </cell>
          <cell r="I78">
            <v>60</v>
          </cell>
          <cell r="J78">
            <v>438</v>
          </cell>
          <cell r="K78">
            <v>-7</v>
          </cell>
          <cell r="L78">
            <v>80</v>
          </cell>
          <cell r="M78">
            <v>80</v>
          </cell>
          <cell r="N78">
            <v>100</v>
          </cell>
          <cell r="V78">
            <v>90</v>
          </cell>
          <cell r="W78">
            <v>86.2</v>
          </cell>
          <cell r="X78">
            <v>100</v>
          </cell>
          <cell r="Y78">
            <v>8.7122969837586997</v>
          </cell>
          <cell r="Z78">
            <v>3.4918793503480279</v>
          </cell>
          <cell r="AD78">
            <v>0</v>
          </cell>
          <cell r="AE78">
            <v>88</v>
          </cell>
          <cell r="AF78">
            <v>99.8</v>
          </cell>
          <cell r="AG78">
            <v>86.2</v>
          </cell>
          <cell r="AH78">
            <v>74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179.965</v>
          </cell>
          <cell r="D79">
            <v>228.67</v>
          </cell>
          <cell r="E79">
            <v>295.37700000000001</v>
          </cell>
          <cell r="F79">
            <v>111.892</v>
          </cell>
          <cell r="G79">
            <v>0</v>
          </cell>
          <cell r="H79">
            <v>1</v>
          </cell>
          <cell r="I79">
            <v>30</v>
          </cell>
          <cell r="J79">
            <v>283.21199999999999</v>
          </cell>
          <cell r="K79">
            <v>12.16500000000002</v>
          </cell>
          <cell r="L79">
            <v>40</v>
          </cell>
          <cell r="M79">
            <v>70</v>
          </cell>
          <cell r="N79">
            <v>0</v>
          </cell>
          <cell r="V79">
            <v>100</v>
          </cell>
          <cell r="W79">
            <v>59.075400000000002</v>
          </cell>
          <cell r="X79">
            <v>80</v>
          </cell>
          <cell r="Y79">
            <v>6.8030347657400538</v>
          </cell>
          <cell r="Z79">
            <v>1.8940540394140368</v>
          </cell>
          <cell r="AD79">
            <v>0</v>
          </cell>
          <cell r="AE79">
            <v>55.383200000000002</v>
          </cell>
          <cell r="AF79">
            <v>54.942799999999998</v>
          </cell>
          <cell r="AG79">
            <v>49.187200000000004</v>
          </cell>
          <cell r="AH79">
            <v>81.132999999999996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452</v>
          </cell>
          <cell r="D80">
            <v>931</v>
          </cell>
          <cell r="E80">
            <v>701</v>
          </cell>
          <cell r="F80">
            <v>666</v>
          </cell>
          <cell r="G80" t="str">
            <v>ябл,дк</v>
          </cell>
          <cell r="H80">
            <v>0.6</v>
          </cell>
          <cell r="I80">
            <v>60</v>
          </cell>
          <cell r="J80">
            <v>709</v>
          </cell>
          <cell r="K80">
            <v>-8</v>
          </cell>
          <cell r="L80">
            <v>160</v>
          </cell>
          <cell r="M80">
            <v>0</v>
          </cell>
          <cell r="N80">
            <v>0</v>
          </cell>
          <cell r="V80">
            <v>230</v>
          </cell>
          <cell r="W80">
            <v>140.19999999999999</v>
          </cell>
          <cell r="X80">
            <v>160</v>
          </cell>
          <cell r="Y80">
            <v>8.6733238231098433</v>
          </cell>
          <cell r="Z80">
            <v>4.7503566333808847</v>
          </cell>
          <cell r="AD80">
            <v>0</v>
          </cell>
          <cell r="AE80">
            <v>122.6</v>
          </cell>
          <cell r="AF80">
            <v>158.19999999999999</v>
          </cell>
          <cell r="AG80">
            <v>163.80000000000001</v>
          </cell>
          <cell r="AH80">
            <v>195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687</v>
          </cell>
          <cell r="D81">
            <v>1653</v>
          </cell>
          <cell r="E81">
            <v>1262</v>
          </cell>
          <cell r="F81">
            <v>1062</v>
          </cell>
          <cell r="G81" t="str">
            <v>ябл,дк</v>
          </cell>
          <cell r="H81">
            <v>0.6</v>
          </cell>
          <cell r="I81">
            <v>60</v>
          </cell>
          <cell r="J81">
            <v>1286</v>
          </cell>
          <cell r="K81">
            <v>-24</v>
          </cell>
          <cell r="L81">
            <v>280</v>
          </cell>
          <cell r="M81">
            <v>170</v>
          </cell>
          <cell r="N81">
            <v>150</v>
          </cell>
          <cell r="V81">
            <v>230</v>
          </cell>
          <cell r="W81">
            <v>252.4</v>
          </cell>
          <cell r="X81">
            <v>300</v>
          </cell>
          <cell r="Y81">
            <v>8.6846275752773376</v>
          </cell>
          <cell r="Z81">
            <v>4.2076069730586374</v>
          </cell>
          <cell r="AD81">
            <v>0</v>
          </cell>
          <cell r="AE81">
            <v>191.2</v>
          </cell>
          <cell r="AF81">
            <v>261.8</v>
          </cell>
          <cell r="AG81">
            <v>278.60000000000002</v>
          </cell>
          <cell r="AH81">
            <v>254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1241</v>
          </cell>
          <cell r="D82">
            <v>1732</v>
          </cell>
          <cell r="E82">
            <v>1675</v>
          </cell>
          <cell r="F82">
            <v>1253</v>
          </cell>
          <cell r="G82">
            <v>0</v>
          </cell>
          <cell r="H82">
            <v>0.28000000000000003</v>
          </cell>
          <cell r="I82">
            <v>35</v>
          </cell>
          <cell r="J82">
            <v>1703</v>
          </cell>
          <cell r="K82">
            <v>-28</v>
          </cell>
          <cell r="L82">
            <v>400</v>
          </cell>
          <cell r="M82">
            <v>0</v>
          </cell>
          <cell r="N82">
            <v>600</v>
          </cell>
          <cell r="V82">
            <v>300</v>
          </cell>
          <cell r="W82">
            <v>335</v>
          </cell>
          <cell r="X82">
            <v>400</v>
          </cell>
          <cell r="Y82">
            <v>8.8149253731343276</v>
          </cell>
          <cell r="Z82">
            <v>3.7402985074626867</v>
          </cell>
          <cell r="AD82">
            <v>0</v>
          </cell>
          <cell r="AE82">
            <v>380</v>
          </cell>
          <cell r="AF82">
            <v>377</v>
          </cell>
          <cell r="AG82">
            <v>350.8</v>
          </cell>
          <cell r="AH82">
            <v>318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70</v>
          </cell>
          <cell r="D83">
            <v>823</v>
          </cell>
          <cell r="E83">
            <v>753</v>
          </cell>
          <cell r="F83">
            <v>136</v>
          </cell>
          <cell r="G83">
            <v>0</v>
          </cell>
          <cell r="H83">
            <v>0.4</v>
          </cell>
          <cell r="I83" t="e">
            <v>#N/A</v>
          </cell>
          <cell r="J83">
            <v>948</v>
          </cell>
          <cell r="K83">
            <v>-195</v>
          </cell>
          <cell r="L83">
            <v>250</v>
          </cell>
          <cell r="M83">
            <v>220</v>
          </cell>
          <cell r="N83">
            <v>300</v>
          </cell>
          <cell r="V83">
            <v>250</v>
          </cell>
          <cell r="W83">
            <v>150.6</v>
          </cell>
          <cell r="X83">
            <v>250</v>
          </cell>
          <cell r="Y83">
            <v>9.3359893758300139</v>
          </cell>
          <cell r="Z83">
            <v>0.90305444887118203</v>
          </cell>
          <cell r="AD83">
            <v>0</v>
          </cell>
          <cell r="AE83">
            <v>91.2</v>
          </cell>
          <cell r="AF83">
            <v>111</v>
          </cell>
          <cell r="AG83">
            <v>67.400000000000006</v>
          </cell>
          <cell r="AH83">
            <v>105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151</v>
          </cell>
          <cell r="D84">
            <v>484</v>
          </cell>
          <cell r="E84">
            <v>697</v>
          </cell>
          <cell r="F84">
            <v>-69</v>
          </cell>
          <cell r="G84">
            <v>0</v>
          </cell>
          <cell r="H84">
            <v>0.33</v>
          </cell>
          <cell r="I84">
            <v>60</v>
          </cell>
          <cell r="J84">
            <v>942</v>
          </cell>
          <cell r="K84">
            <v>-245</v>
          </cell>
          <cell r="L84">
            <v>200</v>
          </cell>
          <cell r="M84">
            <v>220</v>
          </cell>
          <cell r="N84">
            <v>450</v>
          </cell>
          <cell r="V84">
            <v>250</v>
          </cell>
          <cell r="W84">
            <v>139.4</v>
          </cell>
          <cell r="X84">
            <v>200</v>
          </cell>
          <cell r="Y84">
            <v>8.9741750358680061</v>
          </cell>
          <cell r="Z84">
            <v>-0.49497847919655663</v>
          </cell>
          <cell r="AD84">
            <v>0</v>
          </cell>
          <cell r="AE84">
            <v>215</v>
          </cell>
          <cell r="AF84">
            <v>219</v>
          </cell>
          <cell r="AG84">
            <v>198.2</v>
          </cell>
          <cell r="AH84">
            <v>2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55</v>
          </cell>
          <cell r="D85">
            <v>378</v>
          </cell>
          <cell r="E85">
            <v>343</v>
          </cell>
          <cell r="F85">
            <v>62</v>
          </cell>
          <cell r="G85">
            <v>0</v>
          </cell>
          <cell r="H85">
            <v>0.35</v>
          </cell>
          <cell r="I85" t="e">
            <v>#N/A</v>
          </cell>
          <cell r="J85">
            <v>836</v>
          </cell>
          <cell r="K85">
            <v>-493</v>
          </cell>
          <cell r="L85">
            <v>120</v>
          </cell>
          <cell r="M85">
            <v>150</v>
          </cell>
          <cell r="N85">
            <v>120</v>
          </cell>
          <cell r="V85">
            <v>120</v>
          </cell>
          <cell r="W85">
            <v>68.599999999999994</v>
          </cell>
          <cell r="X85">
            <v>80</v>
          </cell>
          <cell r="Y85">
            <v>9.5043731778425666</v>
          </cell>
          <cell r="Z85">
            <v>0.90379008746355693</v>
          </cell>
          <cell r="AD85">
            <v>0</v>
          </cell>
          <cell r="AE85">
            <v>102.4</v>
          </cell>
          <cell r="AF85">
            <v>110.2</v>
          </cell>
          <cell r="AG85">
            <v>33.4</v>
          </cell>
          <cell r="AH85">
            <v>3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280</v>
          </cell>
          <cell r="D86">
            <v>377</v>
          </cell>
          <cell r="E86">
            <v>355</v>
          </cell>
          <cell r="F86">
            <v>295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364</v>
          </cell>
          <cell r="K86">
            <v>-9</v>
          </cell>
          <cell r="L86">
            <v>100</v>
          </cell>
          <cell r="M86">
            <v>0</v>
          </cell>
          <cell r="N86">
            <v>0</v>
          </cell>
          <cell r="V86">
            <v>140</v>
          </cell>
          <cell r="W86">
            <v>71</v>
          </cell>
          <cell r="X86">
            <v>90</v>
          </cell>
          <cell r="Y86">
            <v>8.8028169014084501</v>
          </cell>
          <cell r="Z86">
            <v>4.154929577464789</v>
          </cell>
          <cell r="AD86">
            <v>0</v>
          </cell>
          <cell r="AE86">
            <v>96.8</v>
          </cell>
          <cell r="AF86">
            <v>85.6</v>
          </cell>
          <cell r="AG86">
            <v>81</v>
          </cell>
          <cell r="AH86">
            <v>152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3149</v>
          </cell>
          <cell r="D87">
            <v>5355</v>
          </cell>
          <cell r="E87">
            <v>5287</v>
          </cell>
          <cell r="F87">
            <v>3105</v>
          </cell>
          <cell r="G87">
            <v>0</v>
          </cell>
          <cell r="H87">
            <v>0.35</v>
          </cell>
          <cell r="I87">
            <v>40</v>
          </cell>
          <cell r="J87">
            <v>5317</v>
          </cell>
          <cell r="K87">
            <v>-30</v>
          </cell>
          <cell r="L87">
            <v>900</v>
          </cell>
          <cell r="M87">
            <v>300</v>
          </cell>
          <cell r="N87">
            <v>1200</v>
          </cell>
          <cell r="O87">
            <v>800</v>
          </cell>
          <cell r="V87">
            <v>400</v>
          </cell>
          <cell r="W87">
            <v>785</v>
          </cell>
          <cell r="X87">
            <v>1000</v>
          </cell>
          <cell r="Y87">
            <v>8.7961783439490446</v>
          </cell>
          <cell r="Z87">
            <v>3.9554140127388533</v>
          </cell>
          <cell r="AD87">
            <v>1362</v>
          </cell>
          <cell r="AE87">
            <v>1005.4</v>
          </cell>
          <cell r="AF87">
            <v>929</v>
          </cell>
          <cell r="AG87">
            <v>846.2</v>
          </cell>
          <cell r="AH87">
            <v>730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99.602000000000004</v>
          </cell>
          <cell r="D88">
            <v>7.3</v>
          </cell>
          <cell r="E88">
            <v>46.774000000000001</v>
          </cell>
          <cell r="F88">
            <v>55.902000000000001</v>
          </cell>
          <cell r="G88" t="str">
            <v>нов</v>
          </cell>
          <cell r="H88">
            <v>1</v>
          </cell>
          <cell r="I88" t="e">
            <v>#N/A</v>
          </cell>
          <cell r="J88">
            <v>112.45399999999999</v>
          </cell>
          <cell r="K88">
            <v>-65.679999999999993</v>
          </cell>
          <cell r="L88">
            <v>0</v>
          </cell>
          <cell r="M88">
            <v>0</v>
          </cell>
          <cell r="N88">
            <v>0</v>
          </cell>
          <cell r="W88">
            <v>9.3548000000000009</v>
          </cell>
          <cell r="Y88">
            <v>5.9757557617479788</v>
          </cell>
          <cell r="Z88">
            <v>5.9757557617479788</v>
          </cell>
          <cell r="AD88">
            <v>0</v>
          </cell>
          <cell r="AE88">
            <v>0.2</v>
          </cell>
          <cell r="AF88">
            <v>0.82</v>
          </cell>
          <cell r="AG88">
            <v>5.7576000000000001</v>
          </cell>
          <cell r="AH88">
            <v>17.5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5645</v>
          </cell>
          <cell r="D89">
            <v>12223</v>
          </cell>
          <cell r="E89">
            <v>13050</v>
          </cell>
          <cell r="F89">
            <v>4663</v>
          </cell>
          <cell r="G89">
            <v>0</v>
          </cell>
          <cell r="H89">
            <v>0.35</v>
          </cell>
          <cell r="I89">
            <v>45</v>
          </cell>
          <cell r="J89">
            <v>13093</v>
          </cell>
          <cell r="K89">
            <v>-43</v>
          </cell>
          <cell r="L89">
            <v>1500</v>
          </cell>
          <cell r="M89">
            <v>1800</v>
          </cell>
          <cell r="N89">
            <v>2500</v>
          </cell>
          <cell r="O89">
            <v>1500</v>
          </cell>
          <cell r="V89">
            <v>1500</v>
          </cell>
          <cell r="W89">
            <v>1578</v>
          </cell>
          <cell r="X89">
            <v>1800</v>
          </cell>
          <cell r="Y89">
            <v>8.7217997465145753</v>
          </cell>
          <cell r="Z89">
            <v>2.9550063371356146</v>
          </cell>
          <cell r="AD89">
            <v>5160</v>
          </cell>
          <cell r="AE89">
            <v>1474</v>
          </cell>
          <cell r="AF89">
            <v>1653</v>
          </cell>
          <cell r="AG89">
            <v>1511</v>
          </cell>
          <cell r="AH89">
            <v>1601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61</v>
          </cell>
          <cell r="D90">
            <v>4</v>
          </cell>
          <cell r="E90">
            <v>54</v>
          </cell>
          <cell r="F90">
            <v>9</v>
          </cell>
          <cell r="G90" t="str">
            <v>лидер</v>
          </cell>
          <cell r="H90">
            <v>0.11</v>
          </cell>
          <cell r="I90">
            <v>120</v>
          </cell>
          <cell r="J90">
            <v>91</v>
          </cell>
          <cell r="K90">
            <v>-37</v>
          </cell>
          <cell r="L90">
            <v>0</v>
          </cell>
          <cell r="M90">
            <v>50</v>
          </cell>
          <cell r="N90">
            <v>50</v>
          </cell>
          <cell r="V90">
            <v>30</v>
          </cell>
          <cell r="W90">
            <v>10.8</v>
          </cell>
          <cell r="X90">
            <v>30</v>
          </cell>
          <cell r="Y90">
            <v>15.648148148148147</v>
          </cell>
          <cell r="Z90">
            <v>0.83333333333333326</v>
          </cell>
          <cell r="AD90">
            <v>0</v>
          </cell>
          <cell r="AE90">
            <v>12.8</v>
          </cell>
          <cell r="AF90">
            <v>23.4</v>
          </cell>
          <cell r="AG90">
            <v>9.6</v>
          </cell>
          <cell r="AH90">
            <v>6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168</v>
          </cell>
          <cell r="D91">
            <v>117</v>
          </cell>
          <cell r="E91">
            <v>151</v>
          </cell>
          <cell r="F91">
            <v>124</v>
          </cell>
          <cell r="G91" t="str">
            <v>лидер</v>
          </cell>
          <cell r="H91">
            <v>0.11</v>
          </cell>
          <cell r="I91">
            <v>120</v>
          </cell>
          <cell r="J91">
            <v>178</v>
          </cell>
          <cell r="K91">
            <v>-27</v>
          </cell>
          <cell r="L91">
            <v>0</v>
          </cell>
          <cell r="M91">
            <v>50</v>
          </cell>
          <cell r="N91">
            <v>50</v>
          </cell>
          <cell r="V91">
            <v>30</v>
          </cell>
          <cell r="W91">
            <v>30.2</v>
          </cell>
          <cell r="X91">
            <v>30</v>
          </cell>
          <cell r="Y91">
            <v>9.4039735099337758</v>
          </cell>
          <cell r="Z91">
            <v>4.1059602649006619</v>
          </cell>
          <cell r="AD91">
            <v>0</v>
          </cell>
          <cell r="AE91">
            <v>20.399999999999999</v>
          </cell>
          <cell r="AF91">
            <v>28.2</v>
          </cell>
          <cell r="AG91">
            <v>25.4</v>
          </cell>
          <cell r="AH91">
            <v>30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384</v>
          </cell>
          <cell r="D92">
            <v>750</v>
          </cell>
          <cell r="E92">
            <v>574</v>
          </cell>
          <cell r="F92">
            <v>545</v>
          </cell>
          <cell r="G92" t="str">
            <v>лидер</v>
          </cell>
          <cell r="H92">
            <v>0.06</v>
          </cell>
          <cell r="I92">
            <v>60</v>
          </cell>
          <cell r="J92">
            <v>655</v>
          </cell>
          <cell r="K92">
            <v>-81</v>
          </cell>
          <cell r="L92">
            <v>150</v>
          </cell>
          <cell r="M92">
            <v>100</v>
          </cell>
          <cell r="N92">
            <v>100</v>
          </cell>
          <cell r="V92">
            <v>100</v>
          </cell>
          <cell r="W92">
            <v>114.8</v>
          </cell>
          <cell r="X92">
            <v>100</v>
          </cell>
          <cell r="Y92">
            <v>9.5383275261324041</v>
          </cell>
          <cell r="Z92">
            <v>4.7473867595818815</v>
          </cell>
          <cell r="AD92">
            <v>0</v>
          </cell>
          <cell r="AE92">
            <v>104.8</v>
          </cell>
          <cell r="AF92">
            <v>101.4</v>
          </cell>
          <cell r="AG92">
            <v>123.4</v>
          </cell>
          <cell r="AH92">
            <v>82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10</v>
          </cell>
          <cell r="D93">
            <v>47</v>
          </cell>
          <cell r="E93">
            <v>16</v>
          </cell>
          <cell r="F93">
            <v>31</v>
          </cell>
          <cell r="G93">
            <v>0</v>
          </cell>
          <cell r="H93">
            <v>0.06</v>
          </cell>
          <cell r="I93">
            <v>0</v>
          </cell>
          <cell r="J93">
            <v>518</v>
          </cell>
          <cell r="K93">
            <v>-502</v>
          </cell>
          <cell r="L93">
            <v>50</v>
          </cell>
          <cell r="M93">
            <v>80</v>
          </cell>
          <cell r="N93">
            <v>100</v>
          </cell>
          <cell r="V93">
            <v>100</v>
          </cell>
          <cell r="W93">
            <v>3.2</v>
          </cell>
          <cell r="X93">
            <v>100</v>
          </cell>
          <cell r="Y93">
            <v>144.0625</v>
          </cell>
          <cell r="Z93">
            <v>9.6875</v>
          </cell>
          <cell r="AD93">
            <v>0</v>
          </cell>
          <cell r="AE93">
            <v>4.8</v>
          </cell>
          <cell r="AF93">
            <v>50.2</v>
          </cell>
          <cell r="AG93">
            <v>13</v>
          </cell>
          <cell r="AH93">
            <v>0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-3</v>
          </cell>
          <cell r="D94">
            <v>48</v>
          </cell>
          <cell r="E94">
            <v>17</v>
          </cell>
          <cell r="F94">
            <v>9</v>
          </cell>
          <cell r="G94" t="str">
            <v>лидер</v>
          </cell>
          <cell r="H94">
            <v>0.06</v>
          </cell>
          <cell r="I94">
            <v>60</v>
          </cell>
          <cell r="J94">
            <v>636</v>
          </cell>
          <cell r="K94">
            <v>-619</v>
          </cell>
          <cell r="L94">
            <v>150</v>
          </cell>
          <cell r="M94">
            <v>100</v>
          </cell>
          <cell r="N94">
            <v>100</v>
          </cell>
          <cell r="V94">
            <v>100</v>
          </cell>
          <cell r="W94">
            <v>3.4</v>
          </cell>
          <cell r="X94">
            <v>100</v>
          </cell>
          <cell r="Y94">
            <v>164.41176470588235</v>
          </cell>
          <cell r="Z94">
            <v>2.6470588235294117</v>
          </cell>
          <cell r="AD94">
            <v>0</v>
          </cell>
          <cell r="AE94">
            <v>164.8</v>
          </cell>
          <cell r="AF94">
            <v>154.80000000000001</v>
          </cell>
          <cell r="AG94">
            <v>105.2</v>
          </cell>
          <cell r="AH94">
            <v>1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219</v>
          </cell>
          <cell r="D95">
            <v>20</v>
          </cell>
          <cell r="E95">
            <v>113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284</v>
          </cell>
          <cell r="K95">
            <v>-171</v>
          </cell>
          <cell r="L95">
            <v>60</v>
          </cell>
          <cell r="M95">
            <v>50</v>
          </cell>
          <cell r="N95">
            <v>0</v>
          </cell>
          <cell r="V95">
            <v>50</v>
          </cell>
          <cell r="W95">
            <v>22.6</v>
          </cell>
          <cell r="X95">
            <v>50</v>
          </cell>
          <cell r="Y95">
            <v>14.070796460176989</v>
          </cell>
          <cell r="Z95">
            <v>4.7787610619469021</v>
          </cell>
          <cell r="AD95">
            <v>0</v>
          </cell>
          <cell r="AE95">
            <v>50</v>
          </cell>
          <cell r="AF95">
            <v>51</v>
          </cell>
          <cell r="AG95">
            <v>56.6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26</v>
          </cell>
          <cell r="D96">
            <v>99</v>
          </cell>
          <cell r="E96">
            <v>81</v>
          </cell>
          <cell r="F96">
            <v>34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121</v>
          </cell>
          <cell r="K96">
            <v>-40</v>
          </cell>
          <cell r="L96">
            <v>10</v>
          </cell>
          <cell r="M96">
            <v>10</v>
          </cell>
          <cell r="N96">
            <v>10</v>
          </cell>
          <cell r="V96">
            <v>10</v>
          </cell>
          <cell r="W96">
            <v>16.2</v>
          </cell>
          <cell r="X96">
            <v>10</v>
          </cell>
          <cell r="Y96">
            <v>5.1851851851851851</v>
          </cell>
          <cell r="Z96">
            <v>2.0987654320987654</v>
          </cell>
          <cell r="AD96">
            <v>0</v>
          </cell>
          <cell r="AE96">
            <v>7.4</v>
          </cell>
          <cell r="AF96">
            <v>31.6</v>
          </cell>
          <cell r="AG96">
            <v>8.1999999999999993</v>
          </cell>
          <cell r="AH96">
            <v>25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357.435</v>
          </cell>
          <cell r="D97">
            <v>473.09899999999999</v>
          </cell>
          <cell r="E97">
            <v>592.52499999999998</v>
          </cell>
          <cell r="F97">
            <v>236.56</v>
          </cell>
          <cell r="G97" t="str">
            <v>н</v>
          </cell>
          <cell r="H97">
            <v>1</v>
          </cell>
          <cell r="I97" t="e">
            <v>#N/A</v>
          </cell>
          <cell r="J97">
            <v>592.54999999999995</v>
          </cell>
          <cell r="K97">
            <v>-2.4999999999977263E-2</v>
          </cell>
          <cell r="L97">
            <v>90</v>
          </cell>
          <cell r="M97">
            <v>350</v>
          </cell>
          <cell r="N97">
            <v>200</v>
          </cell>
          <cell r="W97">
            <v>118.505</v>
          </cell>
          <cell r="X97">
            <v>150</v>
          </cell>
          <cell r="Y97">
            <v>8.6625880764524705</v>
          </cell>
          <cell r="Z97">
            <v>1.9962026918695415</v>
          </cell>
          <cell r="AD97">
            <v>0</v>
          </cell>
          <cell r="AE97">
            <v>81.470399999999998</v>
          </cell>
          <cell r="AF97">
            <v>94.309799999999996</v>
          </cell>
          <cell r="AG97">
            <v>96.13300000000001</v>
          </cell>
          <cell r="AH97">
            <v>33.753999999999998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67.259</v>
          </cell>
          <cell r="D98">
            <v>8.1120000000000001</v>
          </cell>
          <cell r="E98">
            <v>56.783999999999999</v>
          </cell>
          <cell r="F98">
            <v>15.882999999999999</v>
          </cell>
          <cell r="G98" t="str">
            <v>нов</v>
          </cell>
          <cell r="H98">
            <v>1</v>
          </cell>
          <cell r="I98" t="e">
            <v>#N/A</v>
          </cell>
          <cell r="J98">
            <v>75.251999999999995</v>
          </cell>
          <cell r="K98">
            <v>-18.467999999999996</v>
          </cell>
          <cell r="L98">
            <v>0</v>
          </cell>
          <cell r="M98">
            <v>10</v>
          </cell>
          <cell r="N98">
            <v>0</v>
          </cell>
          <cell r="V98">
            <v>10</v>
          </cell>
          <cell r="W98">
            <v>11.3568</v>
          </cell>
          <cell r="X98">
            <v>60</v>
          </cell>
          <cell r="Y98">
            <v>8.4427831783601004</v>
          </cell>
          <cell r="Z98">
            <v>1.3985453648915187</v>
          </cell>
          <cell r="AD98">
            <v>0</v>
          </cell>
          <cell r="AE98">
            <v>1.3519999999999999</v>
          </cell>
          <cell r="AF98">
            <v>1.6224000000000001</v>
          </cell>
          <cell r="AG98">
            <v>10.577200000000001</v>
          </cell>
          <cell r="AH98">
            <v>14.872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376</v>
          </cell>
          <cell r="D99">
            <v>875</v>
          </cell>
          <cell r="E99">
            <v>609</v>
          </cell>
          <cell r="F99">
            <v>627</v>
          </cell>
          <cell r="G99">
            <v>0</v>
          </cell>
          <cell r="H99">
            <v>0.4</v>
          </cell>
          <cell r="I99" t="e">
            <v>#N/A</v>
          </cell>
          <cell r="J99">
            <v>664</v>
          </cell>
          <cell r="K99">
            <v>-55</v>
          </cell>
          <cell r="L99">
            <v>150</v>
          </cell>
          <cell r="M99">
            <v>80</v>
          </cell>
          <cell r="N99">
            <v>100</v>
          </cell>
          <cell r="W99">
            <v>121.8</v>
          </cell>
          <cell r="X99">
            <v>100</v>
          </cell>
          <cell r="Y99">
            <v>8.6781609195402307</v>
          </cell>
          <cell r="Z99">
            <v>5.1477832512315276</v>
          </cell>
          <cell r="AD99">
            <v>0</v>
          </cell>
          <cell r="AE99">
            <v>110.8</v>
          </cell>
          <cell r="AF99">
            <v>133.80000000000001</v>
          </cell>
          <cell r="AG99">
            <v>149</v>
          </cell>
          <cell r="AH99">
            <v>100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363.69299999999998</v>
          </cell>
          <cell r="D100">
            <v>269.02999999999997</v>
          </cell>
          <cell r="E100">
            <v>308.81</v>
          </cell>
          <cell r="F100">
            <v>316.66300000000001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298.22000000000003</v>
          </cell>
          <cell r="K100">
            <v>10.589999999999975</v>
          </cell>
          <cell r="L100">
            <v>80</v>
          </cell>
          <cell r="M100">
            <v>0</v>
          </cell>
          <cell r="N100">
            <v>80</v>
          </cell>
          <cell r="W100">
            <v>61.762</v>
          </cell>
          <cell r="X100">
            <v>60</v>
          </cell>
          <cell r="Y100">
            <v>8.6892101939704034</v>
          </cell>
          <cell r="Z100">
            <v>5.1271493798775944</v>
          </cell>
          <cell r="AD100">
            <v>0</v>
          </cell>
          <cell r="AE100">
            <v>69.540199999999999</v>
          </cell>
          <cell r="AF100">
            <v>85.206800000000001</v>
          </cell>
          <cell r="AG100">
            <v>73.015200000000007</v>
          </cell>
          <cell r="AH100">
            <v>44.91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230</v>
          </cell>
          <cell r="D101">
            <v>514</v>
          </cell>
          <cell r="E101">
            <v>570</v>
          </cell>
          <cell r="F101">
            <v>167</v>
          </cell>
          <cell r="G101">
            <v>0</v>
          </cell>
          <cell r="H101">
            <v>0.4</v>
          </cell>
          <cell r="I101" t="e">
            <v>#N/A</v>
          </cell>
          <cell r="J101">
            <v>604</v>
          </cell>
          <cell r="K101">
            <v>-34</v>
          </cell>
          <cell r="L101">
            <v>80</v>
          </cell>
          <cell r="M101">
            <v>250</v>
          </cell>
          <cell r="N101">
            <v>300</v>
          </cell>
          <cell r="V101">
            <v>60</v>
          </cell>
          <cell r="W101">
            <v>114</v>
          </cell>
          <cell r="X101">
            <v>140</v>
          </cell>
          <cell r="Y101">
            <v>8.7456140350877192</v>
          </cell>
          <cell r="Z101">
            <v>1.4649122807017543</v>
          </cell>
          <cell r="AD101">
            <v>0</v>
          </cell>
          <cell r="AE101">
            <v>70.599999999999994</v>
          </cell>
          <cell r="AF101">
            <v>86</v>
          </cell>
          <cell r="AG101">
            <v>87.4</v>
          </cell>
          <cell r="AH101">
            <v>75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446.43599999999998</v>
          </cell>
          <cell r="D102">
            <v>91.206000000000003</v>
          </cell>
          <cell r="E102">
            <v>256.565</v>
          </cell>
          <cell r="F102">
            <v>275.04700000000003</v>
          </cell>
          <cell r="G102">
            <v>0</v>
          </cell>
          <cell r="H102">
            <v>1</v>
          </cell>
          <cell r="I102" t="e">
            <v>#N/A</v>
          </cell>
          <cell r="J102">
            <v>249.101</v>
          </cell>
          <cell r="K102">
            <v>7.4639999999999986</v>
          </cell>
          <cell r="L102">
            <v>0</v>
          </cell>
          <cell r="M102">
            <v>30</v>
          </cell>
          <cell r="N102">
            <v>50</v>
          </cell>
          <cell r="V102">
            <v>40</v>
          </cell>
          <cell r="W102">
            <v>51.313000000000002</v>
          </cell>
          <cell r="X102">
            <v>50</v>
          </cell>
          <cell r="Y102">
            <v>8.673182234521466</v>
          </cell>
          <cell r="Z102">
            <v>5.3601816303860623</v>
          </cell>
          <cell r="AD102">
            <v>0</v>
          </cell>
          <cell r="AE102">
            <v>55.33</v>
          </cell>
          <cell r="AF102">
            <v>77.969000000000008</v>
          </cell>
          <cell r="AG102">
            <v>50.3508</v>
          </cell>
          <cell r="AH102">
            <v>39.15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13</v>
          </cell>
          <cell r="D103">
            <v>190</v>
          </cell>
          <cell r="E103">
            <v>128</v>
          </cell>
          <cell r="F103">
            <v>72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211</v>
          </cell>
          <cell r="K103">
            <v>-83</v>
          </cell>
          <cell r="L103">
            <v>30</v>
          </cell>
          <cell r="M103">
            <v>0</v>
          </cell>
          <cell r="N103">
            <v>80</v>
          </cell>
          <cell r="V103">
            <v>20</v>
          </cell>
          <cell r="W103">
            <v>25.6</v>
          </cell>
          <cell r="X103">
            <v>30</v>
          </cell>
          <cell r="Y103">
            <v>9.0625</v>
          </cell>
          <cell r="Z103">
            <v>2.8125</v>
          </cell>
          <cell r="AD103">
            <v>0</v>
          </cell>
          <cell r="AE103">
            <v>19.399999999999999</v>
          </cell>
          <cell r="AF103">
            <v>15</v>
          </cell>
          <cell r="AG103">
            <v>24</v>
          </cell>
          <cell r="AH103">
            <v>18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128</v>
          </cell>
          <cell r="D104">
            <v>131</v>
          </cell>
          <cell r="E104">
            <v>131</v>
          </cell>
          <cell r="F104">
            <v>127</v>
          </cell>
          <cell r="G104">
            <v>0</v>
          </cell>
          <cell r="H104">
            <v>0.2</v>
          </cell>
          <cell r="I104" t="e">
            <v>#N/A</v>
          </cell>
          <cell r="J104">
            <v>207</v>
          </cell>
          <cell r="K104">
            <v>-76</v>
          </cell>
          <cell r="L104">
            <v>20</v>
          </cell>
          <cell r="M104">
            <v>50</v>
          </cell>
          <cell r="N104">
            <v>30</v>
          </cell>
          <cell r="W104">
            <v>26.2</v>
          </cell>
          <cell r="Y104">
            <v>8.6641221374045809</v>
          </cell>
          <cell r="Z104">
            <v>4.8473282442748094</v>
          </cell>
          <cell r="AD104">
            <v>0</v>
          </cell>
          <cell r="AE104">
            <v>38.200000000000003</v>
          </cell>
          <cell r="AF104">
            <v>32</v>
          </cell>
          <cell r="AG104">
            <v>28.2</v>
          </cell>
          <cell r="AH104">
            <v>24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43</v>
          </cell>
          <cell r="D105">
            <v>126</v>
          </cell>
          <cell r="E105">
            <v>107</v>
          </cell>
          <cell r="F105">
            <v>59</v>
          </cell>
          <cell r="G105">
            <v>0</v>
          </cell>
          <cell r="H105">
            <v>0.2</v>
          </cell>
          <cell r="I105" t="e">
            <v>#N/A</v>
          </cell>
          <cell r="J105">
            <v>274</v>
          </cell>
          <cell r="K105">
            <v>-167</v>
          </cell>
          <cell r="L105">
            <v>20</v>
          </cell>
          <cell r="M105">
            <v>50</v>
          </cell>
          <cell r="N105">
            <v>0</v>
          </cell>
          <cell r="V105">
            <v>50</v>
          </cell>
          <cell r="W105">
            <v>21.4</v>
          </cell>
          <cell r="Y105">
            <v>8.3644859813084125</v>
          </cell>
          <cell r="Z105">
            <v>2.7570093457943927</v>
          </cell>
          <cell r="AD105">
            <v>0</v>
          </cell>
          <cell r="AE105">
            <v>19.399999999999999</v>
          </cell>
          <cell r="AF105">
            <v>15</v>
          </cell>
          <cell r="AG105">
            <v>17.8</v>
          </cell>
          <cell r="AH105">
            <v>10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316</v>
          </cell>
          <cell r="D106">
            <v>391</v>
          </cell>
          <cell r="E106">
            <v>349</v>
          </cell>
          <cell r="F106">
            <v>346</v>
          </cell>
          <cell r="G106">
            <v>0</v>
          </cell>
          <cell r="H106">
            <v>0.2</v>
          </cell>
          <cell r="I106" t="e">
            <v>#N/A</v>
          </cell>
          <cell r="J106">
            <v>408</v>
          </cell>
          <cell r="K106">
            <v>-59</v>
          </cell>
          <cell r="L106">
            <v>70</v>
          </cell>
          <cell r="M106">
            <v>0</v>
          </cell>
          <cell r="N106">
            <v>100</v>
          </cell>
          <cell r="V106">
            <v>50</v>
          </cell>
          <cell r="W106">
            <v>69.8</v>
          </cell>
          <cell r="X106">
            <v>50</v>
          </cell>
          <cell r="Y106">
            <v>8.8252148997134672</v>
          </cell>
          <cell r="Z106">
            <v>4.9570200573065906</v>
          </cell>
          <cell r="AD106">
            <v>0</v>
          </cell>
          <cell r="AE106">
            <v>93.6</v>
          </cell>
          <cell r="AF106">
            <v>91</v>
          </cell>
          <cell r="AG106">
            <v>81</v>
          </cell>
          <cell r="AH106">
            <v>73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61</v>
          </cell>
          <cell r="D107">
            <v>326</v>
          </cell>
          <cell r="E107">
            <v>212</v>
          </cell>
          <cell r="F107">
            <v>168</v>
          </cell>
          <cell r="G107">
            <v>0</v>
          </cell>
          <cell r="H107">
            <v>0.3</v>
          </cell>
          <cell r="I107" t="e">
            <v>#N/A</v>
          </cell>
          <cell r="J107">
            <v>395</v>
          </cell>
          <cell r="K107">
            <v>-183</v>
          </cell>
          <cell r="L107">
            <v>30</v>
          </cell>
          <cell r="M107">
            <v>50</v>
          </cell>
          <cell r="N107">
            <v>0</v>
          </cell>
          <cell r="V107">
            <v>140</v>
          </cell>
          <cell r="W107">
            <v>42.4</v>
          </cell>
          <cell r="X107">
            <v>50</v>
          </cell>
          <cell r="Y107">
            <v>10.330188679245284</v>
          </cell>
          <cell r="Z107">
            <v>3.9622641509433962</v>
          </cell>
          <cell r="AD107">
            <v>0</v>
          </cell>
          <cell r="AE107">
            <v>36.6</v>
          </cell>
          <cell r="AF107">
            <v>22.4</v>
          </cell>
          <cell r="AG107">
            <v>42.2</v>
          </cell>
          <cell r="AH107">
            <v>141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640.35500000000002</v>
          </cell>
          <cell r="D108">
            <v>794.01</v>
          </cell>
          <cell r="E108">
            <v>447.846</v>
          </cell>
          <cell r="F108">
            <v>358.02800000000002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441.16899999999998</v>
          </cell>
          <cell r="K108">
            <v>6.6770000000000209</v>
          </cell>
          <cell r="L108">
            <v>70</v>
          </cell>
          <cell r="M108">
            <v>90</v>
          </cell>
          <cell r="N108">
            <v>50</v>
          </cell>
          <cell r="V108">
            <v>120</v>
          </cell>
          <cell r="W108">
            <v>89.569199999999995</v>
          </cell>
          <cell r="X108">
            <v>90</v>
          </cell>
          <cell r="Y108">
            <v>8.6863341416469062</v>
          </cell>
          <cell r="Z108">
            <v>3.9972222594373963</v>
          </cell>
          <cell r="AD108">
            <v>0</v>
          </cell>
          <cell r="AE108">
            <v>104.8336</v>
          </cell>
          <cell r="AF108">
            <v>128.089</v>
          </cell>
          <cell r="AG108">
            <v>98.558399999999992</v>
          </cell>
          <cell r="AH108">
            <v>79.739999999999995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3012.558</v>
          </cell>
          <cell r="D109">
            <v>3657.4780000000001</v>
          </cell>
          <cell r="E109">
            <v>4163.2740000000003</v>
          </cell>
          <cell r="F109">
            <v>2375.393</v>
          </cell>
          <cell r="G109">
            <v>0</v>
          </cell>
          <cell r="H109">
            <v>1</v>
          </cell>
          <cell r="I109" t="e">
            <v>#N/A</v>
          </cell>
          <cell r="J109">
            <v>3979.0140000000001</v>
          </cell>
          <cell r="K109">
            <v>184.26000000000022</v>
          </cell>
          <cell r="L109">
            <v>1000</v>
          </cell>
          <cell r="M109">
            <v>1000</v>
          </cell>
          <cell r="N109">
            <v>1000</v>
          </cell>
          <cell r="O109">
            <v>1000</v>
          </cell>
          <cell r="V109">
            <v>1000</v>
          </cell>
          <cell r="W109">
            <v>832.65480000000002</v>
          </cell>
          <cell r="X109">
            <v>1000</v>
          </cell>
          <cell r="Y109">
            <v>8.8576838805228775</v>
          </cell>
          <cell r="Z109">
            <v>2.8527944593605898</v>
          </cell>
          <cell r="AD109">
            <v>0</v>
          </cell>
          <cell r="AE109">
            <v>803.9298</v>
          </cell>
          <cell r="AF109">
            <v>879.49419999999986</v>
          </cell>
          <cell r="AG109">
            <v>770.43680000000006</v>
          </cell>
          <cell r="AH109">
            <v>980.91300000000001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5326.74</v>
          </cell>
          <cell r="D110">
            <v>6976.3329999999996</v>
          </cell>
          <cell r="E110">
            <v>6669.3860000000004</v>
          </cell>
          <cell r="F110">
            <v>5495.3010000000004</v>
          </cell>
          <cell r="G110">
            <v>0</v>
          </cell>
          <cell r="H110">
            <v>1</v>
          </cell>
          <cell r="I110" t="e">
            <v>#N/A</v>
          </cell>
          <cell r="J110">
            <v>6393.2079999999996</v>
          </cell>
          <cell r="K110">
            <v>276.17800000000079</v>
          </cell>
          <cell r="L110">
            <v>1700</v>
          </cell>
          <cell r="M110">
            <v>500</v>
          </cell>
          <cell r="N110">
            <v>2100</v>
          </cell>
          <cell r="O110">
            <v>2300</v>
          </cell>
          <cell r="V110">
            <v>1300</v>
          </cell>
          <cell r="W110">
            <v>1333.8772000000001</v>
          </cell>
          <cell r="X110">
            <v>1400</v>
          </cell>
          <cell r="Y110">
            <v>9.3676546836545356</v>
          </cell>
          <cell r="Z110">
            <v>4.1197952855030433</v>
          </cell>
          <cell r="AD110">
            <v>0</v>
          </cell>
          <cell r="AE110">
            <v>1829.3934000000002</v>
          </cell>
          <cell r="AF110">
            <v>1598.8784000000001</v>
          </cell>
          <cell r="AG110">
            <v>1455.2837999999999</v>
          </cell>
          <cell r="AH110">
            <v>1274.232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4776.5339999999997</v>
          </cell>
          <cell r="D111">
            <v>7118.8429999999998</v>
          </cell>
          <cell r="E111">
            <v>5575.875</v>
          </cell>
          <cell r="F111">
            <v>2628.569</v>
          </cell>
          <cell r="G111">
            <v>0</v>
          </cell>
          <cell r="H111">
            <v>1</v>
          </cell>
          <cell r="I111" t="e">
            <v>#N/A</v>
          </cell>
          <cell r="J111">
            <v>5319.067</v>
          </cell>
          <cell r="K111">
            <v>256.80799999999999</v>
          </cell>
          <cell r="L111">
            <v>1000</v>
          </cell>
          <cell r="M111">
            <v>2000</v>
          </cell>
          <cell r="N111">
            <v>1100</v>
          </cell>
          <cell r="O111">
            <v>1000</v>
          </cell>
          <cell r="V111">
            <v>1500</v>
          </cell>
          <cell r="W111">
            <v>1115.175</v>
          </cell>
          <cell r="X111">
            <v>1200</v>
          </cell>
          <cell r="Y111">
            <v>8.4547887102921067</v>
          </cell>
          <cell r="Z111">
            <v>2.357091039522945</v>
          </cell>
          <cell r="AD111">
            <v>0</v>
          </cell>
          <cell r="AE111">
            <v>844.50239999999997</v>
          </cell>
          <cell r="AF111">
            <v>1071.4584</v>
          </cell>
          <cell r="AG111">
            <v>960.08080000000007</v>
          </cell>
          <cell r="AH111">
            <v>1381.8820000000001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118.88200000000001</v>
          </cell>
          <cell r="D112">
            <v>199.697</v>
          </cell>
          <cell r="E112">
            <v>223.495</v>
          </cell>
          <cell r="F112">
            <v>95.037999999999997</v>
          </cell>
          <cell r="G112" t="str">
            <v>г</v>
          </cell>
          <cell r="H112">
            <v>1</v>
          </cell>
          <cell r="I112" t="e">
            <v>#N/A</v>
          </cell>
          <cell r="J112">
            <v>280.71800000000002</v>
          </cell>
          <cell r="K112">
            <v>-57.223000000000013</v>
          </cell>
          <cell r="L112">
            <v>50</v>
          </cell>
          <cell r="M112">
            <v>60</v>
          </cell>
          <cell r="N112">
            <v>70</v>
          </cell>
          <cell r="V112">
            <v>70</v>
          </cell>
          <cell r="W112">
            <v>44.698999999999998</v>
          </cell>
          <cell r="X112">
            <v>50</v>
          </cell>
          <cell r="Y112">
            <v>8.8377368621221954</v>
          </cell>
          <cell r="Z112">
            <v>2.1261773194031188</v>
          </cell>
          <cell r="AD112">
            <v>0</v>
          </cell>
          <cell r="AE112">
            <v>0</v>
          </cell>
          <cell r="AF112">
            <v>13.3406</v>
          </cell>
          <cell r="AG112">
            <v>9.5768000000000004</v>
          </cell>
          <cell r="AH112">
            <v>31.795000000000002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112</v>
          </cell>
          <cell r="D113">
            <v>216</v>
          </cell>
          <cell r="E113">
            <v>169</v>
          </cell>
          <cell r="F113">
            <v>113</v>
          </cell>
          <cell r="G113">
            <v>0</v>
          </cell>
          <cell r="H113">
            <v>0.5</v>
          </cell>
          <cell r="I113" t="e">
            <v>#N/A</v>
          </cell>
          <cell r="J113">
            <v>189</v>
          </cell>
          <cell r="K113">
            <v>-20</v>
          </cell>
          <cell r="L113">
            <v>30</v>
          </cell>
          <cell r="M113">
            <v>30</v>
          </cell>
          <cell r="N113">
            <v>70</v>
          </cell>
          <cell r="V113">
            <v>30</v>
          </cell>
          <cell r="W113">
            <v>33.799999999999997</v>
          </cell>
          <cell r="X113">
            <v>30</v>
          </cell>
          <cell r="Y113">
            <v>8.9644970414201186</v>
          </cell>
          <cell r="Z113">
            <v>3.3431952662721898</v>
          </cell>
          <cell r="AD113">
            <v>0</v>
          </cell>
          <cell r="AE113">
            <v>29.2</v>
          </cell>
          <cell r="AF113">
            <v>37</v>
          </cell>
          <cell r="AG113">
            <v>31.4</v>
          </cell>
          <cell r="AH113">
            <v>27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114.46599999999999</v>
          </cell>
          <cell r="D114">
            <v>12.401999999999999</v>
          </cell>
          <cell r="E114">
            <v>110.172</v>
          </cell>
          <cell r="F114">
            <v>12.561999999999999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130.154</v>
          </cell>
          <cell r="K114">
            <v>-19.981999999999999</v>
          </cell>
          <cell r="L114">
            <v>10</v>
          </cell>
          <cell r="M114">
            <v>10</v>
          </cell>
          <cell r="N114">
            <v>10</v>
          </cell>
          <cell r="V114">
            <v>10</v>
          </cell>
          <cell r="W114">
            <v>22.034399999999998</v>
          </cell>
          <cell r="X114">
            <v>10</v>
          </cell>
          <cell r="Y114">
            <v>2.8392876592963732</v>
          </cell>
          <cell r="Z114">
            <v>0.57010855752822864</v>
          </cell>
          <cell r="AD114">
            <v>0</v>
          </cell>
          <cell r="AE114">
            <v>1.3779999999999999</v>
          </cell>
          <cell r="AF114">
            <v>1.9292000000000002</v>
          </cell>
          <cell r="AG114">
            <v>15.1624</v>
          </cell>
          <cell r="AH114">
            <v>31.616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66.710999999999999</v>
          </cell>
          <cell r="D115">
            <v>9.4359999999999999</v>
          </cell>
          <cell r="E115">
            <v>60.658000000000001</v>
          </cell>
          <cell r="F115">
            <v>11.445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93.054000000000002</v>
          </cell>
          <cell r="K115">
            <v>-32.396000000000001</v>
          </cell>
          <cell r="L115">
            <v>10</v>
          </cell>
          <cell r="M115">
            <v>10</v>
          </cell>
          <cell r="N115">
            <v>10</v>
          </cell>
          <cell r="V115">
            <v>10</v>
          </cell>
          <cell r="W115">
            <v>12.131600000000001</v>
          </cell>
          <cell r="X115">
            <v>10</v>
          </cell>
          <cell r="Y115">
            <v>5.064871904777605</v>
          </cell>
          <cell r="Z115">
            <v>0.94340400276962644</v>
          </cell>
          <cell r="AD115">
            <v>0</v>
          </cell>
          <cell r="AE115">
            <v>1.0784</v>
          </cell>
          <cell r="AF115">
            <v>4.8528000000000002</v>
          </cell>
          <cell r="AG115">
            <v>11.053599999999999</v>
          </cell>
          <cell r="AH115">
            <v>5.39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13</v>
          </cell>
          <cell r="D116">
            <v>68</v>
          </cell>
          <cell r="E116">
            <v>29</v>
          </cell>
          <cell r="F116">
            <v>49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58</v>
          </cell>
          <cell r="K116">
            <v>-29</v>
          </cell>
          <cell r="L116">
            <v>10</v>
          </cell>
          <cell r="M116">
            <v>0</v>
          </cell>
          <cell r="N116">
            <v>0</v>
          </cell>
          <cell r="W116">
            <v>5.8</v>
          </cell>
          <cell r="Y116">
            <v>10.172413793103448</v>
          </cell>
          <cell r="Z116">
            <v>8.4482758620689662</v>
          </cell>
          <cell r="AD116">
            <v>0</v>
          </cell>
          <cell r="AE116">
            <v>3.6</v>
          </cell>
          <cell r="AF116">
            <v>11.6</v>
          </cell>
          <cell r="AG116">
            <v>20.399999999999999</v>
          </cell>
          <cell r="AH116">
            <v>11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18</v>
          </cell>
          <cell r="D117">
            <v>55</v>
          </cell>
          <cell r="E117">
            <v>36</v>
          </cell>
          <cell r="F117">
            <v>35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60</v>
          </cell>
          <cell r="K117">
            <v>-24</v>
          </cell>
          <cell r="L117">
            <v>10</v>
          </cell>
          <cell r="M117">
            <v>10</v>
          </cell>
          <cell r="N117">
            <v>0</v>
          </cell>
          <cell r="W117">
            <v>7.2</v>
          </cell>
          <cell r="Y117">
            <v>7.6388888888888884</v>
          </cell>
          <cell r="Z117">
            <v>4.8611111111111107</v>
          </cell>
          <cell r="AD117">
            <v>0</v>
          </cell>
          <cell r="AE117">
            <v>3.8</v>
          </cell>
          <cell r="AF117">
            <v>7.6</v>
          </cell>
          <cell r="AG117">
            <v>24</v>
          </cell>
          <cell r="AH117">
            <v>5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15</v>
          </cell>
          <cell r="D118">
            <v>43</v>
          </cell>
          <cell r="E118">
            <v>27</v>
          </cell>
          <cell r="F118">
            <v>28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52</v>
          </cell>
          <cell r="K118">
            <v>-25</v>
          </cell>
          <cell r="L118">
            <v>10</v>
          </cell>
          <cell r="M118">
            <v>0</v>
          </cell>
          <cell r="N118">
            <v>0</v>
          </cell>
          <cell r="W118">
            <v>5.4</v>
          </cell>
          <cell r="Y118">
            <v>7.0370370370370363</v>
          </cell>
          <cell r="Z118">
            <v>5.1851851851851851</v>
          </cell>
          <cell r="AD118">
            <v>0</v>
          </cell>
          <cell r="AE118">
            <v>2.4</v>
          </cell>
          <cell r="AF118">
            <v>6.6</v>
          </cell>
          <cell r="AG118">
            <v>11.2</v>
          </cell>
          <cell r="AH118">
            <v>13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16</v>
          </cell>
          <cell r="D119">
            <v>45</v>
          </cell>
          <cell r="E119">
            <v>21</v>
          </cell>
          <cell r="F119">
            <v>38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58</v>
          </cell>
          <cell r="K119">
            <v>-37</v>
          </cell>
          <cell r="L119">
            <v>10</v>
          </cell>
          <cell r="M119">
            <v>0</v>
          </cell>
          <cell r="N119">
            <v>0</v>
          </cell>
          <cell r="W119">
            <v>4.2</v>
          </cell>
          <cell r="Y119">
            <v>11.428571428571429</v>
          </cell>
          <cell r="Z119">
            <v>9.0476190476190474</v>
          </cell>
          <cell r="AD119">
            <v>0</v>
          </cell>
          <cell r="AE119">
            <v>2.2000000000000002</v>
          </cell>
          <cell r="AF119">
            <v>8.8000000000000007</v>
          </cell>
          <cell r="AG119">
            <v>15.2</v>
          </cell>
          <cell r="AH119">
            <v>13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10.833</v>
          </cell>
          <cell r="D120">
            <v>63.082999999999998</v>
          </cell>
          <cell r="E120">
            <v>73.045000000000002</v>
          </cell>
          <cell r="F120">
            <v>-7.1269999999999998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112.655</v>
          </cell>
          <cell r="K120">
            <v>-39.61</v>
          </cell>
          <cell r="L120">
            <v>10</v>
          </cell>
          <cell r="M120">
            <v>20</v>
          </cell>
          <cell r="N120">
            <v>20</v>
          </cell>
          <cell r="V120">
            <v>10</v>
          </cell>
          <cell r="W120">
            <v>14.609</v>
          </cell>
          <cell r="X120">
            <v>10</v>
          </cell>
          <cell r="Y120">
            <v>4.3037168868505722</v>
          </cell>
          <cell r="Z120">
            <v>-0.48784995550687932</v>
          </cell>
          <cell r="AD120">
            <v>0</v>
          </cell>
          <cell r="AE120">
            <v>6.0524000000000004</v>
          </cell>
          <cell r="AF120">
            <v>20.313200000000002</v>
          </cell>
          <cell r="AG120">
            <v>6.65</v>
          </cell>
          <cell r="AH120">
            <v>14.63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24.207999999999998</v>
          </cell>
          <cell r="D121">
            <v>59.929000000000002</v>
          </cell>
          <cell r="E121">
            <v>69.34</v>
          </cell>
          <cell r="F121">
            <v>9.4459999999999997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99.412000000000006</v>
          </cell>
          <cell r="K121">
            <v>-30.072000000000003</v>
          </cell>
          <cell r="L121">
            <v>10</v>
          </cell>
          <cell r="M121">
            <v>20</v>
          </cell>
          <cell r="N121">
            <v>20</v>
          </cell>
          <cell r="V121">
            <v>10</v>
          </cell>
          <cell r="W121">
            <v>13.868</v>
          </cell>
          <cell r="X121">
            <v>10</v>
          </cell>
          <cell r="Y121">
            <v>5.7287280069224114</v>
          </cell>
          <cell r="Z121">
            <v>0.68113642918950101</v>
          </cell>
          <cell r="AD121">
            <v>0</v>
          </cell>
          <cell r="AE121">
            <v>8.7536000000000005</v>
          </cell>
          <cell r="AF121">
            <v>13.325999999999999</v>
          </cell>
          <cell r="AG121">
            <v>5.0446</v>
          </cell>
          <cell r="AH121">
            <v>9.3330000000000002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11.443</v>
          </cell>
          <cell r="E122">
            <v>5.67</v>
          </cell>
          <cell r="F122">
            <v>5.7729999999999997</v>
          </cell>
          <cell r="G122" t="str">
            <v>г</v>
          </cell>
          <cell r="H122">
            <v>0</v>
          </cell>
          <cell r="I122" t="e">
            <v>#N/A</v>
          </cell>
          <cell r="J122">
            <v>5.67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1.1339999999999999</v>
          </cell>
          <cell r="Y122">
            <v>5.090828924162258</v>
          </cell>
          <cell r="Z122">
            <v>5.090828924162258</v>
          </cell>
          <cell r="AD122">
            <v>0</v>
          </cell>
          <cell r="AE122">
            <v>0</v>
          </cell>
          <cell r="AF122">
            <v>0</v>
          </cell>
          <cell r="AG122">
            <v>0.72019999999999995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146</v>
          </cell>
          <cell r="D123">
            <v>24</v>
          </cell>
          <cell r="E123">
            <v>23</v>
          </cell>
          <cell r="F123">
            <v>147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29</v>
          </cell>
          <cell r="K123">
            <v>-6</v>
          </cell>
          <cell r="L123">
            <v>0</v>
          </cell>
          <cell r="M123">
            <v>0</v>
          </cell>
          <cell r="N123">
            <v>0</v>
          </cell>
          <cell r="W123">
            <v>4.5999999999999996</v>
          </cell>
          <cell r="Y123">
            <v>31.956521739130437</v>
          </cell>
          <cell r="Z123">
            <v>31.956521739130437</v>
          </cell>
          <cell r="AD123">
            <v>0</v>
          </cell>
          <cell r="AE123">
            <v>7.6</v>
          </cell>
          <cell r="AF123">
            <v>22.2</v>
          </cell>
          <cell r="AG123">
            <v>7.4</v>
          </cell>
          <cell r="AH123">
            <v>3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-1538</v>
          </cell>
          <cell r="D124">
            <v>1879</v>
          </cell>
          <cell r="E124">
            <v>1584</v>
          </cell>
          <cell r="F124">
            <v>-1272</v>
          </cell>
          <cell r="G124" t="str">
            <v>ак</v>
          </cell>
          <cell r="H124">
            <v>0</v>
          </cell>
          <cell r="I124">
            <v>0</v>
          </cell>
          <cell r="J124">
            <v>1615</v>
          </cell>
          <cell r="K124">
            <v>-31</v>
          </cell>
          <cell r="L124">
            <v>0</v>
          </cell>
          <cell r="M124">
            <v>0</v>
          </cell>
          <cell r="N124">
            <v>0</v>
          </cell>
          <cell r="W124">
            <v>316.8</v>
          </cell>
          <cell r="Y124">
            <v>-4.0151515151515147</v>
          </cell>
          <cell r="Z124">
            <v>-4.0151515151515147</v>
          </cell>
          <cell r="AD124">
            <v>0</v>
          </cell>
          <cell r="AE124">
            <v>311.39999999999998</v>
          </cell>
          <cell r="AF124">
            <v>381</v>
          </cell>
          <cell r="AG124">
            <v>367.2</v>
          </cell>
          <cell r="AH124">
            <v>228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C125">
            <v>-1.3</v>
          </cell>
          <cell r="D125">
            <v>2.6</v>
          </cell>
          <cell r="E125">
            <v>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2.6</v>
          </cell>
          <cell r="K125">
            <v>-1.3</v>
          </cell>
          <cell r="L125">
            <v>0</v>
          </cell>
          <cell r="M125">
            <v>0</v>
          </cell>
          <cell r="N125">
            <v>0</v>
          </cell>
          <cell r="W125">
            <v>0.26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2.6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-480.66500000000002</v>
          </cell>
          <cell r="D126">
            <v>618.54100000000005</v>
          </cell>
          <cell r="E126">
            <v>494.61500000000001</v>
          </cell>
          <cell r="F126">
            <v>-377.98399999999998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501.49599999999998</v>
          </cell>
          <cell r="K126">
            <v>-6.8809999999999718</v>
          </cell>
          <cell r="L126">
            <v>0</v>
          </cell>
          <cell r="M126">
            <v>0</v>
          </cell>
          <cell r="N126">
            <v>0</v>
          </cell>
          <cell r="W126">
            <v>98.923000000000002</v>
          </cell>
          <cell r="Y126">
            <v>-3.8209920847527874</v>
          </cell>
          <cell r="Z126">
            <v>-3.8209920847527874</v>
          </cell>
          <cell r="AD126">
            <v>0</v>
          </cell>
          <cell r="AE126">
            <v>94.134799999999998</v>
          </cell>
          <cell r="AF126">
            <v>129.5848</v>
          </cell>
          <cell r="AG126">
            <v>113.21</v>
          </cell>
          <cell r="AH126">
            <v>97.61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-576</v>
          </cell>
          <cell r="D127">
            <v>701</v>
          </cell>
          <cell r="E127">
            <v>584</v>
          </cell>
          <cell r="F127">
            <v>-475</v>
          </cell>
          <cell r="G127" t="str">
            <v>ак</v>
          </cell>
          <cell r="H127">
            <v>0</v>
          </cell>
          <cell r="I127">
            <v>0</v>
          </cell>
          <cell r="J127">
            <v>603</v>
          </cell>
          <cell r="K127">
            <v>-19</v>
          </cell>
          <cell r="L127">
            <v>0</v>
          </cell>
          <cell r="M127">
            <v>0</v>
          </cell>
          <cell r="N127">
            <v>0</v>
          </cell>
          <cell r="W127">
            <v>116.8</v>
          </cell>
          <cell r="Y127">
            <v>-4.0667808219178081</v>
          </cell>
          <cell r="Z127">
            <v>-4.0667808219178081</v>
          </cell>
          <cell r="AD127">
            <v>0</v>
          </cell>
          <cell r="AE127">
            <v>97.4</v>
          </cell>
          <cell r="AF127">
            <v>129.80000000000001</v>
          </cell>
          <cell r="AG127">
            <v>132.4</v>
          </cell>
          <cell r="AH127">
            <v>97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22.08.2024 - 28.08.2024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6.55</v>
          </cell>
          <cell r="F7">
            <v>579.28599999999994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656.61400000000003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1947.7449999999999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132.25299999999999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321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1621</v>
          </cell>
          <cell r="F12">
            <v>4647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2274</v>
          </cell>
          <cell r="F13">
            <v>6165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1162</v>
          </cell>
          <cell r="F14">
            <v>5656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417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  <cell r="F16">
            <v>84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373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9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1630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</v>
          </cell>
          <cell r="F23">
            <v>1014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898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19</v>
          </cell>
          <cell r="F25">
            <v>581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</v>
          </cell>
          <cell r="F26">
            <v>912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3.45</v>
          </cell>
          <cell r="F27">
            <v>550.96400000000006</v>
          </cell>
        </row>
        <row r="28">
          <cell r="A28" t="str">
            <v xml:space="preserve"> 201  Ветчина Нежная ТМ Особый рецепт, (2,5кг), ПОКОМ</v>
          </cell>
          <cell r="D28">
            <v>47.5</v>
          </cell>
          <cell r="F28">
            <v>5213.3339999999998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1.6</v>
          </cell>
          <cell r="F29">
            <v>359.83199999999999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</v>
          </cell>
          <cell r="F30">
            <v>28.25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5</v>
          </cell>
          <cell r="F31">
            <v>578.00800000000004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2.4</v>
          </cell>
          <cell r="F33">
            <v>306.32499999999999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2</v>
          </cell>
          <cell r="F34">
            <v>293.25700000000001</v>
          </cell>
        </row>
        <row r="35">
          <cell r="A35" t="str">
            <v xml:space="preserve"> 240  Колбаса Салями охотничья, ВЕС. ПОКОМ</v>
          </cell>
          <cell r="F35">
            <v>40.200000000000003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5.85</v>
          </cell>
          <cell r="F36">
            <v>665.12900000000002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179.72200000000001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5.2</v>
          </cell>
          <cell r="F38">
            <v>220.76400000000001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11.7</v>
          </cell>
          <cell r="F39">
            <v>1478.463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121.158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3.9</v>
          </cell>
          <cell r="F41">
            <v>281.08300000000003</v>
          </cell>
        </row>
        <row r="42">
          <cell r="A42" t="str">
            <v xml:space="preserve"> 263  Шпикачки Стародворские, ВЕС.  ПОКОМ</v>
          </cell>
          <cell r="D42">
            <v>2.6</v>
          </cell>
          <cell r="F42">
            <v>128.256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279.59800000000001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217.226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223.58500000000001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15</v>
          </cell>
          <cell r="F46">
            <v>1405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1023</v>
          </cell>
          <cell r="F47">
            <v>4105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2420</v>
          </cell>
          <cell r="F48">
            <v>5494</v>
          </cell>
        </row>
        <row r="49">
          <cell r="A49" t="str">
            <v xml:space="preserve"> 283  Сосиски Сочинки, ВЕС, ТМ Стародворье ПОКОМ</v>
          </cell>
          <cell r="D49">
            <v>2.7</v>
          </cell>
          <cell r="F49">
            <v>674.09100000000001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14</v>
          </cell>
          <cell r="F50">
            <v>818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12</v>
          </cell>
          <cell r="F51">
            <v>1567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2.8</v>
          </cell>
          <cell r="F52">
            <v>245.55699999999999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19</v>
          </cell>
          <cell r="F53">
            <v>2538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26</v>
          </cell>
          <cell r="F54">
            <v>3756</v>
          </cell>
        </row>
        <row r="55">
          <cell r="A55" t="str">
            <v xml:space="preserve"> 303  Колбаса Мясорубская ТМ Стародворье с рубленой грудинкой в/у 0,4 кг срез  ПОКОМ</v>
          </cell>
          <cell r="F55">
            <v>2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F56">
            <v>127.52800000000001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F57">
            <v>241.00299999999999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14</v>
          </cell>
          <cell r="F58">
            <v>1832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16</v>
          </cell>
          <cell r="F59">
            <v>2411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12</v>
          </cell>
          <cell r="F60">
            <v>1405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1.35</v>
          </cell>
          <cell r="F61">
            <v>401.16199999999998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11.814</v>
          </cell>
          <cell r="F62">
            <v>1027.6189999999999</v>
          </cell>
        </row>
        <row r="63">
          <cell r="A63" t="str">
            <v xml:space="preserve"> 316  Колбаса Нежная ТМ Зареченские ВЕС  ПОКОМ</v>
          </cell>
          <cell r="D63">
            <v>11.7</v>
          </cell>
          <cell r="F63">
            <v>179.68899999999999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9.8000000000000007</v>
          </cell>
          <cell r="F64">
            <v>52.881</v>
          </cell>
        </row>
        <row r="65">
          <cell r="A65" t="str">
            <v xml:space="preserve"> 318  Сосиски Датские ТМ Зареченские, ВЕС  ПОКОМ</v>
          </cell>
          <cell r="D65">
            <v>19.5</v>
          </cell>
          <cell r="F65">
            <v>2839.8890000000001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1024</v>
          </cell>
          <cell r="F66">
            <v>4438</v>
          </cell>
        </row>
        <row r="67">
          <cell r="A67" t="str">
            <v xml:space="preserve"> 320  Ветчина Нежная ТМ Зареченские,большой батон, ВЕС ПОКОМ</v>
          </cell>
          <cell r="F67">
            <v>126.955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9.1</v>
          </cell>
          <cell r="F68">
            <v>35.631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827</v>
          </cell>
          <cell r="F69">
            <v>4686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17</v>
          </cell>
          <cell r="F70">
            <v>1448</v>
          </cell>
        </row>
        <row r="71">
          <cell r="A71" t="str">
            <v xml:space="preserve"> 328  Сардельки Сочинки Стародворье ТМ  0,4 кг ПОКОМ</v>
          </cell>
          <cell r="D71">
            <v>8</v>
          </cell>
          <cell r="F71">
            <v>651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10</v>
          </cell>
          <cell r="F72">
            <v>547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10.452</v>
          </cell>
          <cell r="F73">
            <v>671.20399999999995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2</v>
          </cell>
          <cell r="F74">
            <v>531</v>
          </cell>
        </row>
        <row r="75">
          <cell r="A75" t="str">
            <v xml:space="preserve"> 335  Колбаса Сливушка ТМ Вязанка. ВЕС.  ПОКОМ </v>
          </cell>
          <cell r="F75">
            <v>234.41499999999999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986</v>
          </cell>
          <cell r="F76">
            <v>4088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22</v>
          </cell>
          <cell r="F77">
            <v>2798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3.25</v>
          </cell>
          <cell r="F78">
            <v>533.03499999999997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3.4</v>
          </cell>
          <cell r="F79">
            <v>384.06900000000002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16.45</v>
          </cell>
          <cell r="F80">
            <v>679.76099999999997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3.25</v>
          </cell>
          <cell r="F81">
            <v>483.47899999999998</v>
          </cell>
        </row>
        <row r="82">
          <cell r="A82" t="str">
            <v xml:space="preserve"> 350  Сосиски Сочные без свинины ТМ Особый рецепт 0,4 кг. ПОКОМ</v>
          </cell>
          <cell r="F82">
            <v>2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179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304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6</v>
          </cell>
          <cell r="F85">
            <v>428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236.214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9</v>
          </cell>
          <cell r="F87">
            <v>729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10</v>
          </cell>
          <cell r="F88">
            <v>1112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</v>
          </cell>
          <cell r="F89">
            <v>1612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7</v>
          </cell>
          <cell r="F90">
            <v>821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2</v>
          </cell>
          <cell r="F91">
            <v>916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3</v>
          </cell>
          <cell r="F92">
            <v>734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3</v>
          </cell>
          <cell r="F93">
            <v>441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3021</v>
          </cell>
          <cell r="F94">
            <v>6748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D95">
            <v>2.6</v>
          </cell>
          <cell r="F95">
            <v>124.864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1846</v>
          </cell>
          <cell r="F96">
            <v>9710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65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</v>
          </cell>
          <cell r="F98">
            <v>151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10</v>
          </cell>
          <cell r="F99">
            <v>658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8</v>
          </cell>
          <cell r="F100">
            <v>564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6</v>
          </cell>
          <cell r="F101">
            <v>519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261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47</v>
          </cell>
          <cell r="F103">
            <v>123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F104">
            <v>1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356.45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F106">
            <v>7</v>
          </cell>
        </row>
        <row r="107">
          <cell r="A107" t="str">
            <v xml:space="preserve"> 429  Колбаса Нежная со шпиком.ТС Зареченские продукты в оболочке полиамид ВЕС ПОКОМ</v>
          </cell>
          <cell r="D107">
            <v>2.6</v>
          </cell>
          <cell r="F107">
            <v>51.35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7</v>
          </cell>
          <cell r="F108">
            <v>596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F109">
            <v>275.47000000000003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F110">
            <v>1.4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D111">
            <v>5</v>
          </cell>
          <cell r="F111">
            <v>444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1.3</v>
          </cell>
          <cell r="F112">
            <v>209.405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5</v>
          </cell>
          <cell r="F113">
            <v>286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D114">
            <v>3</v>
          </cell>
          <cell r="F114">
            <v>136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D115">
            <v>3</v>
          </cell>
          <cell r="F115">
            <v>235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D116">
            <v>3</v>
          </cell>
          <cell r="F116">
            <v>405</v>
          </cell>
        </row>
        <row r="117">
          <cell r="A117" t="str">
            <v xml:space="preserve"> 448  Сосиски Сливушки по-венски ТМ Вязанка. 0,3 кг ПОКОМ</v>
          </cell>
          <cell r="D117">
            <v>3</v>
          </cell>
          <cell r="F117">
            <v>335</v>
          </cell>
        </row>
        <row r="118">
          <cell r="A118" t="str">
            <v xml:space="preserve"> 449  Колбаса Дугушка Стародворская ВЕС ТС Дугушка ПОКОМ</v>
          </cell>
          <cell r="D118">
            <v>4.8499999999999996</v>
          </cell>
          <cell r="F118">
            <v>427.28699999999998</v>
          </cell>
        </row>
        <row r="119">
          <cell r="A119" t="str">
            <v xml:space="preserve"> 452  Колбаса Со шпиком ВЕС большой батон ТМ Особый рецепт  ПОКОМ</v>
          </cell>
          <cell r="D119">
            <v>20</v>
          </cell>
          <cell r="F119">
            <v>3912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30</v>
          </cell>
          <cell r="F120">
            <v>5842.915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32.5</v>
          </cell>
          <cell r="F121">
            <v>5125.2749999999996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237.96899999999999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3</v>
          </cell>
          <cell r="F123">
            <v>169</v>
          </cell>
        </row>
        <row r="124">
          <cell r="A124" t="str">
            <v xml:space="preserve"> 472  Колбаса Молочная ВЕС ТМ Зареченские  ПОКОМ</v>
          </cell>
          <cell r="D124">
            <v>2.6</v>
          </cell>
          <cell r="F124">
            <v>79.751999999999995</v>
          </cell>
        </row>
        <row r="125">
          <cell r="A125" t="str">
            <v xml:space="preserve"> 473  Ветчина Рубленая ВЕС ТМ Зареченские  ПОКОМ</v>
          </cell>
          <cell r="D125">
            <v>9.4</v>
          </cell>
          <cell r="F125">
            <v>61.902000000000001</v>
          </cell>
        </row>
        <row r="126">
          <cell r="A126" t="str">
            <v xml:space="preserve"> 474  Колбаса Молочная 0,4кг ТМ Зареченские  ПОКОМ</v>
          </cell>
          <cell r="D126">
            <v>17</v>
          </cell>
          <cell r="F126">
            <v>63</v>
          </cell>
        </row>
        <row r="127">
          <cell r="A127" t="str">
            <v xml:space="preserve"> 475  Колбаса Нежная 0,4кг ТМ Зареченские  ПОКОМ</v>
          </cell>
          <cell r="D127">
            <v>18</v>
          </cell>
          <cell r="F127">
            <v>56</v>
          </cell>
        </row>
        <row r="128">
          <cell r="A128" t="str">
            <v xml:space="preserve"> 476  Колбаса Нежная со шпиком 0,4кг ТМ Зареченские  ПОКОМ</v>
          </cell>
          <cell r="D128">
            <v>17</v>
          </cell>
          <cell r="F128">
            <v>55</v>
          </cell>
        </row>
        <row r="129">
          <cell r="A129" t="str">
            <v xml:space="preserve"> 477  Ветчина Рубленая 0,4кг ТМ Зареченские  ПОКОМ</v>
          </cell>
          <cell r="D129">
            <v>20</v>
          </cell>
          <cell r="F129">
            <v>51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14.3</v>
          </cell>
          <cell r="F130">
            <v>65.454999999999998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10.7</v>
          </cell>
          <cell r="F131">
            <v>75.165000000000006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486  Колбаски Бюргерсы с сыром 0,27кг ТМ Баварушка  ПОКОМ</v>
          </cell>
          <cell r="F133">
            <v>29</v>
          </cell>
        </row>
        <row r="134">
          <cell r="A134" t="str">
            <v>3215 ВЕТЧ.МЯСНАЯ Папа может п/о 0.4кг 8шт.    ОСТАНКИНО</v>
          </cell>
          <cell r="D134">
            <v>345</v>
          </cell>
          <cell r="F134">
            <v>345</v>
          </cell>
        </row>
        <row r="135">
          <cell r="A135" t="str">
            <v>3812 СОЧНЫЕ сос п/о мгс 2*2  ОСТАНКИНО</v>
          </cell>
          <cell r="D135">
            <v>1793.4</v>
          </cell>
          <cell r="F135">
            <v>1793.4</v>
          </cell>
        </row>
        <row r="136">
          <cell r="A136" t="str">
            <v>4063 МЯСНАЯ Папа может вар п/о_Л   ОСТАНКИНО</v>
          </cell>
          <cell r="D136">
            <v>2170.6999999999998</v>
          </cell>
          <cell r="F136">
            <v>2170.6999999999998</v>
          </cell>
        </row>
        <row r="137">
          <cell r="A137" t="str">
            <v>4117 ЭКСТРА Папа может с/к в/у_Л   ОСТАНКИНО</v>
          </cell>
          <cell r="D137">
            <v>51.1</v>
          </cell>
          <cell r="F137">
            <v>51.1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117.2</v>
          </cell>
          <cell r="F138">
            <v>117.2</v>
          </cell>
        </row>
        <row r="139">
          <cell r="A139" t="str">
            <v>4813 ФИЛЕЙНАЯ Папа может вар п/о_Л   ОСТАНКИНО</v>
          </cell>
          <cell r="D139">
            <v>576.95000000000005</v>
          </cell>
          <cell r="F139">
            <v>576.95000000000005</v>
          </cell>
        </row>
        <row r="140">
          <cell r="A140" t="str">
            <v>4993 САЛЯМИ ИТАЛЬЯНСКАЯ с/к в/у 1/250*8_120c ОСТАНКИНО</v>
          </cell>
          <cell r="D140">
            <v>594</v>
          </cell>
          <cell r="F140">
            <v>594</v>
          </cell>
        </row>
        <row r="141">
          <cell r="A141" t="str">
            <v>5246 ДОКТОРСКАЯ ПРЕМИУМ вар б/о мгс_30с ОСТАНКИНО</v>
          </cell>
          <cell r="D141">
            <v>73.5</v>
          </cell>
          <cell r="F141">
            <v>73.5</v>
          </cell>
        </row>
        <row r="142">
          <cell r="A142" t="str">
            <v>5341 СЕРВЕЛАТ ОХОТНИЧИЙ в/к в/у  ОСТАНКИНО</v>
          </cell>
          <cell r="D142">
            <v>516.29999999999995</v>
          </cell>
          <cell r="F142">
            <v>516.98699999999997</v>
          </cell>
        </row>
        <row r="143">
          <cell r="A143" t="str">
            <v>5483 ЭКСТРА Папа может с/к в/у 1/250 8шт.   ОСТАНКИНО</v>
          </cell>
          <cell r="D143">
            <v>1087</v>
          </cell>
          <cell r="F143">
            <v>1087</v>
          </cell>
        </row>
        <row r="144">
          <cell r="A144" t="str">
            <v>5544 Сервелат Финский в/к в/у_45с НОВАЯ ОСТАНКИНО</v>
          </cell>
          <cell r="D144">
            <v>1194.4000000000001</v>
          </cell>
          <cell r="F144">
            <v>1195.25</v>
          </cell>
        </row>
        <row r="145">
          <cell r="A145" t="str">
            <v>5682 САЛЯМИ МЕЛКОЗЕРНЕНАЯ с/к в/у 1/120_60с   ОСТАНКИНО</v>
          </cell>
          <cell r="D145">
            <v>3597</v>
          </cell>
          <cell r="F145">
            <v>3597</v>
          </cell>
        </row>
        <row r="146">
          <cell r="A146" t="str">
            <v>5698 СЫТНЫЕ Папа может сар б/о мгс 1*3_Маяк  ОСТАНКИНО</v>
          </cell>
          <cell r="D146">
            <v>358.4</v>
          </cell>
          <cell r="F146">
            <v>358.4</v>
          </cell>
        </row>
        <row r="147">
          <cell r="A147" t="str">
            <v>5706 АРОМАТНАЯ Папа может с/к в/у 1/250 8шт.  ОСТАНКИНО</v>
          </cell>
          <cell r="D147">
            <v>981</v>
          </cell>
          <cell r="F147">
            <v>981</v>
          </cell>
        </row>
        <row r="148">
          <cell r="A148" t="str">
            <v>5708 ПОСОЛЬСКАЯ Папа может с/к в/у ОСТАНКИНО</v>
          </cell>
          <cell r="D148">
            <v>106.5</v>
          </cell>
          <cell r="F148">
            <v>106.5</v>
          </cell>
        </row>
        <row r="149">
          <cell r="A149" t="str">
            <v>5820 СЛИВОЧНЫЕ Папа может сос п/о мгс 2*2_45с   ОСТАНКИНО</v>
          </cell>
          <cell r="D149">
            <v>208.7</v>
          </cell>
          <cell r="F149">
            <v>210.76400000000001</v>
          </cell>
        </row>
        <row r="150">
          <cell r="A150" t="str">
            <v>5851 ЭКСТРА Папа может вар п/о   ОСТАНКИНО</v>
          </cell>
          <cell r="D150">
            <v>397.05</v>
          </cell>
          <cell r="F150">
            <v>397.05</v>
          </cell>
        </row>
        <row r="151">
          <cell r="A151" t="str">
            <v>5931 ОХОТНИЧЬЯ Папа может с/к в/у 1/220 8шт.   ОСТАНКИНО</v>
          </cell>
          <cell r="D151">
            <v>1231</v>
          </cell>
          <cell r="F151">
            <v>1231</v>
          </cell>
        </row>
        <row r="152">
          <cell r="A152" t="str">
            <v>5992 ВРЕМЯ ОКРОШКИ Папа может вар п/о 0.4кг   ОСТАНКИНО</v>
          </cell>
          <cell r="D152">
            <v>1126</v>
          </cell>
          <cell r="F152">
            <v>1126</v>
          </cell>
        </row>
        <row r="153">
          <cell r="A153" t="str">
            <v>6069 ФИЛЕЙНЫЕ Папа может сос ц/о мгс 0.33кг  ОСТАНКИНО</v>
          </cell>
          <cell r="D153">
            <v>2</v>
          </cell>
          <cell r="F153">
            <v>2</v>
          </cell>
        </row>
        <row r="154">
          <cell r="A154" t="str">
            <v>6113 СОЧНЫЕ сос п/о мгс 1*6_Ашан  ОСТАНКИНО</v>
          </cell>
          <cell r="D154">
            <v>2832.2</v>
          </cell>
          <cell r="F154">
            <v>2833.27</v>
          </cell>
        </row>
        <row r="155">
          <cell r="A155" t="str">
            <v>6206 СВИНИНА ПО-ДОМАШНЕМУ к/в мл/к в/у 0.3кг  ОСТАНКИНО</v>
          </cell>
          <cell r="D155">
            <v>595</v>
          </cell>
          <cell r="F155">
            <v>595</v>
          </cell>
        </row>
        <row r="156">
          <cell r="A156" t="str">
            <v>6228 МЯСНОЕ АССОРТИ к/з с/н мгс 1/90 10шт.  ОСТАНКИНО</v>
          </cell>
          <cell r="D156">
            <v>629</v>
          </cell>
          <cell r="F156">
            <v>629</v>
          </cell>
        </row>
        <row r="157">
          <cell r="A157" t="str">
            <v>6247 ДОМАШНЯЯ Папа может вар п/о 0,4кг 8шт.  ОСТАНКИНО</v>
          </cell>
          <cell r="D157">
            <v>246</v>
          </cell>
          <cell r="F157">
            <v>246</v>
          </cell>
        </row>
        <row r="158">
          <cell r="A158" t="str">
            <v>6268 ГОВЯЖЬЯ Папа может вар п/о 0,4кг 8 шт.  ОСТАНКИНО</v>
          </cell>
          <cell r="D158">
            <v>492</v>
          </cell>
          <cell r="F158">
            <v>492</v>
          </cell>
        </row>
        <row r="159">
          <cell r="A159" t="str">
            <v>6303 МЯСНЫЕ Папа может сос п/о мгс 1.5*3  ОСТАНКИНО</v>
          </cell>
          <cell r="D159">
            <v>490.4</v>
          </cell>
          <cell r="F159">
            <v>491.99</v>
          </cell>
        </row>
        <row r="160">
          <cell r="A160" t="str">
            <v>6325 ДОКТОРСКАЯ ПРЕМИУМ вар п/о 0.4кг 8шт.  ОСТАНКИНО</v>
          </cell>
          <cell r="D160">
            <v>1105</v>
          </cell>
          <cell r="F160">
            <v>1105</v>
          </cell>
        </row>
        <row r="161">
          <cell r="A161" t="str">
            <v>6333 МЯСНАЯ Папа может вар п/о 0.4кг 8шт.  ОСТАНКИНО</v>
          </cell>
          <cell r="D161">
            <v>7336</v>
          </cell>
          <cell r="F161">
            <v>7336</v>
          </cell>
        </row>
        <row r="162">
          <cell r="A162" t="str">
            <v>6340 ДОМАШНИЙ РЕЦЕПТ Коровино 0.5кг 8шт.  ОСТАНКИНО</v>
          </cell>
          <cell r="D162">
            <v>903</v>
          </cell>
          <cell r="F162">
            <v>904</v>
          </cell>
        </row>
        <row r="163">
          <cell r="A163" t="str">
            <v>6341 ДОМАШНИЙ РЕЦЕПТ СО ШПИКОМ Коровино 0.5кг  ОСТАНКИНО</v>
          </cell>
          <cell r="D163">
            <v>65</v>
          </cell>
          <cell r="F163">
            <v>65</v>
          </cell>
        </row>
        <row r="164">
          <cell r="A164" t="str">
            <v>6353 ЭКСТРА Папа может вар п/о 0.4кг 8шт.  ОСТАНКИНО</v>
          </cell>
          <cell r="D164">
            <v>2511</v>
          </cell>
          <cell r="F164">
            <v>2511</v>
          </cell>
        </row>
        <row r="165">
          <cell r="A165" t="str">
            <v>6392 ФИЛЕЙНАЯ Папа может вар п/о 0.4кг. ОСТАНКИНО</v>
          </cell>
          <cell r="D165">
            <v>5697</v>
          </cell>
          <cell r="F165">
            <v>5697</v>
          </cell>
        </row>
        <row r="166">
          <cell r="A166" t="str">
            <v>6426 КЛАССИЧЕСКАЯ ПМ вар п/о 0.3кг 8шт.  ОСТАНКИНО</v>
          </cell>
          <cell r="D166">
            <v>1707</v>
          </cell>
          <cell r="F166">
            <v>1707</v>
          </cell>
        </row>
        <row r="167">
          <cell r="A167" t="str">
            <v>6453 ЭКСТРА Папа может с/к с/н в/у 1/100 14шт.   ОСТАНКИНО</v>
          </cell>
          <cell r="D167">
            <v>2770</v>
          </cell>
          <cell r="F167">
            <v>2770</v>
          </cell>
        </row>
        <row r="168">
          <cell r="A168" t="str">
            <v>6454 АРОМАТНАЯ с/к с/н в/у 1/100 14шт.  ОСТАНКИНО</v>
          </cell>
          <cell r="D168">
            <v>2333</v>
          </cell>
          <cell r="F168">
            <v>2333</v>
          </cell>
        </row>
        <row r="169">
          <cell r="A169" t="str">
            <v>6459 СЕРВЕЛАТ ШВЕЙЦАРСК. в/к с/н в/у 1/100*10  ОСТАНКИНО</v>
          </cell>
          <cell r="D169">
            <v>359</v>
          </cell>
          <cell r="F169">
            <v>360</v>
          </cell>
        </row>
        <row r="170">
          <cell r="A170" t="str">
            <v>6470 ВЕТЧ.МРАМОРНАЯ в/у_45с  ОСТАНКИНО</v>
          </cell>
          <cell r="D170">
            <v>16.5</v>
          </cell>
          <cell r="F170">
            <v>16.5</v>
          </cell>
        </row>
        <row r="171">
          <cell r="A171" t="str">
            <v>6495 ВЕТЧ.МРАМОРНАЯ в/у срез 0.3кг 6шт_45с  ОСТАНКИНО</v>
          </cell>
          <cell r="D171">
            <v>112</v>
          </cell>
          <cell r="F171">
            <v>113</v>
          </cell>
        </row>
        <row r="172">
          <cell r="A172" t="str">
            <v>6527 ШПИКАЧКИ СОЧНЫЕ ПМ сар б/о мгс 1*3 45с ОСТАНКИНО</v>
          </cell>
          <cell r="D172">
            <v>570.5</v>
          </cell>
          <cell r="F172">
            <v>570.5</v>
          </cell>
        </row>
        <row r="173">
          <cell r="A173" t="str">
            <v>6528 ШПИКАЧКИ СОЧНЫЕ ПМ сар б/о мгс 0.4кг 45с  ОСТАНКИНО</v>
          </cell>
          <cell r="D173">
            <v>24</v>
          </cell>
          <cell r="F173">
            <v>24</v>
          </cell>
        </row>
        <row r="174">
          <cell r="A174" t="str">
            <v>6555 ПОСОЛЬСКАЯ с/к с/н в/у 1/100 10шт.  ОСТАНКИНО</v>
          </cell>
          <cell r="D174">
            <v>1</v>
          </cell>
          <cell r="F174">
            <v>1</v>
          </cell>
        </row>
        <row r="175">
          <cell r="A175" t="str">
            <v>6586 МРАМОРНАЯ И БАЛЫКОВАЯ в/к с/н мгс 1/90 ОСТАНКИНО</v>
          </cell>
          <cell r="D175">
            <v>325</v>
          </cell>
          <cell r="F175">
            <v>325</v>
          </cell>
        </row>
        <row r="176">
          <cell r="A176" t="str">
            <v>6602 БАВАРСКИЕ ПМ сос ц/о мгс 0,35кг 8шт.  ОСТАНКИНО</v>
          </cell>
          <cell r="D176">
            <v>316</v>
          </cell>
          <cell r="F176">
            <v>316</v>
          </cell>
        </row>
        <row r="177">
          <cell r="A177" t="str">
            <v>6661 СОЧНЫЙ ГРИЛЬ ПМ сос п/о мгс 1.5*4_Маяк  ОСТАНКИНО</v>
          </cell>
          <cell r="D177">
            <v>49.6</v>
          </cell>
          <cell r="F177">
            <v>49.6</v>
          </cell>
        </row>
        <row r="178">
          <cell r="A178" t="str">
            <v>6666 БОЯНСКАЯ Папа может п/к в/у 0,28кг 8 шт. ОСТАНКИНО</v>
          </cell>
          <cell r="D178">
            <v>1658</v>
          </cell>
          <cell r="F178">
            <v>1658</v>
          </cell>
        </row>
        <row r="179">
          <cell r="A179" t="str">
            <v>6683 СЕРВЕЛАТ ЗЕРНИСТЫЙ ПМ в/к в/у 0,35кг  ОСТАНКИНО</v>
          </cell>
          <cell r="D179">
            <v>4280</v>
          </cell>
          <cell r="F179">
            <v>4280</v>
          </cell>
        </row>
        <row r="180">
          <cell r="A180" t="str">
            <v>6684 СЕРВЕЛАТ КАРЕЛЬСКИЙ ПМ в/к в/у 0.28кг  ОСТАНКИНО</v>
          </cell>
          <cell r="D180">
            <v>3565</v>
          </cell>
          <cell r="F180">
            <v>3573</v>
          </cell>
        </row>
        <row r="181">
          <cell r="A181" t="str">
            <v>6689 СЕРВЕЛАТ ОХОТНИЧИЙ ПМ в/к в/у 0,35кг 8шт  ОСТАНКИНО</v>
          </cell>
          <cell r="D181">
            <v>4899</v>
          </cell>
          <cell r="F181">
            <v>4921</v>
          </cell>
        </row>
        <row r="182">
          <cell r="A182" t="str">
            <v>6697 СЕРВЕЛАТ ФИНСКИЙ ПМ в/к в/у 0,35кг 8шт.  ОСТАНКИНО</v>
          </cell>
          <cell r="D182">
            <v>7313</v>
          </cell>
          <cell r="F182">
            <v>7313</v>
          </cell>
        </row>
        <row r="183">
          <cell r="A183" t="str">
            <v>6713 СОЧНЫЙ ГРИЛЬ ПМ сос п/о мгс 0.41кг 8шт.  ОСТАНКИНО</v>
          </cell>
          <cell r="D183">
            <v>1795</v>
          </cell>
          <cell r="F183">
            <v>1795</v>
          </cell>
        </row>
        <row r="184">
          <cell r="A184" t="str">
            <v>6722 СОЧНЫЕ ПМ сос п/о мгс 0,41кг 10шт.  ОСТАНКИНО</v>
          </cell>
          <cell r="D184">
            <v>8799</v>
          </cell>
          <cell r="F184">
            <v>8801</v>
          </cell>
        </row>
        <row r="185">
          <cell r="A185" t="str">
            <v>6726 СЛИВОЧНЫЕ ПМ сос п/о мгс 0.41кг 10шт.  ОСТАНКИНО</v>
          </cell>
          <cell r="D185">
            <v>3972</v>
          </cell>
          <cell r="F185">
            <v>3974</v>
          </cell>
        </row>
        <row r="186">
          <cell r="A186" t="str">
            <v>6747 РУССКАЯ ПРЕМИУМ ПМ вар ф/о в/у  ОСТАНКИНО</v>
          </cell>
          <cell r="D186">
            <v>40.5</v>
          </cell>
          <cell r="F186">
            <v>40.5</v>
          </cell>
        </row>
        <row r="187">
          <cell r="A187" t="str">
            <v>6759 МОЛОЧНЫЕ ГОСТ сос ц/о мгс 0.4кг 7шт.  ОСТАНКИНО</v>
          </cell>
          <cell r="D187">
            <v>76</v>
          </cell>
          <cell r="F187">
            <v>76</v>
          </cell>
        </row>
        <row r="188">
          <cell r="A188" t="str">
            <v>6761 МОЛОЧНЫЕ ГОСТ сос ц/о мгс 1*4  ОСТАНКИНО</v>
          </cell>
          <cell r="D188">
            <v>67.099999999999994</v>
          </cell>
          <cell r="F188">
            <v>68.132000000000005</v>
          </cell>
        </row>
        <row r="189">
          <cell r="A189" t="str">
            <v>6762 СЛИВОЧНЫЕ сос ц/о мгс 0.41кг 8шт.  ОСТАНКИНО</v>
          </cell>
          <cell r="D189">
            <v>222</v>
          </cell>
          <cell r="F189">
            <v>222</v>
          </cell>
        </row>
        <row r="190">
          <cell r="A190" t="str">
            <v>6764 СЛИВОЧНЫЕ сос ц/о мгс 1*4  ОСТАНКИНО</v>
          </cell>
          <cell r="D190">
            <v>70.5</v>
          </cell>
          <cell r="F190">
            <v>71.563000000000002</v>
          </cell>
        </row>
        <row r="191">
          <cell r="A191" t="str">
            <v>6765 РУБЛЕНЫЕ сос ц/о мгс 0.36кг 6шт.  ОСТАНКИНО</v>
          </cell>
          <cell r="D191">
            <v>836</v>
          </cell>
          <cell r="F191">
            <v>836</v>
          </cell>
        </row>
        <row r="192">
          <cell r="A192" t="str">
            <v>6767 РУБЛЕНЫЕ сос ц/о мгс 1*4  ОСТАНКИНО</v>
          </cell>
          <cell r="D192">
            <v>75.900000000000006</v>
          </cell>
          <cell r="F192">
            <v>75.900000000000006</v>
          </cell>
        </row>
        <row r="193">
          <cell r="A193" t="str">
            <v>6768 С СЫРОМ сос ц/о мгс 0.41кг 6шт.  ОСТАНКИНО</v>
          </cell>
          <cell r="D193">
            <v>193</v>
          </cell>
          <cell r="F193">
            <v>193</v>
          </cell>
        </row>
        <row r="194">
          <cell r="A194" t="str">
            <v>6770 ИСПАНСКИЕ сос ц/о мгс 0.41кг 6шт.  ОСТАНКИНО</v>
          </cell>
          <cell r="D194">
            <v>128</v>
          </cell>
          <cell r="F194">
            <v>128</v>
          </cell>
        </row>
        <row r="195">
          <cell r="A195" t="str">
            <v>6773 САЛЯМИ Папа может п/к в/у 0,28кг 8шт.  ОСТАНКИНО</v>
          </cell>
          <cell r="D195">
            <v>745</v>
          </cell>
          <cell r="F195">
            <v>745</v>
          </cell>
        </row>
        <row r="196">
          <cell r="A196" t="str">
            <v>6777 МЯСНЫЕ С ГОВЯДИНОЙ ПМ сос п/о мгс 0.4кг  ОСТАНКИНО</v>
          </cell>
          <cell r="D196">
            <v>1854</v>
          </cell>
          <cell r="F196">
            <v>1854</v>
          </cell>
        </row>
        <row r="197">
          <cell r="A197" t="str">
            <v>6785 ВЕНСКАЯ САЛЯМИ п/к в/у 0.33кг 8шт.  ОСТАНКИНО</v>
          </cell>
          <cell r="D197">
            <v>493</v>
          </cell>
          <cell r="F197">
            <v>493</v>
          </cell>
        </row>
        <row r="198">
          <cell r="A198" t="str">
            <v>6786 ВЕНСКАЯ САЛЯМИ п/к в/у  ОСТАНКИНО</v>
          </cell>
          <cell r="D198">
            <v>1</v>
          </cell>
          <cell r="F198">
            <v>1</v>
          </cell>
        </row>
        <row r="199">
          <cell r="A199" t="str">
            <v>6787 СЕРВЕЛАТ КРЕМЛЕВСКИЙ в/к в/у 0,33кг 8шт.  ОСТАНКИНО</v>
          </cell>
          <cell r="D199">
            <v>261</v>
          </cell>
          <cell r="F199">
            <v>261</v>
          </cell>
        </row>
        <row r="200">
          <cell r="A200" t="str">
            <v>6788 СЕРВЕЛАТ КРЕМЛЕВСКИЙ в/к в/у  ОСТАНКИНО</v>
          </cell>
          <cell r="D200">
            <v>6.3</v>
          </cell>
          <cell r="F200">
            <v>6.3</v>
          </cell>
        </row>
        <row r="201">
          <cell r="A201" t="str">
            <v>6790 СЕРВЕЛАТ ЕВРОПЕЙСКИЙ в/к в/у  ОСТАНКИНО</v>
          </cell>
          <cell r="D201">
            <v>6.06</v>
          </cell>
          <cell r="F201">
            <v>6.06</v>
          </cell>
        </row>
        <row r="202">
          <cell r="A202" t="str">
            <v>6791 СЕРВЕЛАТ ПРЕМИУМ в/к в/у 0,33кг 8шт.  ОСТАНКИНО</v>
          </cell>
          <cell r="D202">
            <v>9</v>
          </cell>
          <cell r="F202">
            <v>9</v>
          </cell>
        </row>
        <row r="203">
          <cell r="A203" t="str">
            <v>6793 БАЛЫКОВАЯ в/к в/у 0,33кг 8шт.  ОСТАНКИНО</v>
          </cell>
          <cell r="D203">
            <v>794</v>
          </cell>
          <cell r="F203">
            <v>794</v>
          </cell>
        </row>
        <row r="204">
          <cell r="A204" t="str">
            <v>6794 БАЛЫКОВАЯ в/к в/у  ОСТАНКИНО</v>
          </cell>
          <cell r="D204">
            <v>36.799999999999997</v>
          </cell>
          <cell r="F204">
            <v>36.799999999999997</v>
          </cell>
        </row>
        <row r="205">
          <cell r="A205" t="str">
            <v>6795 ОСТАНКИНСКАЯ в/к в/у 0,33кг 8шт.  ОСТАНКИНО</v>
          </cell>
          <cell r="D205">
            <v>75</v>
          </cell>
          <cell r="F205">
            <v>75</v>
          </cell>
        </row>
        <row r="206">
          <cell r="A206" t="str">
            <v>6807 СЕРВЕЛАТ ЕВРОПЕЙСКИЙ в/к в/у 0,33кг 8шт.  ОСТАНКИНО</v>
          </cell>
          <cell r="D206">
            <v>194</v>
          </cell>
          <cell r="F206">
            <v>194</v>
          </cell>
        </row>
        <row r="207">
          <cell r="A207" t="str">
            <v>6829 МОЛОЧНЫЕ КЛАССИЧЕСКИЕ сос п/о мгс 2*4_С  ОСТАНКИНО</v>
          </cell>
          <cell r="D207">
            <v>844.6</v>
          </cell>
          <cell r="F207">
            <v>846.71199999999999</v>
          </cell>
        </row>
        <row r="208">
          <cell r="A208" t="str">
            <v>6834 ПОСОЛЬСКАЯ ПМ с/к с/н в/у 1/100 10шт.  ОСТАНКИНО</v>
          </cell>
          <cell r="D208">
            <v>655</v>
          </cell>
          <cell r="F208">
            <v>655</v>
          </cell>
        </row>
        <row r="209">
          <cell r="A209" t="str">
            <v>6837 ФИЛЕЙНЫЕ Папа Может сос ц/о мгс 0.4кг  ОСТАНКИНО</v>
          </cell>
          <cell r="D209">
            <v>1582</v>
          </cell>
          <cell r="F209">
            <v>1582</v>
          </cell>
        </row>
        <row r="210">
          <cell r="A210" t="str">
            <v>6852 МОЛОЧНЫЕ ПРЕМИУМ ПМ сос п/о в/ у 1/350  ОСТАНКИНО</v>
          </cell>
          <cell r="D210">
            <v>3827</v>
          </cell>
          <cell r="F210">
            <v>3827</v>
          </cell>
        </row>
        <row r="211">
          <cell r="A211" t="str">
            <v>6853 МОЛОЧНЫЕ ПРЕМИУМ ПМ сос п/о мгс 1*6  ОСТАНКИНО</v>
          </cell>
          <cell r="D211">
            <v>150.80000000000001</v>
          </cell>
          <cell r="F211">
            <v>150.80000000000001</v>
          </cell>
        </row>
        <row r="212">
          <cell r="A212" t="str">
            <v>6854 МОЛОЧНЫЕ ПРЕМИУМ ПМ сос п/о мгс 0.6кг  ОСТАНКИНО</v>
          </cell>
          <cell r="D212">
            <v>501</v>
          </cell>
          <cell r="F212">
            <v>501</v>
          </cell>
        </row>
        <row r="213">
          <cell r="A213" t="str">
            <v>6861 ДОМАШНИЙ РЕЦЕПТ Коровино вар п/о  ОСТАНКИНО</v>
          </cell>
          <cell r="D213">
            <v>998.3</v>
          </cell>
          <cell r="F213">
            <v>998.3</v>
          </cell>
        </row>
        <row r="214">
          <cell r="A214" t="str">
            <v>6862 ДОМАШНИЙ РЕЦЕПТ СО ШПИК. Коровино вар п/о  ОСТАНКИНО</v>
          </cell>
          <cell r="D214">
            <v>53.6</v>
          </cell>
          <cell r="F214">
            <v>53.6</v>
          </cell>
        </row>
        <row r="215">
          <cell r="A215" t="str">
            <v>6865 ВЕТЧ.НЕЖНАЯ Коровино п/о  ОСТАНКИНО</v>
          </cell>
          <cell r="D215">
            <v>331.5</v>
          </cell>
          <cell r="F215">
            <v>333.005</v>
          </cell>
        </row>
        <row r="216">
          <cell r="A216" t="str">
            <v>6870 С ГОВЯДИНОЙ СН сос п/о мгс 1*6  ОСТАНКИНО</v>
          </cell>
          <cell r="D216">
            <v>133.30000000000001</v>
          </cell>
          <cell r="F216">
            <v>134.43</v>
          </cell>
        </row>
        <row r="217">
          <cell r="A217" t="str">
            <v>6901 МЯСНИКС ПМ сос б/о мгс 1/160 14шт.  ОСТАНКИНО</v>
          </cell>
          <cell r="D217">
            <v>147</v>
          </cell>
          <cell r="F217">
            <v>151</v>
          </cell>
        </row>
        <row r="218">
          <cell r="A218" t="str">
            <v>6903 СОЧНЫЕ ПМ сос п/о мгс 0.41кг_osu  ОСТАНКИНО</v>
          </cell>
          <cell r="D218">
            <v>2</v>
          </cell>
          <cell r="F218">
            <v>2</v>
          </cell>
        </row>
        <row r="219">
          <cell r="A219" t="str">
            <v>6919 БЕКОН с/к с/н в/у 1/180 10шт.  ОСТАНКИНО</v>
          </cell>
          <cell r="D219">
            <v>682</v>
          </cell>
          <cell r="F219">
            <v>682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261</v>
          </cell>
          <cell r="F220">
            <v>261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359</v>
          </cell>
          <cell r="F221">
            <v>359</v>
          </cell>
        </row>
        <row r="222">
          <cell r="A222" t="str">
            <v>БОНУС ДОМАШНИЙ РЕЦЕПТ Коровино 0.5кг 8шт. (6305)</v>
          </cell>
          <cell r="D222">
            <v>24</v>
          </cell>
          <cell r="F222">
            <v>24</v>
          </cell>
        </row>
        <row r="223">
          <cell r="A223" t="str">
            <v>БОНУС ДОМАШНИЙ РЕЦЕПТ Коровино вар п/о (5324)</v>
          </cell>
          <cell r="D223">
            <v>32</v>
          </cell>
          <cell r="F223">
            <v>32</v>
          </cell>
        </row>
        <row r="224">
          <cell r="A224" t="str">
            <v>БОНУС СОЧНЫЕ сос п/о мгс 0.41кг_UZ (6087)  ОСТАНКИНО</v>
          </cell>
          <cell r="D224">
            <v>182</v>
          </cell>
          <cell r="F224">
            <v>182</v>
          </cell>
        </row>
        <row r="225">
          <cell r="A225" t="str">
            <v>БОНУС СОЧНЫЕ сос п/о мгс 1*6_UZ (6088)  ОСТАНКИНО</v>
          </cell>
          <cell r="D225">
            <v>292</v>
          </cell>
          <cell r="F225">
            <v>292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1489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0.7</v>
          </cell>
        </row>
        <row r="228">
          <cell r="A228" t="str">
            <v>БОНУС_320  Ветчина Нежная ТМ Зареченские,большой батон, ВЕС ПОКОМ</v>
          </cell>
          <cell r="D228">
            <v>5.2</v>
          </cell>
          <cell r="F228">
            <v>5.2</v>
          </cell>
        </row>
        <row r="229">
          <cell r="A229" t="str">
            <v>БОНУС_Колбаса вареная Филейская ТМ Вязанка. ВЕС  ПОКОМ</v>
          </cell>
          <cell r="F229">
            <v>437.36700000000002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584</v>
          </cell>
        </row>
        <row r="231">
          <cell r="A231" t="str">
            <v>БОНУС_Мини-чебуречки с мясом  0,3кг ТМ Зареченские  ПОКОМ</v>
          </cell>
          <cell r="D231">
            <v>1</v>
          </cell>
          <cell r="F231">
            <v>1</v>
          </cell>
        </row>
        <row r="232">
          <cell r="A232" t="str">
            <v>БОНУС_Пельмени Бульмени с говядиной и свининой Наваристые 2,7кг Горячая штучка ВЕС  ПОКОМ</v>
          </cell>
          <cell r="F232">
            <v>130.40100000000001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472</v>
          </cell>
        </row>
        <row r="234">
          <cell r="A234" t="str">
            <v>БОНУС_Сервелат Фирменный в/к 0,10 кг.шт. нарезка (лоток с ср.защ.атм.)  СПК</v>
          </cell>
          <cell r="D234">
            <v>53</v>
          </cell>
          <cell r="F234">
            <v>53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3</v>
          </cell>
          <cell r="F235">
            <v>3</v>
          </cell>
        </row>
        <row r="236">
          <cell r="A236" t="str">
            <v>Бутербродная вареная 0,47 кг шт.  СПК</v>
          </cell>
          <cell r="D236">
            <v>55</v>
          </cell>
          <cell r="F236">
            <v>55</v>
          </cell>
        </row>
        <row r="237">
          <cell r="A237" t="str">
            <v>Вацлавская п/к (черева) 390 гр.шт. термоус.пак  СПК</v>
          </cell>
          <cell r="D237">
            <v>95</v>
          </cell>
          <cell r="F237">
            <v>95</v>
          </cell>
        </row>
        <row r="238">
          <cell r="A238" t="str">
            <v>Готовые бельмеши сочные с мясом ТМ Горячая штучка 0,3кг зам  ПОКОМ</v>
          </cell>
          <cell r="F238">
            <v>9</v>
          </cell>
        </row>
        <row r="239">
          <cell r="A239" t="str">
            <v>Готовые чебуманы с говядиной 0,28кг ТМ Горячая штучка  ПОКОМ</v>
          </cell>
          <cell r="D239">
            <v>2</v>
          </cell>
          <cell r="F239">
            <v>11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557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2414</v>
          </cell>
          <cell r="F241">
            <v>4660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1204</v>
          </cell>
          <cell r="F242">
            <v>2765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291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12</v>
          </cell>
          <cell r="F244">
            <v>12</v>
          </cell>
        </row>
        <row r="245">
          <cell r="A245" t="str">
            <v>Гуцульская с/к "КолбасГрад" 160 гр.шт. термоус. пак  СПК</v>
          </cell>
          <cell r="D245">
            <v>47</v>
          </cell>
          <cell r="F245">
            <v>97</v>
          </cell>
        </row>
        <row r="246">
          <cell r="A246" t="str">
            <v>Дельгаро с/в "Эликатессе" 140 гр.шт.  СПК</v>
          </cell>
          <cell r="D246">
            <v>89</v>
          </cell>
          <cell r="F246">
            <v>93</v>
          </cell>
        </row>
        <row r="247">
          <cell r="A247" t="str">
            <v>Деревенская рубленая вареная 350 гр.шт. термоус. пак.  СПК</v>
          </cell>
          <cell r="D247">
            <v>5</v>
          </cell>
          <cell r="F247">
            <v>5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401</v>
          </cell>
          <cell r="F248">
            <v>401</v>
          </cell>
        </row>
        <row r="249">
          <cell r="A249" t="str">
            <v>Докторская вареная в/с  СПК</v>
          </cell>
          <cell r="D249">
            <v>7</v>
          </cell>
          <cell r="F249">
            <v>7</v>
          </cell>
        </row>
        <row r="250">
          <cell r="A250" t="str">
            <v>Докторская вареная в/с 0,47 кг шт.  СПК</v>
          </cell>
          <cell r="D250">
            <v>39</v>
          </cell>
          <cell r="F250">
            <v>39</v>
          </cell>
        </row>
        <row r="251">
          <cell r="A251" t="str">
            <v>Докторская вареная термоус.пак. "Высокий вкус"  СПК</v>
          </cell>
          <cell r="D251">
            <v>117.5</v>
          </cell>
          <cell r="F251">
            <v>117.5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7.4</v>
          </cell>
        </row>
        <row r="253">
          <cell r="A253" t="str">
            <v>Жар-ладушки с яблоком и грушей ТМ Зареченские ВЕС ПОКОМ</v>
          </cell>
          <cell r="F253">
            <v>26.7</v>
          </cell>
        </row>
        <row r="254">
          <cell r="A254" t="str">
            <v>ЖАР-мени ВЕС ТМ Зареченские  ПОКОМ</v>
          </cell>
          <cell r="F254">
            <v>121</v>
          </cell>
        </row>
        <row r="255">
          <cell r="A255" t="str">
            <v>Классика с/к 235 гр.шт. "Высокий вкус"  СПК</v>
          </cell>
          <cell r="D255">
            <v>4</v>
          </cell>
          <cell r="F255">
            <v>4</v>
          </cell>
        </row>
        <row r="256">
          <cell r="A256" t="str">
            <v>Классическая вареная 400 гр.шт.  СПК</v>
          </cell>
          <cell r="D256">
            <v>3</v>
          </cell>
          <cell r="F256">
            <v>3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1065</v>
          </cell>
          <cell r="F257">
            <v>1089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1068</v>
          </cell>
          <cell r="F258">
            <v>1068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316</v>
          </cell>
          <cell r="F259">
            <v>316</v>
          </cell>
        </row>
        <row r="260">
          <cell r="A260" t="str">
            <v>Консервы говядина тушеная "СПК" ж/б 0,338 кг.шт. термоус. пл. ЧМК  СПК</v>
          </cell>
          <cell r="D260">
            <v>9</v>
          </cell>
          <cell r="F260">
            <v>9</v>
          </cell>
        </row>
        <row r="261">
          <cell r="A261" t="str">
            <v>Коньячная с/к 0,10 кг.шт. нарезка (лоток с ср.зад.атм.) "Высокий вкус"  СПК</v>
          </cell>
          <cell r="D261">
            <v>70</v>
          </cell>
          <cell r="F261">
            <v>70</v>
          </cell>
        </row>
        <row r="262">
          <cell r="A262" t="str">
            <v>Краковская п/к (черева) 390 гр.шт. термоус.пак. СПК</v>
          </cell>
          <cell r="D262">
            <v>1</v>
          </cell>
          <cell r="F262">
            <v>1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631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997</v>
          </cell>
          <cell r="F264">
            <v>2068</v>
          </cell>
        </row>
        <row r="265">
          <cell r="A265" t="str">
            <v>Ла Фаворте с/в "Эликатессе" 140 гр.шт.  СПК</v>
          </cell>
          <cell r="D265">
            <v>249</v>
          </cell>
          <cell r="F265">
            <v>249</v>
          </cell>
        </row>
        <row r="266">
          <cell r="A266" t="str">
            <v>Ливерная Печеночная "Просто выгодно" 0,3 кг.шт.  СПК</v>
          </cell>
          <cell r="D266">
            <v>71</v>
          </cell>
          <cell r="F266">
            <v>71</v>
          </cell>
        </row>
        <row r="267">
          <cell r="A267" t="str">
            <v>Любительская вареная термоус.пак. "Высокий вкус"  СПК</v>
          </cell>
          <cell r="D267">
            <v>90</v>
          </cell>
          <cell r="F267">
            <v>90</v>
          </cell>
        </row>
        <row r="268">
          <cell r="A268" t="str">
            <v>Мини-пицца с ветчиной и сыром 0,3кг ТМ Зареченские  ПОКОМ</v>
          </cell>
          <cell r="D268">
            <v>13</v>
          </cell>
          <cell r="F268">
            <v>68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92.7</v>
          </cell>
        </row>
        <row r="270">
          <cell r="A270" t="str">
            <v>Мини-сосиски в тесте 0,3кг ТМ Зареченские  ПОКОМ</v>
          </cell>
          <cell r="D270">
            <v>12</v>
          </cell>
          <cell r="F270">
            <v>45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167.80099999999999</v>
          </cell>
        </row>
        <row r="272">
          <cell r="A272" t="str">
            <v>Мини-чебуречки с мясом  0,3кг ТМ Зареченские  ПОКОМ</v>
          </cell>
          <cell r="D272">
            <v>9</v>
          </cell>
          <cell r="F272">
            <v>56</v>
          </cell>
        </row>
        <row r="273">
          <cell r="A273" t="str">
            <v>Мини-чебуречки с сыром и ветчиной 0,3кг ТМ Зареченские  ПОКОМ</v>
          </cell>
          <cell r="D273">
            <v>13</v>
          </cell>
          <cell r="F273">
            <v>62</v>
          </cell>
        </row>
        <row r="274">
          <cell r="A274" t="str">
            <v>Мини-шарики с курочкой и сыром ТМ Зареченские ВЕС  ПОКОМ</v>
          </cell>
          <cell r="F274">
            <v>153.4</v>
          </cell>
        </row>
        <row r="275">
          <cell r="A275" t="str">
            <v>Мусульманская вареная "Просто выгодно"  СПК</v>
          </cell>
          <cell r="D275">
            <v>9</v>
          </cell>
          <cell r="F275">
            <v>9</v>
          </cell>
        </row>
        <row r="276">
          <cell r="A276" t="str">
            <v>Мусульманская п/к "Просто выгодно" термофор.пак.  СПК</v>
          </cell>
          <cell r="D276">
            <v>3</v>
          </cell>
          <cell r="F276">
            <v>3</v>
          </cell>
        </row>
        <row r="277">
          <cell r="A277" t="str">
            <v>Наггетсы Foodgital 0,25кг ТМ Горячая штучка  ПОКОМ</v>
          </cell>
          <cell r="D277">
            <v>1</v>
          </cell>
          <cell r="F277">
            <v>105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11</v>
          </cell>
          <cell r="F278">
            <v>2808</v>
          </cell>
        </row>
        <row r="279">
          <cell r="A279" t="str">
            <v>Наггетсы Курушки 0,25кг ТМ Стародворье  ПОКОМ</v>
          </cell>
          <cell r="F279">
            <v>1</v>
          </cell>
        </row>
        <row r="280">
          <cell r="A280" t="str">
            <v>Наггетсы Нагетосы Сочная курочка со сладкой паприкой  0,25 кг ПОКОМ</v>
          </cell>
          <cell r="F280">
            <v>159</v>
          </cell>
        </row>
        <row r="281">
          <cell r="A281" t="str">
            <v>Наггетсы Нагетосы Сочная курочка со сметаной и зеленью ТМ Горячая штучка 0,25 ПОКОМ</v>
          </cell>
          <cell r="F281">
            <v>1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9</v>
          </cell>
          <cell r="F282">
            <v>1812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17</v>
          </cell>
          <cell r="F283">
            <v>2176</v>
          </cell>
        </row>
        <row r="284">
          <cell r="A284" t="str">
            <v>Наггетсы с куриным филе и сыром ТМ Вязанка 0,25 кг ПОКОМ</v>
          </cell>
          <cell r="D284">
            <v>7</v>
          </cell>
          <cell r="F284">
            <v>829</v>
          </cell>
        </row>
        <row r="285">
          <cell r="A285" t="str">
            <v>Наггетсы Хрустящие 0,3кг ТМ Зареченские  ПОКОМ</v>
          </cell>
          <cell r="D285">
            <v>13</v>
          </cell>
          <cell r="F285">
            <v>127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642.01</v>
          </cell>
        </row>
        <row r="287">
          <cell r="A287" t="str">
            <v>Новосибирская с/к 0,10 кг.шт. нарезка (лоток с ср.защ.атм.) "Высокий вкус"  СПК</v>
          </cell>
          <cell r="D287">
            <v>80</v>
          </cell>
          <cell r="F287">
            <v>80</v>
          </cell>
        </row>
        <row r="288">
          <cell r="A288" t="str">
            <v>Оригинальная с перцем с/к  СПК</v>
          </cell>
          <cell r="D288">
            <v>312.85000000000002</v>
          </cell>
          <cell r="F288">
            <v>382.85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50</v>
          </cell>
        </row>
        <row r="290">
          <cell r="A290" t="str">
            <v>Особая вареная  СПК</v>
          </cell>
          <cell r="D290">
            <v>4</v>
          </cell>
          <cell r="F290">
            <v>4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2</v>
          </cell>
          <cell r="F291">
            <v>2</v>
          </cell>
        </row>
        <row r="292">
          <cell r="A292" t="str">
            <v>Пельмени Grandmeni со сливочным маслом Горячая штучка 0,75 кг ПОКОМ</v>
          </cell>
          <cell r="D292">
            <v>8</v>
          </cell>
          <cell r="F292">
            <v>238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101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16</v>
          </cell>
          <cell r="F294">
            <v>1012</v>
          </cell>
        </row>
        <row r="295">
          <cell r="A295" t="str">
            <v>Пельмени Бигбули с мясом, Горячая штучка 0,43кг  ПОКОМ</v>
          </cell>
          <cell r="D295">
            <v>1</v>
          </cell>
          <cell r="F295">
            <v>265</v>
          </cell>
        </row>
        <row r="296">
          <cell r="A296" t="str">
            <v>Пельмени Бигбули с мясом, Горячая штучка 0,9кг  ПОКОМ</v>
          </cell>
          <cell r="D296">
            <v>1203</v>
          </cell>
          <cell r="F296">
            <v>1608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32</v>
          </cell>
          <cell r="F297">
            <v>932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324</v>
          </cell>
        </row>
        <row r="299">
          <cell r="A299" t="str">
            <v>Пельмени Бульмени Жюльен Горячая штучка 0,43  ПОКОМ</v>
          </cell>
          <cell r="F299">
            <v>2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10</v>
          </cell>
          <cell r="F300">
            <v>413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980</v>
          </cell>
          <cell r="F301">
            <v>3382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35</v>
          </cell>
          <cell r="F302">
            <v>1772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D303">
            <v>5.4</v>
          </cell>
          <cell r="F303">
            <v>211.8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1160.4000000000001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1617</v>
          </cell>
          <cell r="F305">
            <v>3992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11</v>
          </cell>
          <cell r="F306">
            <v>1326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D307">
            <v>10</v>
          </cell>
          <cell r="F307">
            <v>47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D308">
            <v>18</v>
          </cell>
          <cell r="F308">
            <v>80</v>
          </cell>
        </row>
        <row r="309">
          <cell r="A309" t="str">
            <v>Пельмени Жемчужные сфера 1,0кг ТМ Зареченские  ПОКОМ</v>
          </cell>
          <cell r="D309">
            <v>7</v>
          </cell>
          <cell r="F309">
            <v>28</v>
          </cell>
        </row>
        <row r="310">
          <cell r="A310" t="str">
            <v>Пельмени Медвежьи ушки с фермерскими сливками 0,7кг  ПОКОМ</v>
          </cell>
          <cell r="D310">
            <v>3</v>
          </cell>
          <cell r="F310">
            <v>297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F311">
            <v>362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174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11</v>
          </cell>
          <cell r="F313">
            <v>1443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264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610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542</v>
          </cell>
        </row>
        <row r="317">
          <cell r="A317" t="str">
            <v>Пельмени Сочные сфера 0,8 кг ТМ Стародворье  ПОКОМ</v>
          </cell>
          <cell r="F317">
            <v>84</v>
          </cell>
        </row>
        <row r="318">
          <cell r="A318" t="str">
            <v>Пельмени Татарские 0,4кг ТМ Особый рецепт  ПОКОМ</v>
          </cell>
          <cell r="F318">
            <v>94</v>
          </cell>
        </row>
        <row r="319">
          <cell r="A319" t="str">
            <v>Пипперони с/к "Эликатессе" 0,10 кг.шт.  СПК</v>
          </cell>
          <cell r="D319">
            <v>80</v>
          </cell>
          <cell r="F319">
            <v>80</v>
          </cell>
        </row>
        <row r="320">
          <cell r="A320" t="str">
            <v>Пипперони с/к "Эликатессе" 0,20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0,3кг ТМ Зареченские  ПОКОМ</v>
          </cell>
          <cell r="D321">
            <v>3</v>
          </cell>
          <cell r="F321">
            <v>29</v>
          </cell>
        </row>
        <row r="322">
          <cell r="A322" t="str">
            <v>Пирожки с мясом 3,7кг ВЕС ТМ Зареченские  ПОКОМ</v>
          </cell>
          <cell r="F322">
            <v>207.20099999999999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4</v>
          </cell>
          <cell r="F323">
            <v>18</v>
          </cell>
        </row>
        <row r="324">
          <cell r="A324" t="str">
            <v>Пирожки с яблоком и грушей 0,3кг ТМ Зареченские  ПОКОМ</v>
          </cell>
          <cell r="F324">
            <v>6</v>
          </cell>
        </row>
        <row r="325">
          <cell r="A325" t="str">
            <v>Пирожки с яблоком и грушей ВЕС ТМ Зареченские  ПОКОМ</v>
          </cell>
          <cell r="F325">
            <v>3.7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17</v>
          </cell>
          <cell r="F326">
            <v>17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42</v>
          </cell>
          <cell r="F327">
            <v>42</v>
          </cell>
        </row>
        <row r="328">
          <cell r="A328" t="str">
            <v>Плавленый Сыр 45% "С грибами" СТМ "ПапаМожет 180гр  ОСТАНКИНО</v>
          </cell>
          <cell r="D328">
            <v>34</v>
          </cell>
          <cell r="F328">
            <v>34</v>
          </cell>
        </row>
        <row r="329">
          <cell r="A329" t="str">
            <v>Покровская вареная 0,47 кг шт.  СПК</v>
          </cell>
          <cell r="D329">
            <v>16</v>
          </cell>
          <cell r="F329">
            <v>16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428</v>
          </cell>
          <cell r="F331">
            <v>428</v>
          </cell>
        </row>
        <row r="332">
          <cell r="A332" t="str">
            <v>Сальчетти с/к 230 гр.шт.  СПК</v>
          </cell>
          <cell r="D332">
            <v>259</v>
          </cell>
          <cell r="F332">
            <v>268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63</v>
          </cell>
          <cell r="F333">
            <v>113</v>
          </cell>
        </row>
        <row r="334">
          <cell r="A334" t="str">
            <v>Салями Трюфель с/в "Эликатессе" 0,16 кг.шт.  СПК</v>
          </cell>
          <cell r="D334">
            <v>187</v>
          </cell>
          <cell r="F334">
            <v>187</v>
          </cell>
        </row>
        <row r="335">
          <cell r="A335" t="str">
            <v>Салями Финская с/к 235 гр.шт. "Высокий вкус"  СПК</v>
          </cell>
          <cell r="D335">
            <v>8</v>
          </cell>
          <cell r="F335">
            <v>8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138.5</v>
          </cell>
          <cell r="F336">
            <v>288.5</v>
          </cell>
        </row>
        <row r="337">
          <cell r="A337" t="str">
            <v>Сардельки "Необыкновенные" (в ср.защ.атм.)  СПК</v>
          </cell>
          <cell r="D337">
            <v>9</v>
          </cell>
          <cell r="F337">
            <v>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120.5</v>
          </cell>
          <cell r="F338">
            <v>190.5</v>
          </cell>
        </row>
        <row r="339">
          <cell r="A339" t="str">
            <v>Семейная с чесночком Экстра вареная  СПК</v>
          </cell>
          <cell r="D339">
            <v>21</v>
          </cell>
          <cell r="F339">
            <v>21</v>
          </cell>
        </row>
        <row r="340">
          <cell r="A340" t="str">
            <v>Семейная с чесночком Экстра вареная 0,5 кг.шт.  СПК</v>
          </cell>
          <cell r="D340">
            <v>3</v>
          </cell>
          <cell r="F340">
            <v>3</v>
          </cell>
        </row>
        <row r="341">
          <cell r="A341" t="str">
            <v>Сервелат Европейский в/к, в/с 0,38 кг.шт.термофор.пак  СПК</v>
          </cell>
          <cell r="D341">
            <v>21</v>
          </cell>
          <cell r="F341">
            <v>21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73</v>
          </cell>
          <cell r="F342">
            <v>73</v>
          </cell>
        </row>
        <row r="343">
          <cell r="A343" t="str">
            <v>Сервелат Финский в/к 0,38 кг.шт. термофор.пак.  СПК</v>
          </cell>
          <cell r="D343">
            <v>77</v>
          </cell>
          <cell r="F343">
            <v>77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54</v>
          </cell>
          <cell r="F344">
            <v>54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489</v>
          </cell>
          <cell r="F345">
            <v>489</v>
          </cell>
        </row>
        <row r="346">
          <cell r="A346" t="str">
            <v>Сибирская особая с/к 0,235 кг шт.  СПК</v>
          </cell>
          <cell r="D346">
            <v>224</v>
          </cell>
          <cell r="F346">
            <v>224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131.5</v>
          </cell>
          <cell r="F348">
            <v>131.5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10</v>
          </cell>
          <cell r="F351">
            <v>10</v>
          </cell>
        </row>
        <row r="352">
          <cell r="A352" t="str">
            <v>Сосиски "Молочные" 0,36 кг.шт. вак.упак.  СПК</v>
          </cell>
          <cell r="D352">
            <v>26</v>
          </cell>
          <cell r="F352">
            <v>26</v>
          </cell>
        </row>
        <row r="353">
          <cell r="A353" t="str">
            <v>Сосиски Классические (в ср.защ.атм.) СПК</v>
          </cell>
          <cell r="D353">
            <v>1</v>
          </cell>
          <cell r="F353">
            <v>1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10</v>
          </cell>
          <cell r="F354">
            <v>10</v>
          </cell>
        </row>
        <row r="355">
          <cell r="A355" t="str">
            <v>Сосиски Мусульманские "Просто выгодно" (в ср.защ.атм.)  СПК</v>
          </cell>
          <cell r="D355">
            <v>17</v>
          </cell>
          <cell r="F355">
            <v>17</v>
          </cell>
        </row>
        <row r="356">
          <cell r="A356" t="str">
            <v>Сосиски Хот-дог ВЕС (лоток с ср.защ.атм.)   СПК</v>
          </cell>
          <cell r="D356">
            <v>55</v>
          </cell>
          <cell r="F356">
            <v>55</v>
          </cell>
        </row>
        <row r="357">
          <cell r="A357" t="str">
            <v>Сосисоны в темпуре ВЕС  ПОКОМ</v>
          </cell>
          <cell r="F357">
            <v>12.6</v>
          </cell>
        </row>
        <row r="358">
          <cell r="A358" t="str">
            <v>Сочный мегачебурек ТМ Зареченские ВЕС ПОКОМ</v>
          </cell>
          <cell r="D358">
            <v>4.4400000000000004</v>
          </cell>
          <cell r="F358">
            <v>264.39100000000002</v>
          </cell>
        </row>
        <row r="359">
          <cell r="A359" t="str">
            <v>Сыр "Пармезан" 40% колотый 100 гр  ОСТАНКИНО</v>
          </cell>
          <cell r="D359">
            <v>20</v>
          </cell>
          <cell r="F359">
            <v>20</v>
          </cell>
        </row>
        <row r="360">
          <cell r="A360" t="str">
            <v>Сыр "Пармезан" 40% кусок 180 гр  ОСТАНКИНО</v>
          </cell>
          <cell r="D360">
            <v>186</v>
          </cell>
          <cell r="F360">
            <v>188</v>
          </cell>
        </row>
        <row r="361">
          <cell r="A361" t="str">
            <v>Сыр Боккончини копченый 40% 100 гр.  ОСТАНКИНО</v>
          </cell>
          <cell r="D361">
            <v>132</v>
          </cell>
          <cell r="F361">
            <v>132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47</v>
          </cell>
          <cell r="F362">
            <v>47</v>
          </cell>
        </row>
        <row r="363">
          <cell r="A363" t="str">
            <v>Сыр колбасный копченый Папа Может 400 гр  ОСТАНКИНО</v>
          </cell>
          <cell r="D363">
            <v>17</v>
          </cell>
          <cell r="F363">
            <v>17</v>
          </cell>
        </row>
        <row r="364">
          <cell r="A364" t="str">
            <v>Сыр Останкино "Алтайский Gold" 50% вес  ОСТАНКИНО</v>
          </cell>
          <cell r="D364">
            <v>1.3</v>
          </cell>
          <cell r="F364">
            <v>1.3</v>
          </cell>
        </row>
        <row r="365">
          <cell r="A365" t="str">
            <v>Сыр ПАПА МОЖЕТ "Гауда Голд" 45% 180 г  ОСТАНКИНО</v>
          </cell>
          <cell r="D365">
            <v>459</v>
          </cell>
          <cell r="F365">
            <v>459</v>
          </cell>
        </row>
        <row r="366">
          <cell r="A366" t="str">
            <v>Сыр Папа Может "Гауда Голд", 45% брусок ВЕС ОСТАНКИНО</v>
          </cell>
          <cell r="D366">
            <v>9.1999999999999993</v>
          </cell>
          <cell r="F366">
            <v>9.1999999999999993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67</v>
          </cell>
          <cell r="F367">
            <v>67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32</v>
          </cell>
          <cell r="F368">
            <v>32</v>
          </cell>
        </row>
        <row r="369">
          <cell r="A369" t="str">
            <v>Сыр ПАПА МОЖЕТ "Министерский" 180гр, 45 %  ОСТАНКИНО</v>
          </cell>
          <cell r="D369">
            <v>92</v>
          </cell>
          <cell r="F369">
            <v>92</v>
          </cell>
        </row>
        <row r="370">
          <cell r="A370" t="str">
            <v>Сыр ПАПА МОЖЕТ "Папин завтрак" 180гр, 45 %  ОСТАНКИНО</v>
          </cell>
          <cell r="D370">
            <v>46</v>
          </cell>
          <cell r="F370">
            <v>46</v>
          </cell>
        </row>
        <row r="371">
          <cell r="A371" t="str">
            <v>Сыр Папа Может "Пошехонский" 45% вес (= 3 кг)  ОСТАНКИНО</v>
          </cell>
          <cell r="D371">
            <v>13</v>
          </cell>
          <cell r="F371">
            <v>13</v>
          </cell>
        </row>
        <row r="372">
          <cell r="A372" t="str">
            <v>Сыр ПАПА МОЖЕТ "Российский традиционный" 45% 180 г  ОСТАНКИНО</v>
          </cell>
          <cell r="D372">
            <v>1022</v>
          </cell>
          <cell r="F372">
            <v>1022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87.1</v>
          </cell>
          <cell r="F373">
            <v>87.1</v>
          </cell>
        </row>
        <row r="374">
          <cell r="A374" t="str">
            <v>Сыр Папа Может "Тильзитер", 45% брусок ВЕС   ОСТАНКИНО</v>
          </cell>
          <cell r="D374">
            <v>56.5</v>
          </cell>
          <cell r="F374">
            <v>56.5</v>
          </cell>
        </row>
        <row r="375">
          <cell r="A375" t="str">
            <v>Сыр Папа Может Гауда  45% 200гр     Останкино</v>
          </cell>
          <cell r="D375">
            <v>1</v>
          </cell>
          <cell r="F375">
            <v>1</v>
          </cell>
        </row>
        <row r="376">
          <cell r="A376" t="str">
            <v>Сыр Папа Может Голландский  45% 200гр     Останкино</v>
          </cell>
          <cell r="D376">
            <v>462</v>
          </cell>
          <cell r="F376">
            <v>462</v>
          </cell>
        </row>
        <row r="377">
          <cell r="A377" t="str">
            <v>Сыр Папа Может Голландский 45%, нарез, 125г (9 шт)  Останкино</v>
          </cell>
          <cell r="D377">
            <v>361</v>
          </cell>
          <cell r="F377">
            <v>361</v>
          </cell>
        </row>
        <row r="378">
          <cell r="A378" t="str">
            <v>Сыр Папа Может Российский  50% 200гр    Останкино</v>
          </cell>
          <cell r="D378">
            <v>178</v>
          </cell>
          <cell r="F378">
            <v>178</v>
          </cell>
        </row>
        <row r="379">
          <cell r="A379" t="str">
            <v>Сыр Папа Может Тильзитер   45% 200гр     Останкино</v>
          </cell>
          <cell r="D379">
            <v>369</v>
          </cell>
          <cell r="F379">
            <v>372</v>
          </cell>
        </row>
        <row r="380">
          <cell r="A380" t="str">
            <v>Сыр Папа Может Тильзитер 50%, нарезка 125г  Останкино</v>
          </cell>
          <cell r="D380">
            <v>16</v>
          </cell>
          <cell r="F380">
            <v>16</v>
          </cell>
        </row>
        <row r="381">
          <cell r="A381" t="str">
            <v>Сыр Плавл. Сливочный 55% 190гр  Останкино</v>
          </cell>
          <cell r="D381">
            <v>2</v>
          </cell>
          <cell r="F381">
            <v>2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78</v>
          </cell>
          <cell r="F382">
            <v>78</v>
          </cell>
        </row>
        <row r="383">
          <cell r="A383" t="str">
            <v>Сыр полутвердый "Тильзитер" 45%, ВЕС брус ТМ "Папа может"  ОСТАНКИНО</v>
          </cell>
          <cell r="D383">
            <v>3</v>
          </cell>
          <cell r="F383">
            <v>3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253</v>
          </cell>
          <cell r="F384">
            <v>253</v>
          </cell>
        </row>
        <row r="385">
          <cell r="A385" t="str">
            <v>Сыр Скаморца свежий 40% 100 гр.  ОСТАНКИНО</v>
          </cell>
          <cell r="D385">
            <v>170</v>
          </cell>
          <cell r="F385">
            <v>170</v>
          </cell>
        </row>
        <row r="386">
          <cell r="A386" t="str">
            <v>Сыр творожный с зеленью 60% Папа может 140 гр.  ОСТАНКИНО</v>
          </cell>
          <cell r="D386">
            <v>26</v>
          </cell>
          <cell r="F386">
            <v>26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12</v>
          </cell>
          <cell r="F387">
            <v>12</v>
          </cell>
        </row>
        <row r="388">
          <cell r="A388" t="str">
            <v>Сыр Чечил копченый 43% 100г/6шт ТМ Папа Может  ОСТАНКИНО</v>
          </cell>
          <cell r="D388">
            <v>206</v>
          </cell>
          <cell r="F388">
            <v>206</v>
          </cell>
        </row>
        <row r="389">
          <cell r="A389" t="str">
            <v>Сыр Чечил свежий 45% 100г/6шт ТМ Папа Может  ОСТАНКИНО</v>
          </cell>
          <cell r="D389">
            <v>302</v>
          </cell>
          <cell r="F389">
            <v>302</v>
          </cell>
        </row>
        <row r="390">
          <cell r="A390" t="str">
            <v>Сыч/Прод Коровино Российский 50% 200г СЗМЖ  ОСТАНКИНО</v>
          </cell>
          <cell r="D390">
            <v>105</v>
          </cell>
          <cell r="F390">
            <v>105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13</v>
          </cell>
          <cell r="F391">
            <v>13</v>
          </cell>
        </row>
        <row r="392">
          <cell r="A392" t="str">
            <v>Сыч/Прод Коровино Российский Оригин 50% ВЕС (5 кг)  ОСТАНКИНО</v>
          </cell>
          <cell r="D392">
            <v>267.8</v>
          </cell>
          <cell r="F392">
            <v>267.8</v>
          </cell>
        </row>
        <row r="393">
          <cell r="A393" t="str">
            <v>Сыч/Прод Коровино Тильзитер 50% 200г СЗМЖ  ОСТАНКИНО</v>
          </cell>
          <cell r="D393">
            <v>111</v>
          </cell>
          <cell r="F393">
            <v>111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225.3</v>
          </cell>
          <cell r="F394">
            <v>225.3</v>
          </cell>
        </row>
        <row r="395">
          <cell r="A395" t="str">
            <v>Творожный Сыр 60% С маринованными огурчиками и укропом 140 гр  ОСТАНКИНО</v>
          </cell>
          <cell r="D395">
            <v>8</v>
          </cell>
          <cell r="F395">
            <v>8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175</v>
          </cell>
          <cell r="F396">
            <v>175</v>
          </cell>
        </row>
        <row r="397">
          <cell r="A397" t="str">
            <v>Торо Неро с/в "Эликатессе" 140 гр.шт.  СПК</v>
          </cell>
          <cell r="D397">
            <v>179</v>
          </cell>
          <cell r="F397">
            <v>179</v>
          </cell>
        </row>
        <row r="398">
          <cell r="A398" t="str">
            <v>Уши свиные копченые к пиву 0,15кг нар. д/ф шт.  СПК</v>
          </cell>
          <cell r="D398">
            <v>8</v>
          </cell>
          <cell r="F398">
            <v>8</v>
          </cell>
        </row>
        <row r="399">
          <cell r="A399" t="str">
            <v>Фестивальная пора с/к 100 гр.шт.нар. (лоток с ср.защ.атм.)  СПК</v>
          </cell>
          <cell r="D399">
            <v>420</v>
          </cell>
          <cell r="F399">
            <v>420</v>
          </cell>
        </row>
        <row r="400">
          <cell r="A400" t="str">
            <v>Фестивальная пора с/к 235 гр.шт.  СПК</v>
          </cell>
          <cell r="D400">
            <v>1289.5</v>
          </cell>
          <cell r="F400">
            <v>1342.5</v>
          </cell>
        </row>
        <row r="401">
          <cell r="A401" t="str">
            <v>Фестивальная пора с/к термоус.пак  СПК</v>
          </cell>
          <cell r="D401">
            <v>6.8</v>
          </cell>
          <cell r="F401">
            <v>6.8</v>
          </cell>
        </row>
        <row r="402">
          <cell r="A402" t="str">
            <v>Фуэт с/в "Эликатессе" 160 гр.шт.  СПК</v>
          </cell>
          <cell r="D402">
            <v>275</v>
          </cell>
          <cell r="F402">
            <v>279</v>
          </cell>
        </row>
        <row r="403">
          <cell r="A403" t="str">
            <v>Хинкали Классические ТМ Зареченские ВЕС ПОКОМ</v>
          </cell>
          <cell r="F403">
            <v>70</v>
          </cell>
        </row>
        <row r="404">
          <cell r="A404" t="str">
            <v>Хотстеры Foodgital 0,25кг ТМ Горячая штучка  ПОКОМ</v>
          </cell>
          <cell r="F404">
            <v>1</v>
          </cell>
        </row>
        <row r="405">
          <cell r="A405" t="str">
            <v>Хотстеры с сыром 0,25кг ТМ Горячая штучка  ПОКОМ</v>
          </cell>
          <cell r="D405">
            <v>1</v>
          </cell>
          <cell r="F405">
            <v>367</v>
          </cell>
        </row>
        <row r="406">
          <cell r="A406" t="str">
            <v>Хотстеры ТМ Горячая штучка ТС Хотстеры 0,25 кг зам  ПОКОМ</v>
          </cell>
          <cell r="D406">
            <v>1221</v>
          </cell>
          <cell r="F406">
            <v>2688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16</v>
          </cell>
          <cell r="F407">
            <v>556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561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37.200000000000003</v>
          </cell>
        </row>
        <row r="410">
          <cell r="A410" t="str">
            <v>Чебупай сочное яблоко ТМ Горячая штучка 0,2 кг зам.  ПОКОМ</v>
          </cell>
          <cell r="D410">
            <v>1</v>
          </cell>
          <cell r="F410">
            <v>202</v>
          </cell>
        </row>
        <row r="411">
          <cell r="A411" t="str">
            <v>Чебупай спелая вишня ТМ Горячая штучка 0,2 кг зам.  ПОКОМ</v>
          </cell>
          <cell r="D411">
            <v>2</v>
          </cell>
          <cell r="F411">
            <v>305</v>
          </cell>
        </row>
        <row r="412">
          <cell r="A412" t="str">
            <v>Чебупели Курочка гриль ТМ Горячая штучка, 0,3 кг зам  ПОКОМ</v>
          </cell>
          <cell r="F412">
            <v>322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2407</v>
          </cell>
          <cell r="F413">
            <v>4099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4819</v>
          </cell>
          <cell r="F414">
            <v>8079</v>
          </cell>
        </row>
        <row r="415">
          <cell r="A415" t="str">
            <v>Чебуреки Мясные вес 2,7 кг ТМ Зареченские ВЕС ПОКОМ</v>
          </cell>
          <cell r="F415">
            <v>16.2</v>
          </cell>
        </row>
        <row r="416">
          <cell r="A416" t="str">
            <v>Чебуреки сочные ВЕС ТМ Зареченские  ПОКОМ</v>
          </cell>
          <cell r="D416">
            <v>10</v>
          </cell>
          <cell r="F416">
            <v>428.71100000000001</v>
          </cell>
        </row>
        <row r="417">
          <cell r="A417" t="str">
            <v>Чоризо с/к "Эликатессе" 0,20 кг.шт.  СПК</v>
          </cell>
          <cell r="D417">
            <v>1</v>
          </cell>
          <cell r="F417">
            <v>1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113.5</v>
          </cell>
          <cell r="F418">
            <v>115.07</v>
          </cell>
        </row>
        <row r="419">
          <cell r="A419" t="str">
            <v>Эликапреза с/в "Эликатессе" 0,10 кг.шт. нарезка (лоток с ср.защ.атм.)  СПК</v>
          </cell>
          <cell r="D419">
            <v>242</v>
          </cell>
          <cell r="F419">
            <v>242</v>
          </cell>
        </row>
        <row r="420">
          <cell r="A420" t="str">
            <v>Юбилейная с/к 0,10 кг.шт. нарезка (лоток с ср.защ.атм.)  СПК</v>
          </cell>
          <cell r="D420">
            <v>79</v>
          </cell>
          <cell r="F420">
            <v>79</v>
          </cell>
        </row>
        <row r="421">
          <cell r="A421" t="str">
            <v>Юбилейная с/к 0,235 кг.шт.  СПК</v>
          </cell>
          <cell r="D421">
            <v>1159</v>
          </cell>
          <cell r="F421">
            <v>1239</v>
          </cell>
        </row>
        <row r="422">
          <cell r="A422" t="str">
            <v>Итого</v>
          </cell>
          <cell r="D422">
            <v>152776.62</v>
          </cell>
          <cell r="F422">
            <v>318321.32799999998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22.08.2024 - 28.08.2024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2250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1122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648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1014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2400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810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960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3000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1800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984</v>
          </cell>
        </row>
        <row r="22">
          <cell r="A22" t="str">
            <v>Пельмени Бигбули с мясом, Горячая штучка 0,9кг  ПОКОМ</v>
          </cell>
          <cell r="D22">
            <v>1200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960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1200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4800</v>
          </cell>
        </row>
        <row r="28">
          <cell r="A28" t="str">
            <v>Итого</v>
          </cell>
          <cell r="D28">
            <v>33366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127.812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119.271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510.18099999999998</v>
          </cell>
        </row>
        <row r="10">
          <cell r="A10" t="str">
            <v xml:space="preserve"> 018  Сосиски Рубленые, Вязанка вискофан  ВЕС.ПОКОМ</v>
          </cell>
          <cell r="B10">
            <v>20.954999999999998</v>
          </cell>
        </row>
        <row r="11">
          <cell r="A11" t="str">
            <v xml:space="preserve"> 022  Колбаса Вязанка со шпиком, вектор 0,5кг, ПОКОМ</v>
          </cell>
          <cell r="B11">
            <v>81</v>
          </cell>
        </row>
        <row r="12">
          <cell r="A12" t="str">
            <v xml:space="preserve"> 023  Колбаса Докторская ГОСТ, Вязанка вектор, 0,4 кг, ПОКОМ</v>
          </cell>
          <cell r="B12">
            <v>537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>
            <v>822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>
            <v>939</v>
          </cell>
        </row>
        <row r="15">
          <cell r="A15" t="str">
            <v xml:space="preserve"> 034  Сосиски Рубленые, Вязанка вискофан МГС, 0.5кг, ПОКОМ</v>
          </cell>
          <cell r="B15">
            <v>54</v>
          </cell>
        </row>
        <row r="16">
          <cell r="A16" t="str">
            <v xml:space="preserve"> 043  Ветчина Нежная ТМ Особый рецепт, п/а, 0,4кг    ПОКОМ</v>
          </cell>
          <cell r="B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>
            <v>51</v>
          </cell>
        </row>
        <row r="18">
          <cell r="A18" t="str">
            <v xml:space="preserve"> 058  Колбаса Докторская Особая ТМ Особый рецепт,  0,5кг, ПОКОМ</v>
          </cell>
          <cell r="B18">
            <v>-1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>
            <v>106</v>
          </cell>
        </row>
        <row r="20">
          <cell r="A20" t="str">
            <v xml:space="preserve"> 083  Колбаса Швейцарская 0,17 кг., ШТ., сырокопченая   ПОКОМ</v>
          </cell>
          <cell r="B20">
            <v>310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B21">
            <v>239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B22">
            <v>69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>
            <v>112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>
            <v>211</v>
          </cell>
        </row>
        <row r="25">
          <cell r="A25" t="str">
            <v xml:space="preserve"> 200  Ветчина Дугушка ТМ Стародворье, вектор в/у    ПОКОМ</v>
          </cell>
          <cell r="B25">
            <v>104.65900000000001</v>
          </cell>
        </row>
        <row r="26">
          <cell r="A26" t="str">
            <v xml:space="preserve"> 201  Ветчина Нежная ТМ Особый рецепт, (2,5кг), ПОКОМ</v>
          </cell>
          <cell r="B26">
            <v>1270.7159999999999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B27">
            <v>102.4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>
            <v>156.989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>
            <v>89.049000000000007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>
            <v>73.322000000000003</v>
          </cell>
        </row>
        <row r="31">
          <cell r="A31" t="str">
            <v xml:space="preserve"> 240  Колбаса Салями охотничья, ВЕС. ПОКОМ</v>
          </cell>
          <cell r="B31">
            <v>7.32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B32">
            <v>210.89500000000001</v>
          </cell>
        </row>
        <row r="33">
          <cell r="A33" t="str">
            <v xml:space="preserve"> 247  Сардельки Нежные, ВЕС.  ПОКОМ</v>
          </cell>
          <cell r="B33">
            <v>56.732999999999997</v>
          </cell>
        </row>
        <row r="34">
          <cell r="A34" t="str">
            <v xml:space="preserve"> 248  Сардельки Сочные ТМ Особый рецепт,   ПОКОМ</v>
          </cell>
          <cell r="B34">
            <v>69.052000000000007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B35">
            <v>369.654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B36">
            <v>25.417000000000002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B37">
            <v>153.304</v>
          </cell>
        </row>
        <row r="38">
          <cell r="A38" t="str">
            <v xml:space="preserve"> 263  Шпикачки Стародворские, ВЕС.  ПОКОМ</v>
          </cell>
          <cell r="B38">
            <v>33.700000000000003</v>
          </cell>
        </row>
        <row r="39">
          <cell r="A39" t="str">
            <v xml:space="preserve"> 265  Колбаса Балыкбургская, ВЕС, ТМ Баварушка  ПОКОМ</v>
          </cell>
          <cell r="B39">
            <v>70.694000000000003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B40">
            <v>50.988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B41">
            <v>51.695999999999998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B42">
            <v>317</v>
          </cell>
        </row>
        <row r="43">
          <cell r="A43" t="str">
            <v xml:space="preserve"> 273  Сосиски Сочинки с сочной грудинкой, МГС 0.4кг,   ПОКОМ</v>
          </cell>
          <cell r="B43">
            <v>673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B44">
            <v>532</v>
          </cell>
        </row>
        <row r="45">
          <cell r="A45" t="str">
            <v xml:space="preserve"> 283  Сосиски Сочинки, ВЕС, ТМ Стародворье ПОКОМ</v>
          </cell>
          <cell r="B45">
            <v>168.77699999999999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B46">
            <v>162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B47">
            <v>349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B48">
            <v>60.86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>
            <v>599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>
            <v>881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>
            <v>26.314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>
            <v>59.904000000000003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>
            <v>400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>
            <v>502</v>
          </cell>
        </row>
        <row r="55">
          <cell r="A55" t="str">
            <v xml:space="preserve"> 309  Сосиски Сочинки с сыром 0,4 кг ТМ Стародворье  ПОКОМ</v>
          </cell>
          <cell r="B55">
            <v>294</v>
          </cell>
        </row>
        <row r="56">
          <cell r="A56" t="str">
            <v xml:space="preserve"> 312  Ветчина Филейская ВЕС ТМ  Вязанка ТС Столичная  ПОКОМ</v>
          </cell>
          <cell r="B56">
            <v>99.233999999999995</v>
          </cell>
        </row>
        <row r="57">
          <cell r="A57" t="str">
            <v xml:space="preserve"> 315  Колбаса вареная Молокуша ТМ Вязанка ВЕС, ПОКОМ</v>
          </cell>
          <cell r="B57">
            <v>189.00200000000001</v>
          </cell>
        </row>
        <row r="58">
          <cell r="A58" t="str">
            <v xml:space="preserve"> 316  Колбаса Нежная ТМ Зареченские ВЕС  ПОКОМ</v>
          </cell>
          <cell r="B58">
            <v>33.043999999999997</v>
          </cell>
        </row>
        <row r="59">
          <cell r="A59" t="str">
            <v xml:space="preserve"> 317 Колбаса Сервелат Рижский ТМ Зареченские, ВЕС  ПОКОМ</v>
          </cell>
          <cell r="B59">
            <v>3.056</v>
          </cell>
        </row>
        <row r="60">
          <cell r="A60" t="str">
            <v xml:space="preserve"> 318  Сосиски Датские ТМ Зареченские, ВЕС  ПОКОМ</v>
          </cell>
          <cell r="B60">
            <v>726.84699999999998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>
            <v>828</v>
          </cell>
        </row>
        <row r="62">
          <cell r="A62" t="str">
            <v xml:space="preserve"> 320  Ветчина Нежная ТМ Зареченские,большой батон, ВЕС ПОКОМ</v>
          </cell>
          <cell r="B62">
            <v>1.51</v>
          </cell>
        </row>
        <row r="63">
          <cell r="A63" t="str">
            <v xml:space="preserve"> 321  Колбаса Сервелат Пражский ТМ Зареченские, ВЕС ПОКОМ</v>
          </cell>
          <cell r="B63">
            <v>3.82</v>
          </cell>
        </row>
        <row r="64">
          <cell r="A64" t="str">
            <v xml:space="preserve"> 322  Колбаса вареная Молокуша 0,45кг ТМ Вязанка  ПОКОМ</v>
          </cell>
          <cell r="B64">
            <v>816</v>
          </cell>
        </row>
        <row r="65">
          <cell r="A65" t="str">
            <v xml:space="preserve"> 324  Ветчина Филейская ТМ Вязанка Столичная 0,45 кг ПОКОМ</v>
          </cell>
          <cell r="B65">
            <v>285</v>
          </cell>
        </row>
        <row r="66">
          <cell r="A66" t="str">
            <v xml:space="preserve"> 328  Сардельки Сочинки Стародворье ТМ  0,4 кг ПОКОМ</v>
          </cell>
          <cell r="B66">
            <v>166</v>
          </cell>
        </row>
        <row r="67">
          <cell r="A67" t="str">
            <v xml:space="preserve"> 329  Сардельки Сочинки с сыром Стародворье ТМ, 0,4 кг. ПОКОМ</v>
          </cell>
          <cell r="B67">
            <v>163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>
            <v>132.113</v>
          </cell>
        </row>
        <row r="69">
          <cell r="A69" t="str">
            <v xml:space="preserve"> 334  Паштет Любительский ТМ Стародворье ламистер 0,1 кг  ПОКОМ</v>
          </cell>
          <cell r="B69">
            <v>96</v>
          </cell>
        </row>
        <row r="70">
          <cell r="A70" t="str">
            <v xml:space="preserve"> 335  Колбаса Сливушка ТМ Вязанка. ВЕС.  ПОКОМ </v>
          </cell>
          <cell r="B70">
            <v>54.396999999999998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B71">
            <v>681</v>
          </cell>
        </row>
        <row r="72">
          <cell r="A72" t="str">
            <v xml:space="preserve"> 343 Сосиски Сочинки Сливочные ТМ Стародворье  0,4 кг</v>
          </cell>
          <cell r="B72">
            <v>601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>
            <v>107.271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>
            <v>84.896000000000001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>
            <v>157.631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>
            <v>98.576999999999998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>
            <v>39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>
            <v>73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>
            <v>95</v>
          </cell>
        </row>
        <row r="80">
          <cell r="A80" t="str">
            <v xml:space="preserve"> 364  Сардельки Филейские Вязанка ВЕС NDX ТМ Вязанка  ПОКОМ</v>
          </cell>
          <cell r="B80">
            <v>110.821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>
            <v>146</v>
          </cell>
        </row>
        <row r="82">
          <cell r="A82" t="str">
            <v xml:space="preserve"> 377  Колбаса Молочная Дугушка 0,6кг ТМ Стародворье  ПОКОМ</v>
          </cell>
          <cell r="B82">
            <v>191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>
            <v>329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>
            <v>141</v>
          </cell>
        </row>
        <row r="85">
          <cell r="A85" t="str">
            <v xml:space="preserve"> 388  Сосиски Восточные Халяль ТМ Вязанка 0,33 кг АК. ПОКОМ</v>
          </cell>
          <cell r="B85">
            <v>86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>
            <v>119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>
            <v>57</v>
          </cell>
        </row>
        <row r="88">
          <cell r="A88" t="str">
            <v xml:space="preserve"> 410  Сосиски Баварские с сыром ТМ Стародворье 0,35 кг. ПОКОМ</v>
          </cell>
          <cell r="B88">
            <v>843</v>
          </cell>
        </row>
        <row r="89">
          <cell r="A89" t="str">
            <v xml:space="preserve"> 412  Сосиски Баварские ТМ Стародворье 0,35 кг ПОКОМ</v>
          </cell>
          <cell r="B89">
            <v>1854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>
            <v>2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>
            <v>16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>
            <v>144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>
            <v>8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B94">
            <v>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B95">
            <v>115.372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B96">
            <v>77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B97">
            <v>65.947999999999993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B98">
            <v>95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B99">
            <v>50.71</v>
          </cell>
        </row>
        <row r="100">
          <cell r="A100" t="str">
            <v xml:space="preserve"> 438  Колбаса Филедворская 0,4 кг. ТМ Стародворье  ПОКОМ</v>
          </cell>
          <cell r="B100">
            <v>37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B101">
            <v>23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B102">
            <v>33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B103">
            <v>59</v>
          </cell>
        </row>
        <row r="104">
          <cell r="A104" t="str">
            <v xml:space="preserve"> 448  Сосиски Сливушки по-венски ТМ Вязанка. 0,3 кг ПОКОМ</v>
          </cell>
          <cell r="B104">
            <v>36</v>
          </cell>
        </row>
        <row r="105">
          <cell r="A105" t="str">
            <v xml:space="preserve"> 449  Колбаса Дугушка Стародворская ВЕС ТС Дугушка ПОКОМ</v>
          </cell>
          <cell r="B105">
            <v>102.47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B106">
            <v>950.83199999999999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B107">
            <v>1250.9659999999999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B108">
            <v>1110.473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B109">
            <v>57.908999999999999</v>
          </cell>
        </row>
        <row r="110">
          <cell r="A110" t="str">
            <v xml:space="preserve"> 467  Колбаса Филейная 0,5кг ТМ Особый рецепт  ПОКОМ</v>
          </cell>
          <cell r="B110">
            <v>33</v>
          </cell>
        </row>
        <row r="111">
          <cell r="A111" t="str">
            <v xml:space="preserve"> 473  Ветчина Рубленая ВЕС ТМ Зареченские  ПОКОМ</v>
          </cell>
          <cell r="B111">
            <v>2.6960000000000002</v>
          </cell>
        </row>
        <row r="112">
          <cell r="A112" t="str">
            <v xml:space="preserve"> 474  Колбаса Молочная 0,4кг ТМ Зареченские  ПОКОМ</v>
          </cell>
          <cell r="B112">
            <v>10</v>
          </cell>
        </row>
        <row r="113">
          <cell r="A113" t="str">
            <v xml:space="preserve"> 475  Колбаса Нежная 0,4кг ТМ Зареченские  ПОКОМ</v>
          </cell>
          <cell r="B113">
            <v>11</v>
          </cell>
        </row>
        <row r="114">
          <cell r="A114" t="str">
            <v xml:space="preserve"> 476  Колбаса Нежная со шпиком 0,4кг ТМ Зареченские  ПОКОМ</v>
          </cell>
          <cell r="B114">
            <v>7</v>
          </cell>
        </row>
        <row r="115">
          <cell r="A115" t="str">
            <v xml:space="preserve"> 477  Ветчина Рубленая 0,4кг ТМ Зареченские  ПОКОМ</v>
          </cell>
          <cell r="B115">
            <v>8</v>
          </cell>
        </row>
        <row r="116">
          <cell r="A116" t="str">
            <v xml:space="preserve"> 478  Сардельки Зареченские ВЕС ТМ Зареченские  ПОКОМ</v>
          </cell>
          <cell r="B116">
            <v>2.6659999999999999</v>
          </cell>
        </row>
        <row r="117">
          <cell r="A117" t="str">
            <v xml:space="preserve"> 479  Шпикачки Зареченские ВЕС ТМ Зареченские  ПОКОМ</v>
          </cell>
          <cell r="B117">
            <v>14.638</v>
          </cell>
        </row>
        <row r="118">
          <cell r="A118" t="str">
            <v xml:space="preserve"> 486  Колбаски Бюргерсы с сыром 0,27кг ТМ Баварушка  ПОКОМ</v>
          </cell>
          <cell r="B118">
            <v>5</v>
          </cell>
        </row>
        <row r="119">
          <cell r="A119" t="str">
            <v>3215 ВЕТЧ.МЯСНАЯ Папа может п/о 0.4кг 8шт.    ОСТАНКИНО</v>
          </cell>
          <cell r="B119">
            <v>72</v>
          </cell>
        </row>
        <row r="120">
          <cell r="A120" t="str">
            <v>3812 СОЧНЫЕ сос п/о мгс 2*2  ОСТАНКИНО</v>
          </cell>
          <cell r="B120">
            <v>424.35300000000001</v>
          </cell>
        </row>
        <row r="121">
          <cell r="A121" t="str">
            <v>4063 МЯСНАЯ Папа может вар п/о_Л   ОСТАНКИНО</v>
          </cell>
          <cell r="B121">
            <v>506.76</v>
          </cell>
        </row>
        <row r="122">
          <cell r="A122" t="str">
            <v>4117 ЭКСТРА Папа может с/к в/у_Л   ОСТАНКИНО</v>
          </cell>
          <cell r="B122">
            <v>10.15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B123">
            <v>22.988</v>
          </cell>
        </row>
        <row r="124">
          <cell r="A124" t="str">
            <v>4813 ФИЛЕЙНАЯ Папа может вар п/о_Л   ОСТАНКИНО</v>
          </cell>
          <cell r="B124">
            <v>133.97</v>
          </cell>
        </row>
        <row r="125">
          <cell r="A125" t="str">
            <v>4993 САЛЯМИ ИТАЛЬЯНСКАЯ с/к в/у 1/250*8_120c ОСТАНКИНО</v>
          </cell>
          <cell r="B125">
            <v>110</v>
          </cell>
        </row>
        <row r="126">
          <cell r="A126" t="str">
            <v>5246 ДОКТОРСКАЯ ПРЕМИУМ вар б/о мгс_30с ОСТАНКИНО</v>
          </cell>
          <cell r="B126">
            <v>6.0030000000000001</v>
          </cell>
        </row>
        <row r="127">
          <cell r="A127" t="str">
            <v>5341 СЕРВЕЛАТ ОХОТНИЧИЙ в/к в/у  ОСТАНКИНО</v>
          </cell>
          <cell r="B127">
            <v>99.021000000000001</v>
          </cell>
        </row>
        <row r="128">
          <cell r="A128" t="str">
            <v>5483 ЭКСТРА Папа может с/к в/у 1/250 8шт.   ОСТАНКИНО</v>
          </cell>
          <cell r="B128">
            <v>189</v>
          </cell>
        </row>
        <row r="129">
          <cell r="A129" t="str">
            <v>5544 Сервелат Финский в/к в/у_45с НОВАЯ ОСТАНКИНО</v>
          </cell>
          <cell r="B129">
            <v>252.994</v>
          </cell>
        </row>
        <row r="130">
          <cell r="A130" t="str">
            <v>5682 САЛЯМИ МЕЛКОЗЕРНЕНАЯ с/к в/у 1/120_60с   ОСТАНКИНО</v>
          </cell>
          <cell r="B130">
            <v>739</v>
          </cell>
        </row>
        <row r="131">
          <cell r="A131" t="str">
            <v>5698 СЫТНЫЕ Папа может сар б/о мгс 1*3_Маяк  ОСТАНКИНО</v>
          </cell>
          <cell r="B131">
            <v>44.966000000000001</v>
          </cell>
        </row>
        <row r="132">
          <cell r="A132" t="str">
            <v>5706 АРОМАТНАЯ Папа может с/к в/у 1/250 8шт.  ОСТАНКИНО</v>
          </cell>
          <cell r="B132">
            <v>169</v>
          </cell>
        </row>
        <row r="133">
          <cell r="A133" t="str">
            <v>5708 ПОСОЛЬСКАЯ Папа может с/к в/у ОСТАНКИНО</v>
          </cell>
          <cell r="B133">
            <v>10.045999999999999</v>
          </cell>
        </row>
        <row r="134">
          <cell r="A134" t="str">
            <v>5820 СЛИВОЧНЫЕ Папа может сос п/о мгс 2*2_45с   ОСТАНКИНО</v>
          </cell>
          <cell r="B134">
            <v>88.878</v>
          </cell>
        </row>
        <row r="135">
          <cell r="A135" t="str">
            <v>5851 ЭКСТРА Папа может вар п/о   ОСТАНКИНО</v>
          </cell>
          <cell r="B135">
            <v>106.264</v>
          </cell>
        </row>
        <row r="136">
          <cell r="A136" t="str">
            <v>5931 ОХОТНИЧЬЯ Папа может с/к в/у 1/220 8шт.   ОСТАНКИНО</v>
          </cell>
          <cell r="B136">
            <v>231</v>
          </cell>
        </row>
        <row r="137">
          <cell r="A137" t="str">
            <v>5992 ВРЕМЯ ОКРОШКИ Папа может вар п/о 0.4кг   ОСТАНКИНО</v>
          </cell>
          <cell r="B137">
            <v>258</v>
          </cell>
        </row>
        <row r="138">
          <cell r="A138" t="str">
            <v>6113 СОЧНЫЕ сос п/о мгс 1*6_Ашан  ОСТАНКИНО</v>
          </cell>
          <cell r="B138">
            <v>573.67600000000004</v>
          </cell>
        </row>
        <row r="139">
          <cell r="A139" t="str">
            <v>6206 СВИНИНА ПО-ДОМАШНЕМУ к/в мл/к в/у 0.3кг  ОСТАНКИНО</v>
          </cell>
          <cell r="B139">
            <v>103</v>
          </cell>
        </row>
        <row r="140">
          <cell r="A140" t="str">
            <v>6228 МЯСНОЕ АССОРТИ к/з с/н мгс 1/90 10шт.  ОСТАНКИНО</v>
          </cell>
          <cell r="B140">
            <v>152</v>
          </cell>
        </row>
        <row r="141">
          <cell r="A141" t="str">
            <v>6247 ДОМАШНЯЯ Папа может вар п/о 0,4кг 8шт.  ОСТАНКИНО</v>
          </cell>
          <cell r="B141">
            <v>44</v>
          </cell>
        </row>
        <row r="142">
          <cell r="A142" t="str">
            <v>6268 ГОВЯЖЬЯ Папа может вар п/о 0,4кг 8 шт.  ОСТАНКИНО</v>
          </cell>
          <cell r="B142">
            <v>73</v>
          </cell>
        </row>
        <row r="143">
          <cell r="A143" t="str">
            <v>6303 МЯСНЫЕ Папа может сос п/о мгс 1.5*3  ОСТАНКИНО</v>
          </cell>
          <cell r="B143">
            <v>122.833</v>
          </cell>
        </row>
        <row r="144">
          <cell r="A144" t="str">
            <v>6325 ДОКТОРСКАЯ ПРЕМИУМ вар п/о 0.4кг 8шт.  ОСТАНКИНО</v>
          </cell>
          <cell r="B144">
            <v>299</v>
          </cell>
        </row>
        <row r="145">
          <cell r="A145" t="str">
            <v>6333 МЯСНАЯ Папа может вар п/о 0.4кг 8шт.  ОСТАНКИНО</v>
          </cell>
          <cell r="B145">
            <v>1670</v>
          </cell>
        </row>
        <row r="146">
          <cell r="A146" t="str">
            <v>6340 ДОМАШНИЙ РЕЦЕПТ Коровино 0.5кг 8шт.  ОСТАНКИНО</v>
          </cell>
          <cell r="B146">
            <v>201</v>
          </cell>
        </row>
        <row r="147">
          <cell r="A147" t="str">
            <v>6341 ДОМАШНИЙ РЕЦЕПТ СО ШПИКОМ Коровино 0.5кг  ОСТАНКИНО</v>
          </cell>
          <cell r="B147">
            <v>15</v>
          </cell>
        </row>
        <row r="148">
          <cell r="A148" t="str">
            <v>6353 ЭКСТРА Папа может вар п/о 0.4кг 8шт.  ОСТАНКИНО</v>
          </cell>
          <cell r="B148">
            <v>479</v>
          </cell>
        </row>
        <row r="149">
          <cell r="A149" t="str">
            <v>6392 ФИЛЕЙНАЯ Папа может вар п/о 0.4кг. ОСТАНКИНО</v>
          </cell>
          <cell r="B149">
            <v>1165</v>
          </cell>
        </row>
        <row r="150">
          <cell r="A150" t="str">
            <v>6426 КЛАССИЧЕСКАЯ ПМ вар п/о 0.3кг 8шт.  ОСТАНКИНО</v>
          </cell>
          <cell r="B150">
            <v>413</v>
          </cell>
        </row>
        <row r="151">
          <cell r="A151" t="str">
            <v>6453 ЭКСТРА Папа может с/к с/н в/у 1/100 14шт.   ОСТАНКИНО</v>
          </cell>
          <cell r="B151">
            <v>573</v>
          </cell>
        </row>
        <row r="152">
          <cell r="A152" t="str">
            <v>6454 АРОМАТНАЯ с/к с/н в/у 1/100 14шт.  ОСТАНКИНО</v>
          </cell>
          <cell r="B152">
            <v>460</v>
          </cell>
        </row>
        <row r="153">
          <cell r="A153" t="str">
            <v>6459 СЕРВЕЛАТ ШВЕЙЦАРСК. в/к с/н в/у 1/100*10  ОСТАНКИНО</v>
          </cell>
          <cell r="B153">
            <v>6</v>
          </cell>
        </row>
        <row r="154">
          <cell r="A154" t="str">
            <v>6495 ВЕТЧ.МРАМОРНАЯ в/у срез 0.3кг 6шт_45с  ОСТАНКИНО</v>
          </cell>
          <cell r="B154">
            <v>36</v>
          </cell>
        </row>
        <row r="155">
          <cell r="A155" t="str">
            <v>6527 ШПИКАЧКИ СОЧНЫЕ ПМ сар б/о мгс 1*3 45с ОСТАНКИНО</v>
          </cell>
          <cell r="B155">
            <v>136.10400000000001</v>
          </cell>
        </row>
        <row r="156">
          <cell r="A156" t="str">
            <v>6586 МРАМОРНАЯ И БАЛЫКОВАЯ в/к с/н мгс 1/90 ОСТАНКИНО</v>
          </cell>
          <cell r="B156">
            <v>44</v>
          </cell>
        </row>
        <row r="157">
          <cell r="A157" t="str">
            <v>6602 БАВАРСКИЕ ПМ сос ц/о мгс 0,35кг 8шт.  ОСТАНКИНО</v>
          </cell>
          <cell r="B157">
            <v>59</v>
          </cell>
        </row>
        <row r="158">
          <cell r="A158" t="str">
            <v>6661 СОЧНЫЙ ГРИЛЬ ПМ сос п/о мгс 1.5*4_Маяк  ОСТАНКИНО</v>
          </cell>
          <cell r="B158">
            <v>15.413</v>
          </cell>
        </row>
        <row r="159">
          <cell r="A159" t="str">
            <v>6666 БОЯНСКАЯ Папа может п/к в/у 0,28кг 8 шт. ОСТАНКИНО</v>
          </cell>
          <cell r="B159">
            <v>364</v>
          </cell>
        </row>
        <row r="160">
          <cell r="A160" t="str">
            <v>6683 СЕРВЕЛАТ ЗЕРНИСТЫЙ ПМ в/к в/у 0,35кг  ОСТАНКИНО</v>
          </cell>
          <cell r="B160">
            <v>979</v>
          </cell>
        </row>
        <row r="161">
          <cell r="A161" t="str">
            <v>6684 СЕРВЕЛАТ КАРЕЛЬСКИЙ ПМ в/к в/у 0.28кг  ОСТАНКИНО</v>
          </cell>
          <cell r="B161">
            <v>700</v>
          </cell>
        </row>
        <row r="162">
          <cell r="A162" t="str">
            <v>6689 СЕРВЕЛАТ ОХОТНИЧИЙ ПМ в/к в/у 0,35кг 8шт  ОСТАНКИНО</v>
          </cell>
          <cell r="B162">
            <v>1045</v>
          </cell>
        </row>
        <row r="163">
          <cell r="A163" t="str">
            <v>6697 СЕРВЕЛАТ ФИНСКИЙ ПМ в/к в/у 0,35кг 8шт.  ОСТАНКИНО</v>
          </cell>
          <cell r="B163">
            <v>1542</v>
          </cell>
        </row>
        <row r="164">
          <cell r="A164" t="str">
            <v>6713 СОЧНЫЙ ГРИЛЬ ПМ сос п/о мгс 0.41кг 8шт.  ОСТАНКИНО</v>
          </cell>
          <cell r="B164">
            <v>393</v>
          </cell>
        </row>
        <row r="165">
          <cell r="A165" t="str">
            <v>6722 СОЧНЫЕ ПМ сос п/о мгс 0,41кг 10шт.  ОСТАНКИНО</v>
          </cell>
          <cell r="B165">
            <v>1893</v>
          </cell>
        </row>
        <row r="166">
          <cell r="A166" t="str">
            <v>6726 СЛИВОЧНЫЕ ПМ сос п/о мгс 0.41кг 10шт.  ОСТАНКИНО</v>
          </cell>
          <cell r="B166">
            <v>738</v>
          </cell>
        </row>
        <row r="167">
          <cell r="A167" t="str">
            <v>6747 РУССКАЯ ПРЕМИУМ ПМ вар ф/о в/у  ОСТАНКИНО</v>
          </cell>
          <cell r="B167">
            <v>5.9749999999999996</v>
          </cell>
        </row>
        <row r="168">
          <cell r="A168" t="str">
            <v>6759 МОЛОЧНЫЕ ГОСТ сос ц/о мгс 0.4кг 7шт.  ОСТАНКИНО</v>
          </cell>
          <cell r="B168">
            <v>4</v>
          </cell>
        </row>
        <row r="169">
          <cell r="A169" t="str">
            <v>6761 МОЛОЧНЫЕ ГОСТ сос ц/о мгс 1*4  ОСТАНКИНО</v>
          </cell>
          <cell r="B169">
            <v>9.4469999999999992</v>
          </cell>
        </row>
        <row r="170">
          <cell r="A170" t="str">
            <v>6762 СЛИВОЧНЫЕ сос ц/о мгс 0.41кг 8шт.  ОСТАНКИНО</v>
          </cell>
          <cell r="B170">
            <v>40</v>
          </cell>
        </row>
        <row r="171">
          <cell r="A171" t="str">
            <v>6764 СЛИВОЧНЫЕ сос ц/о мгс 1*4  ОСТАНКИНО</v>
          </cell>
          <cell r="B171">
            <v>23.933</v>
          </cell>
        </row>
        <row r="172">
          <cell r="A172" t="str">
            <v>6765 РУБЛЕНЫЕ сос ц/о мгс 0.36кг 6шт.  ОСТАНКИНО</v>
          </cell>
          <cell r="B172">
            <v>149</v>
          </cell>
        </row>
        <row r="173">
          <cell r="A173" t="str">
            <v>6767 РУБЛЕНЫЕ сос ц/о мгс 1*4  ОСТАНКИНО</v>
          </cell>
          <cell r="B173">
            <v>11.795999999999999</v>
          </cell>
        </row>
        <row r="174">
          <cell r="A174" t="str">
            <v>6768 С СЫРОМ сос ц/о мгс 0.41кг 6шт.  ОСТАНКИНО</v>
          </cell>
          <cell r="B174">
            <v>39</v>
          </cell>
        </row>
        <row r="175">
          <cell r="A175" t="str">
            <v>6770 ИСПАНСКИЕ сос ц/о мгс 0.41кг 6шт.  ОСТАНКИНО</v>
          </cell>
          <cell r="B175">
            <v>22</v>
          </cell>
        </row>
        <row r="176">
          <cell r="A176" t="str">
            <v>6773 САЛЯМИ Папа может п/к в/у 0,28кг 8шт.  ОСТАНКИНО</v>
          </cell>
          <cell r="B176">
            <v>161</v>
          </cell>
        </row>
        <row r="177">
          <cell r="A177" t="str">
            <v>6777 МЯСНЫЕ С ГОВЯДИНОЙ ПМ сос п/о мгс 0.4кг  ОСТАНКИНО</v>
          </cell>
          <cell r="B177">
            <v>370</v>
          </cell>
        </row>
        <row r="178">
          <cell r="A178" t="str">
            <v>6785 ВЕНСКАЯ САЛЯМИ п/к в/у 0.33кг 8шт.  ОСТАНКИНО</v>
          </cell>
          <cell r="B178">
            <v>106</v>
          </cell>
        </row>
        <row r="179">
          <cell r="A179" t="str">
            <v>6787 СЕРВЕЛАТ КРЕМЛЕВСКИЙ в/к в/у 0,33кг 8шт.  ОСТАНКИНО</v>
          </cell>
          <cell r="B179">
            <v>60</v>
          </cell>
        </row>
        <row r="180">
          <cell r="A180" t="str">
            <v>6793 БАЛЫКОВАЯ в/к в/у 0,33кг 8шт.  ОСТАНКИНО</v>
          </cell>
          <cell r="B180">
            <v>120</v>
          </cell>
        </row>
        <row r="181">
          <cell r="A181" t="str">
            <v>6794 БАЛЫКОВАЯ в/к в/у  ОСТАНКИНО</v>
          </cell>
          <cell r="B181">
            <v>5.2229999999999999</v>
          </cell>
        </row>
        <row r="182">
          <cell r="A182" t="str">
            <v>6795 ОСТАНКИНСКАЯ в/к в/у 0,33кг 8шт.  ОСТАНКИНО</v>
          </cell>
          <cell r="B182">
            <v>22</v>
          </cell>
        </row>
        <row r="183">
          <cell r="A183" t="str">
            <v>6807 СЕРВЕЛАТ ЕВРОПЕЙСКИЙ в/к в/у 0,33кг 8шт.  ОСТАНКИНО</v>
          </cell>
          <cell r="B183">
            <v>45</v>
          </cell>
        </row>
        <row r="184">
          <cell r="A184" t="str">
            <v>6829 МОЛОЧНЫЕ КЛАССИЧЕСКИЕ сос п/о мгс 2*4_С  ОСТАНКИНО</v>
          </cell>
          <cell r="B184">
            <v>110.096</v>
          </cell>
        </row>
        <row r="185">
          <cell r="A185" t="str">
            <v>6834 ПОСОЛЬСКАЯ ПМ с/к с/н в/у 1/100 10шт.  ОСТАНКИНО</v>
          </cell>
          <cell r="B185">
            <v>108</v>
          </cell>
        </row>
        <row r="186">
          <cell r="A186" t="str">
            <v>6837 ФИЛЕЙНЫЕ Папа Может сос ц/о мгс 0.4кг  ОСТАНКИНО</v>
          </cell>
          <cell r="B186">
            <v>352</v>
          </cell>
        </row>
        <row r="187">
          <cell r="A187" t="str">
            <v>6852 МОЛОЧНЫЕ ПРЕМИУМ ПМ сос п/о в/ у 1/350  ОСТАНКИНО</v>
          </cell>
          <cell r="B187">
            <v>790</v>
          </cell>
        </row>
        <row r="188">
          <cell r="A188" t="str">
            <v>6853 МОЛОЧНЫЕ ПРЕМИУМ ПМ сос п/о мгс 1*6  ОСТАНКИНО</v>
          </cell>
          <cell r="B188">
            <v>41.067999999999998</v>
          </cell>
        </row>
        <row r="189">
          <cell r="A189" t="str">
            <v>6854 МОЛОЧНЫЕ ПРЕМИУМ ПМ сос п/о мгс 0.6кг  ОСТАНКИНО</v>
          </cell>
          <cell r="B189">
            <v>135</v>
          </cell>
        </row>
        <row r="190">
          <cell r="A190" t="str">
            <v>6861 ДОМАШНИЙ РЕЦЕПТ Коровино вар п/о  ОСТАНКИНО</v>
          </cell>
          <cell r="B190">
            <v>226.04300000000001</v>
          </cell>
        </row>
        <row r="191">
          <cell r="A191" t="str">
            <v>6862 ДОМАШНИЙ РЕЦЕПТ СО ШПИК. Коровино вар п/о  ОСТАНКИНО</v>
          </cell>
          <cell r="B191">
            <v>11.776</v>
          </cell>
        </row>
        <row r="192">
          <cell r="A192" t="str">
            <v>6865 ВЕТЧ.НЕЖНАЯ Коровино п/о  ОСТАНКИНО</v>
          </cell>
          <cell r="B192">
            <v>60.115000000000002</v>
          </cell>
        </row>
        <row r="193">
          <cell r="A193" t="str">
            <v>6870 С ГОВЯДИНОЙ СН сос п/о мгс 1*6  ОСТАНКИНО</v>
          </cell>
          <cell r="B193">
            <v>19.596</v>
          </cell>
        </row>
        <row r="194">
          <cell r="A194" t="str">
            <v>6901 МЯСНИКС ПМ сос б/о мгс 1/160 14шт.  ОСТАНКИНО</v>
          </cell>
          <cell r="B194">
            <v>79</v>
          </cell>
        </row>
        <row r="195">
          <cell r="A195" t="str">
            <v>6919 БЕКОН с/к с/н в/у 1/180 10шт.  ОСТАНКИНО</v>
          </cell>
          <cell r="B195">
            <v>208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B196">
            <v>28</v>
          </cell>
        </row>
        <row r="197">
          <cell r="A197" t="str">
            <v>Балык свиной с/к "Эликатессе" 0,10 кг.шт. нарезка (лоток с ср.защ.атм.)  СПК</v>
          </cell>
          <cell r="B197">
            <v>70</v>
          </cell>
        </row>
        <row r="198">
          <cell r="A198" t="str">
            <v>БОНУС ДОМАШНИЙ РЕЦЕПТ Коровино 0.5кг 8шт. (6305)</v>
          </cell>
          <cell r="B198">
            <v>5</v>
          </cell>
        </row>
        <row r="199">
          <cell r="A199" t="str">
            <v>БОНУС ДОМАШНИЙ РЕЦЕПТ Коровино вар п/о (5324)</v>
          </cell>
          <cell r="B199">
            <v>7.8810000000000002</v>
          </cell>
        </row>
        <row r="200">
          <cell r="A200" t="str">
            <v>БОНУС СОЧНЫЕ сос п/о мгс 0.41кг_UZ (6087)  ОСТАНКИНО</v>
          </cell>
          <cell r="B200">
            <v>68</v>
          </cell>
        </row>
        <row r="201">
          <cell r="A201" t="str">
            <v>БОНУС СОЧНЫЕ сос п/о мгс 1*6_UZ (6088)  ОСТАНКИНО</v>
          </cell>
          <cell r="B201">
            <v>45.109000000000002</v>
          </cell>
        </row>
        <row r="202">
          <cell r="A202" t="str">
            <v>БОНУС_273  Сосиски Сочинки с сочной грудинкой, МГС 0.4кг,   ПОКОМ</v>
          </cell>
          <cell r="B202">
            <v>364</v>
          </cell>
        </row>
        <row r="203">
          <cell r="A203" t="str">
            <v>БОНУС_Колбаса вареная Филейская ТМ Вязанка. ВЕС  ПОКОМ</v>
          </cell>
          <cell r="B203">
            <v>97.39</v>
          </cell>
        </row>
        <row r="204">
          <cell r="A204" t="str">
            <v>БОНУС_Колбаса Сервелат Филедворский, фиброуз, в/у 0,35 кг срез,  ПОКОМ</v>
          </cell>
          <cell r="B204">
            <v>148</v>
          </cell>
        </row>
        <row r="205">
          <cell r="A205" t="str">
            <v>БОНУС_Мини-чебуречки с мясом  0,3кг ТМ Зареченские  ПОКОМ</v>
          </cell>
          <cell r="B205">
            <v>1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B206">
            <v>40.299999999999997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B207">
            <v>100</v>
          </cell>
        </row>
        <row r="208">
          <cell r="A208" t="str">
            <v>БОНУС_Сервелат Фирменный в/к 0,10 кг.шт. нарезка (лоток с ср.защ.атм.)  СПК</v>
          </cell>
          <cell r="B208">
            <v>28</v>
          </cell>
        </row>
        <row r="209">
          <cell r="A209" t="str">
            <v>Бутербродная вареная 0,47 кг шт.  СПК</v>
          </cell>
          <cell r="B209">
            <v>21</v>
          </cell>
        </row>
        <row r="210">
          <cell r="A210" t="str">
            <v>Вацлавская п/к (черева) 390 гр.шт. термоус.пак  СПК</v>
          </cell>
          <cell r="B210">
            <v>41</v>
          </cell>
        </row>
        <row r="211">
          <cell r="A211" t="str">
            <v>Готовые чебупели острые с мясом Горячая штучка 0,3 кг зам  ПОКОМ</v>
          </cell>
          <cell r="B211">
            <v>93</v>
          </cell>
        </row>
        <row r="212">
          <cell r="A212" t="str">
            <v>Готовые чебупели с ветчиной и сыром Горячая штучка 0,3кг зам  ПОКОМ</v>
          </cell>
          <cell r="B212">
            <v>460</v>
          </cell>
        </row>
        <row r="213">
          <cell r="A213" t="str">
            <v>Готовые чебупели сочные с мясом ТМ Горячая штучка  0,3кг зам  ПОКОМ</v>
          </cell>
          <cell r="B213">
            <v>302</v>
          </cell>
        </row>
        <row r="214">
          <cell r="A214" t="str">
            <v>Готовые чебуреки с мясом ТМ Горячая штучка 0,09 кг флоу-пак ПОКОМ</v>
          </cell>
          <cell r="B214">
            <v>43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B215">
            <v>4</v>
          </cell>
        </row>
        <row r="216">
          <cell r="A216" t="str">
            <v>Гуцульская с/к "КолбасГрад" 160 гр.шт. термоус. пак  СПК</v>
          </cell>
          <cell r="B216">
            <v>15</v>
          </cell>
        </row>
        <row r="217">
          <cell r="A217" t="str">
            <v>Дельгаро с/в "Эликатессе" 140 гр.шт.  СПК</v>
          </cell>
          <cell r="B217">
            <v>8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B218">
            <v>81</v>
          </cell>
        </row>
        <row r="219">
          <cell r="A219" t="str">
            <v>Докторская вареная в/с  СПК</v>
          </cell>
          <cell r="B219">
            <v>1.196</v>
          </cell>
        </row>
        <row r="220">
          <cell r="A220" t="str">
            <v>Докторская вареная в/с 0,47 кг шт.  СПК</v>
          </cell>
          <cell r="B220">
            <v>10</v>
          </cell>
        </row>
        <row r="221">
          <cell r="A221" t="str">
            <v>Докторская вареная термоус.пак. "Высокий вкус"  СПК</v>
          </cell>
          <cell r="B221">
            <v>37.85</v>
          </cell>
        </row>
        <row r="222">
          <cell r="A222" t="str">
            <v>ЖАР-мени ВЕС ТМ Зареченские  ПОКОМ</v>
          </cell>
          <cell r="B222">
            <v>16.5</v>
          </cell>
        </row>
        <row r="223">
          <cell r="A223" t="str">
            <v>Классическая вареная 400 гр.шт.  СПК</v>
          </cell>
          <cell r="B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B224">
            <v>232</v>
          </cell>
        </row>
        <row r="225">
          <cell r="A225" t="str">
            <v>Колбаски ПодПивасики острые с/к 0,10 кг.шт. термофор.пак.  СПК</v>
          </cell>
          <cell r="B225">
            <v>225</v>
          </cell>
        </row>
        <row r="226">
          <cell r="A226" t="str">
            <v>Колбаски ПодПивасики с сыром с/к 100 гр.шт. (в ср.защ.атм.)  СПК</v>
          </cell>
          <cell r="B226">
            <v>58</v>
          </cell>
        </row>
        <row r="227">
          <cell r="A227" t="str">
            <v>Консервы говядина тушеная "СПК" ж/б 0,338 кг.шт. термоус. пл. ЧМК  СПК</v>
          </cell>
          <cell r="B227">
            <v>8</v>
          </cell>
        </row>
        <row r="228">
          <cell r="A228" t="str">
            <v>Круггетсы с сырным соусом ТМ Горячая штучка 0,25 кг зам  ПОКОМ</v>
          </cell>
          <cell r="B228">
            <v>147</v>
          </cell>
        </row>
        <row r="229">
          <cell r="A229" t="str">
            <v>Круггетсы сочные ТМ Горячая штучка ТС Круггетсы 0,25 кг зам  ПОКОМ</v>
          </cell>
          <cell r="B229">
            <v>206</v>
          </cell>
        </row>
        <row r="230">
          <cell r="A230" t="str">
            <v>Ла Фаворте с/в "Эликатессе" 140 гр.шт.  СПК</v>
          </cell>
          <cell r="B230">
            <v>34</v>
          </cell>
        </row>
        <row r="231">
          <cell r="A231" t="str">
            <v>Ливерная Печеночная "Просто выгодно" 0,3 кг.шт.  СПК</v>
          </cell>
          <cell r="B231">
            <v>22</v>
          </cell>
        </row>
        <row r="232">
          <cell r="A232" t="str">
            <v>Любительская вареная термоус.пак. "Высокий вкус"  СПК</v>
          </cell>
          <cell r="B232">
            <v>20.923999999999999</v>
          </cell>
        </row>
        <row r="233">
          <cell r="A233" t="str">
            <v>Мини-пицца с ветчиной и сыром 0,3кг ТМ Зареченские  ПОКОМ</v>
          </cell>
          <cell r="B233">
            <v>2</v>
          </cell>
        </row>
        <row r="234">
          <cell r="A234" t="str">
            <v>Мини-сосиски в тесте 0,3кг ТМ Зареченские  ПОКОМ</v>
          </cell>
          <cell r="B234">
            <v>4</v>
          </cell>
        </row>
        <row r="235">
          <cell r="A235" t="str">
            <v>Мини-сосиски в тесте 3,7кг ВЕС заморож. ТМ Зареченские  ПОКОМ</v>
          </cell>
          <cell r="B235">
            <v>37</v>
          </cell>
        </row>
        <row r="236">
          <cell r="A236" t="str">
            <v>Мини-чебуречки с мясом  0,3кг ТМ Зареченские  ПОКОМ</v>
          </cell>
          <cell r="B236">
            <v>6</v>
          </cell>
        </row>
        <row r="237">
          <cell r="A237" t="str">
            <v>Мини-чебуречки с сыром и ветчиной 0,3кг ТМ Зареченские  ПОКОМ</v>
          </cell>
          <cell r="B237">
            <v>13</v>
          </cell>
        </row>
        <row r="238">
          <cell r="A238" t="str">
            <v>Мини-шарики с курочкой и сыром ТМ Зареченские ВЕС  ПОКОМ</v>
          </cell>
          <cell r="B238">
            <v>24</v>
          </cell>
        </row>
        <row r="239">
          <cell r="A239" t="str">
            <v>Наггетсы Foodgital 0,25кг ТМ Горячая штучка  ПОКОМ</v>
          </cell>
          <cell r="B239">
            <v>5</v>
          </cell>
        </row>
        <row r="240">
          <cell r="A240" t="str">
            <v>Наггетсы из печи 0,25кг ТМ Вязанка ТС Няняггетсы Сливушки замор.  ПОКОМ</v>
          </cell>
          <cell r="B240">
            <v>588</v>
          </cell>
        </row>
        <row r="241">
          <cell r="A241" t="str">
            <v>Наггетсы Нагетосы Сочная курочка ТМ Горячая штучка 0,25 кг зам  ПОКОМ</v>
          </cell>
          <cell r="B241">
            <v>323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B242">
            <v>466</v>
          </cell>
        </row>
        <row r="243">
          <cell r="A243" t="str">
            <v>Наггетсы с куриным филе и сыром ТМ Вязанка 0,25 кг ПОКОМ</v>
          </cell>
          <cell r="B243">
            <v>207</v>
          </cell>
        </row>
        <row r="244">
          <cell r="A244" t="str">
            <v>Наггетсы Хрустящие 0,3кг ТМ Зареченские  ПОКОМ</v>
          </cell>
          <cell r="B244">
            <v>26</v>
          </cell>
        </row>
        <row r="245">
          <cell r="A245" t="str">
            <v>Наггетсы Хрустящие ТМ Зареченские. ВЕС ПОКОМ</v>
          </cell>
          <cell r="B245">
            <v>161</v>
          </cell>
        </row>
        <row r="246">
          <cell r="A246" t="str">
            <v>Оригинальная с перцем с/к  СПК</v>
          </cell>
          <cell r="B246">
            <v>63.335999999999999</v>
          </cell>
        </row>
        <row r="247">
          <cell r="A247" t="str">
            <v>Особая вареная  СПК</v>
          </cell>
          <cell r="B247">
            <v>2.4260000000000002</v>
          </cell>
        </row>
        <row r="248">
          <cell r="A248" t="str">
            <v>Пельмени Grandmeni со сливочным маслом Горячая штучка 0,75 кг ПОКОМ</v>
          </cell>
          <cell r="B248">
            <v>53</v>
          </cell>
        </row>
        <row r="249">
          <cell r="A249" t="str">
            <v>Пельмени Бигбули #МЕГАВКУСИЩЕ с сочной грудинкой 0,43 кг  ПОКОМ</v>
          </cell>
          <cell r="B249">
            <v>24</v>
          </cell>
        </row>
        <row r="250">
          <cell r="A250" t="str">
            <v>Пельмени Бигбули #МЕГАВКУСИЩЕ с сочной грудинкой 0,9 кг  ПОКОМ</v>
          </cell>
          <cell r="B250">
            <v>187</v>
          </cell>
        </row>
        <row r="251">
          <cell r="A251" t="str">
            <v>Пельмени Бигбули с мясом, Горячая штучка 0,43кг  ПОКОМ</v>
          </cell>
          <cell r="B251">
            <v>65</v>
          </cell>
        </row>
        <row r="252">
          <cell r="A252" t="str">
            <v>Пельмени Бигбули с мясом, Горячая штучка 0,9кг  ПОКОМ</v>
          </cell>
          <cell r="B252">
            <v>71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B253">
            <v>168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B254">
            <v>70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B255">
            <v>61</v>
          </cell>
        </row>
        <row r="256">
          <cell r="A256" t="str">
            <v>Пельмени Бульмени с говядиной и свининой Горячая шт. 0,9 кг  ПОКОМ</v>
          </cell>
          <cell r="B256">
            <v>511</v>
          </cell>
        </row>
        <row r="257">
          <cell r="A257" t="str">
            <v>Пельмени Бульмени с говядиной и свининой Горячая штучка 0,43  ПОКОМ</v>
          </cell>
          <cell r="B257">
            <v>419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B258">
            <v>60.9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B259">
            <v>260</v>
          </cell>
        </row>
        <row r="260">
          <cell r="A260" t="str">
            <v>Пельмени Бульмени со сливочным маслом Горячая штучка 0,9 кг  ПОКОМ</v>
          </cell>
          <cell r="B260">
            <v>491</v>
          </cell>
        </row>
        <row r="261">
          <cell r="A261" t="str">
            <v>Пельмени Бульмени со сливочным маслом ТМ Горячая шт. 0,43 кг  ПОКОМ</v>
          </cell>
          <cell r="B261">
            <v>324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B262">
            <v>8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B263">
            <v>21</v>
          </cell>
        </row>
        <row r="264">
          <cell r="A264" t="str">
            <v>Пельмени Жемчужные сфера 1,0кг ТМ Зареченские  ПОКОМ</v>
          </cell>
          <cell r="B264">
            <v>3</v>
          </cell>
        </row>
        <row r="265">
          <cell r="A265" t="str">
            <v>Пельмени Медвежьи ушки с фермерскими сливками 0,7кг  ПОКОМ</v>
          </cell>
          <cell r="B265">
            <v>47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B266">
            <v>60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B267">
            <v>48</v>
          </cell>
        </row>
        <row r="268">
          <cell r="A268" t="str">
            <v>Пельмени Мясорубские ТМ Стародворье фоупак равиоли 0,7 кг  ПОКОМ</v>
          </cell>
          <cell r="B268">
            <v>313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B269">
            <v>64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B270">
            <v>125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B271">
            <v>150</v>
          </cell>
        </row>
        <row r="272">
          <cell r="A272" t="str">
            <v>Пельмени Сочные сфера 0,8 кг ТМ Стародворье  ПОКОМ</v>
          </cell>
          <cell r="B272">
            <v>17</v>
          </cell>
        </row>
        <row r="273">
          <cell r="A273" t="str">
            <v>Пельмени Татарские 0,4кг ТМ Особый рецепт  ПОКОМ</v>
          </cell>
          <cell r="B273">
            <v>25</v>
          </cell>
        </row>
        <row r="274">
          <cell r="A274" t="str">
            <v>Пирожки с мясом 3,7кг ВЕС ТМ Зареченские  ПОКОМ</v>
          </cell>
          <cell r="B274">
            <v>51.8</v>
          </cell>
        </row>
        <row r="275">
          <cell r="A275" t="str">
            <v>Пирожки с мясом, картофелем и грибами 0,3кг ТМ Зареченские  ПОКОМ</v>
          </cell>
          <cell r="B275">
            <v>2</v>
          </cell>
        </row>
        <row r="276">
          <cell r="A276" t="str">
            <v>Пирожки с яблоком и грушей ВЕС ТМ Зареченские  ПОКОМ</v>
          </cell>
          <cell r="B276">
            <v>3.7</v>
          </cell>
        </row>
        <row r="277">
          <cell r="A277" t="str">
            <v>Ричеза с/к 230 гр.шт.  СПК</v>
          </cell>
          <cell r="B277">
            <v>69</v>
          </cell>
        </row>
        <row r="278">
          <cell r="A278" t="str">
            <v>Сальчетти с/к 230 гр.шт.  СПК</v>
          </cell>
          <cell r="B278">
            <v>79</v>
          </cell>
        </row>
        <row r="279">
          <cell r="A279" t="str">
            <v>Салями с перчиком с/к "КолбасГрад" 160 гр.шт. термоус. пак.  СПК</v>
          </cell>
          <cell r="B279">
            <v>17</v>
          </cell>
        </row>
        <row r="280">
          <cell r="A280" t="str">
            <v>Салями Трюфель с/в "Эликатессе" 0,16 кг.шт.  СПК</v>
          </cell>
          <cell r="B280">
            <v>30</v>
          </cell>
        </row>
        <row r="281">
          <cell r="A281" t="str">
            <v>Сардельки "Докторские" (черева) ( в ср.защ.атм.) 1.0 кг. "Высокий вкус"  СПК</v>
          </cell>
          <cell r="B281">
            <v>31.905999999999999</v>
          </cell>
        </row>
        <row r="282">
          <cell r="A282" t="str">
            <v>Сардельки из говядины (черева) (в ср.защ.атм.) "Высокий вкус"  СПК</v>
          </cell>
          <cell r="B282">
            <v>46.158000000000001</v>
          </cell>
        </row>
        <row r="283">
          <cell r="A283" t="str">
            <v>Сервелат Европейский в/к, в/с 0,38 кг.шт.термофор.пак  СПК</v>
          </cell>
          <cell r="B283">
            <v>2</v>
          </cell>
        </row>
        <row r="284">
          <cell r="A284" t="str">
            <v>Сервелат мелкозернистый в/к 0,5 кг.шт. термоус.пак. "Высокий вкус"  СПК</v>
          </cell>
          <cell r="B284">
            <v>28</v>
          </cell>
        </row>
        <row r="285">
          <cell r="A285" t="str">
            <v>Сервелат Финский в/к 0,38 кг.шт. термофор.пак.  СПК</v>
          </cell>
          <cell r="B285">
            <v>26</v>
          </cell>
        </row>
        <row r="286">
          <cell r="A286" t="str">
            <v>Сервелат Фирменный в/к 0,10 кг.шт. нарезка (лоток с ср.защ.атм.)  СПК</v>
          </cell>
          <cell r="B286">
            <v>17</v>
          </cell>
        </row>
        <row r="287">
          <cell r="A287" t="str">
            <v>Сибирская особая с/к 0,10 кг.шт. нарезка (лоток с ср.защ.атм.)  СПК</v>
          </cell>
          <cell r="B287">
            <v>79</v>
          </cell>
        </row>
        <row r="288">
          <cell r="A288" t="str">
            <v>Сибирская особая с/к 0,235 кг шт.  СПК</v>
          </cell>
          <cell r="B288">
            <v>37</v>
          </cell>
        </row>
        <row r="289">
          <cell r="A289" t="str">
            <v>Славянская п/к 0,38 кг шт.термофор.пак.  СПК</v>
          </cell>
          <cell r="B289">
            <v>2</v>
          </cell>
        </row>
        <row r="290">
          <cell r="A290" t="str">
            <v>Сосиски "Баварские" 0,36 кг.шт. вак.упак.  СПК</v>
          </cell>
          <cell r="B290">
            <v>2</v>
          </cell>
        </row>
        <row r="291">
          <cell r="A291" t="str">
            <v>Сосиски Мусульманские "Просто выгодно" (в ср.защ.атм.)  СПК</v>
          </cell>
          <cell r="B291">
            <v>3.6120000000000001</v>
          </cell>
        </row>
        <row r="292">
          <cell r="A292" t="str">
            <v>Сосиски Хот-дог ВЕС (лоток с ср.защ.атм.)   СПК</v>
          </cell>
          <cell r="B292">
            <v>6.4320000000000004</v>
          </cell>
        </row>
        <row r="293">
          <cell r="A293" t="str">
            <v>Сосисоны в темпуре ВЕС  ПОКОМ</v>
          </cell>
          <cell r="B293">
            <v>5.4</v>
          </cell>
        </row>
        <row r="294">
          <cell r="A294" t="str">
            <v>Сочный мегачебурек ТМ Зареченские ВЕС ПОКОМ</v>
          </cell>
          <cell r="B294">
            <v>26.88</v>
          </cell>
        </row>
        <row r="295">
          <cell r="A295" t="str">
            <v>Торо Неро с/в "Эликатессе" 140 гр.шт.  СПК</v>
          </cell>
          <cell r="B295">
            <v>11</v>
          </cell>
        </row>
        <row r="296">
          <cell r="A296" t="str">
            <v>Фестивальная пора с/к 235 гр.шт.  СПК</v>
          </cell>
          <cell r="B296">
            <v>282</v>
          </cell>
        </row>
        <row r="297">
          <cell r="A297" t="str">
            <v>Фестивальная пора с/к термоус.пак  СПК</v>
          </cell>
          <cell r="B297">
            <v>1.236</v>
          </cell>
        </row>
        <row r="298">
          <cell r="A298" t="str">
            <v>Фуэт с/в "Эликатессе" 160 гр.шт.  СПК</v>
          </cell>
          <cell r="B298">
            <v>81</v>
          </cell>
        </row>
        <row r="299">
          <cell r="A299" t="str">
            <v>Хинкали Классические ТМ Зареченские ВЕС ПОКОМ</v>
          </cell>
          <cell r="B299">
            <v>15</v>
          </cell>
        </row>
        <row r="300">
          <cell r="A300" t="str">
            <v>Хотстеры с сыром 0,25кг ТМ Горячая штучка  ПОКОМ</v>
          </cell>
          <cell r="B300">
            <v>75</v>
          </cell>
        </row>
        <row r="301">
          <cell r="A301" t="str">
            <v>Хотстеры ТМ Горячая штучка ТС Хотстеры 0,25 кг зам  ПОКОМ</v>
          </cell>
          <cell r="B301">
            <v>262</v>
          </cell>
        </row>
        <row r="302">
          <cell r="A302" t="str">
            <v>Хрустящие крылышки острые к пиву ТМ Горячая штучка 0,3кг зам  ПОКОМ</v>
          </cell>
          <cell r="B302">
            <v>91</v>
          </cell>
        </row>
        <row r="303">
          <cell r="A303" t="str">
            <v>Хрустящие крылышки ТМ Горячая штучка 0,3 кг зам  ПОКОМ</v>
          </cell>
          <cell r="B303">
            <v>119</v>
          </cell>
        </row>
        <row r="304">
          <cell r="A304" t="str">
            <v>Хрустящие крылышки ТМ Зареченские ТС Зареченские продукты. ВЕС ПОКОМ</v>
          </cell>
          <cell r="B304">
            <v>9</v>
          </cell>
        </row>
        <row r="305">
          <cell r="A305" t="str">
            <v>Чебупай сочное яблоко ТМ Горячая штучка 0,2 кг зам.  ПОКОМ</v>
          </cell>
          <cell r="B305">
            <v>61</v>
          </cell>
        </row>
        <row r="306">
          <cell r="A306" t="str">
            <v>Чебупай спелая вишня ТМ Горячая штучка 0,2 кг зам.  ПОКОМ</v>
          </cell>
          <cell r="B306">
            <v>83</v>
          </cell>
        </row>
        <row r="307">
          <cell r="A307" t="str">
            <v>Чебупели Курочка гриль ТМ Горячая штучка, 0,3 кг зам  ПОКОМ</v>
          </cell>
          <cell r="B307">
            <v>59</v>
          </cell>
        </row>
        <row r="308">
          <cell r="A308" t="str">
            <v>Чебупицца курочка по-итальянски Горячая штучка 0,25 кг зам  ПОКОМ</v>
          </cell>
          <cell r="B308">
            <v>298</v>
          </cell>
        </row>
        <row r="309">
          <cell r="A309" t="str">
            <v>Чебупицца Пепперони ТМ Горячая штучка ТС Чебупицца 0.25кг зам  ПОКОМ</v>
          </cell>
          <cell r="B309">
            <v>642</v>
          </cell>
        </row>
        <row r="310">
          <cell r="A310" t="str">
            <v>Чебуреки сочные ВЕС ТМ Зареченские  ПОКОМ</v>
          </cell>
          <cell r="B310">
            <v>120</v>
          </cell>
        </row>
        <row r="311">
          <cell r="A311" t="str">
            <v>Шпикачки Русские (черева) (в ср.защ.атм.) "Высокий вкус"  СПК</v>
          </cell>
          <cell r="B311">
            <v>48.542999999999999</v>
          </cell>
        </row>
        <row r="312">
          <cell r="A312" t="str">
            <v>Эликапреза с/в "Эликатессе" 0,10 кг.шт. нарезка (лоток с ср.защ.атм.)  СПК</v>
          </cell>
          <cell r="B312">
            <v>40</v>
          </cell>
        </row>
        <row r="313">
          <cell r="A313" t="str">
            <v>Юбилейная с/к 0,10 кг.шт. нарезка (лоток с ср.защ.атм.)  СПК</v>
          </cell>
          <cell r="B313">
            <v>39</v>
          </cell>
        </row>
        <row r="314">
          <cell r="A314" t="str">
            <v>Юбилейная с/к 0,235 кг.шт.  СПК</v>
          </cell>
          <cell r="B314">
            <v>292</v>
          </cell>
        </row>
        <row r="315">
          <cell r="A315" t="str">
            <v>Итого</v>
          </cell>
          <cell r="B315">
            <v>58959.527000000002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7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10" sqref="X110"/>
    </sheetView>
  </sheetViews>
  <sheetFormatPr defaultColWidth="10.5" defaultRowHeight="11.45" customHeight="1" outlineLevelRow="1" x14ac:dyDescent="0.2"/>
  <cols>
    <col min="1" max="1" width="56.83203125" style="1" customWidth="1"/>
    <col min="2" max="2" width="3.832031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9" width="0.83203125" style="4" customWidth="1"/>
    <col min="20" max="20" width="6.6640625" style="4" bestFit="1" customWidth="1"/>
    <col min="21" max="22" width="1.1640625" style="4" customWidth="1"/>
    <col min="23" max="23" width="6.6640625" style="4" bestFit="1" customWidth="1"/>
    <col min="24" max="24" width="6.5" style="4" bestFit="1" customWidth="1"/>
    <col min="25" max="25" width="6.33203125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8.83203125" style="4" customWidth="1"/>
    <col min="36" max="37" width="7.1640625" style="4" customWidth="1"/>
    <col min="38" max="39" width="0.832031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147</v>
      </c>
      <c r="AK4" s="11" t="s">
        <v>146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148</v>
      </c>
      <c r="M5" s="14" t="s">
        <v>149</v>
      </c>
      <c r="N5" s="14" t="s">
        <v>150</v>
      </c>
      <c r="T5" s="14" t="s">
        <v>151</v>
      </c>
      <c r="X5" s="14" t="s">
        <v>151</v>
      </c>
      <c r="AE5" s="4" t="s">
        <v>152</v>
      </c>
      <c r="AF5" s="4" t="s">
        <v>153</v>
      </c>
      <c r="AG5" s="14" t="s">
        <v>154</v>
      </c>
      <c r="AH5" s="14" t="s">
        <v>155</v>
      </c>
    </row>
    <row r="6" spans="1:39" ht="11.1" customHeight="1" x14ac:dyDescent="0.2">
      <c r="A6" s="6"/>
      <c r="B6" s="6"/>
      <c r="C6" s="3"/>
      <c r="D6" s="3"/>
      <c r="E6" s="12">
        <f>SUM(E7:E156)</f>
        <v>138805.33500000005</v>
      </c>
      <c r="F6" s="12">
        <f>SUM(F7:F156)</f>
        <v>100896.73499999999</v>
      </c>
      <c r="J6" s="12">
        <f>SUM(J7:J156)</f>
        <v>139563.68000000002</v>
      </c>
      <c r="K6" s="12">
        <f t="shared" ref="K6:X6" si="0">SUM(K7:K156)</f>
        <v>-758.34499999999923</v>
      </c>
      <c r="L6" s="12">
        <f t="shared" si="0"/>
        <v>27390</v>
      </c>
      <c r="M6" s="12">
        <f t="shared" si="0"/>
        <v>27830</v>
      </c>
      <c r="N6" s="12">
        <f t="shared" si="0"/>
        <v>11300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16138</v>
      </c>
      <c r="U6" s="12">
        <f t="shared" si="0"/>
        <v>0</v>
      </c>
      <c r="V6" s="12">
        <f t="shared" si="0"/>
        <v>0</v>
      </c>
      <c r="W6" s="12">
        <f t="shared" si="0"/>
        <v>24436.667000000001</v>
      </c>
      <c r="X6" s="12">
        <f t="shared" si="0"/>
        <v>16969.8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16622</v>
      </c>
      <c r="AE6" s="12">
        <f t="shared" ref="AE6" si="5">SUM(AE7:AE156)</f>
        <v>29010.887999999999</v>
      </c>
      <c r="AF6" s="12">
        <f t="shared" ref="AF6" si="6">SUM(AF7:AF156)</f>
        <v>27225.835600000017</v>
      </c>
      <c r="AG6" s="12">
        <f t="shared" ref="AG6" si="7">SUM(AG7:AG156)</f>
        <v>25855.384999999995</v>
      </c>
      <c r="AH6" s="12">
        <f t="shared" ref="AH6" si="8">SUM(AH7:AH156)</f>
        <v>26607.951000000001</v>
      </c>
      <c r="AJ6" s="12">
        <f t="shared" ref="AJ6" si="9">SUM(AJ7:AJ156)</f>
        <v>33107.800000000003</v>
      </c>
      <c r="AK6" s="12">
        <f t="shared" ref="AK6" si="10">SUM(AK7:AK156)</f>
        <v>16579.334000000003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429.19</v>
      </c>
      <c r="D7" s="8">
        <v>520.76900000000001</v>
      </c>
      <c r="E7" s="8">
        <v>605.53499999999997</v>
      </c>
      <c r="F7" s="8">
        <v>317.38099999999997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579.28599999999994</v>
      </c>
      <c r="K7" s="13">
        <f>E7-J7</f>
        <v>26.249000000000024</v>
      </c>
      <c r="L7" s="13">
        <f>VLOOKUP(A:A,[1]TDSheet!$A:$V,22,0)</f>
        <v>260</v>
      </c>
      <c r="M7" s="13">
        <f>VLOOKUP(A:A,[1]TDSheet!$A:$X,24,0)</f>
        <v>150</v>
      </c>
      <c r="N7" s="13">
        <f>VLOOKUP(A:A,[1]TDSheet!$A:$O,15,0)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121.107</v>
      </c>
      <c r="X7" s="15">
        <v>350</v>
      </c>
      <c r="Y7" s="16">
        <f>(F7+L7+M7+N7+X7)/W7</f>
        <v>8.8961084000099078</v>
      </c>
      <c r="Z7" s="13">
        <f>F7/W7</f>
        <v>2.6206660226081069</v>
      </c>
      <c r="AA7" s="13"/>
      <c r="AB7" s="13"/>
      <c r="AC7" s="13"/>
      <c r="AD7" s="13">
        <v>0</v>
      </c>
      <c r="AE7" s="13">
        <f>VLOOKUP(A:A,[1]TDSheet!$A:$AF,32,0)</f>
        <v>134.20779999999999</v>
      </c>
      <c r="AF7" s="13">
        <f>VLOOKUP(A:A,[1]TDSheet!$A:$AG,33,0)</f>
        <v>133.93860000000001</v>
      </c>
      <c r="AG7" s="13">
        <f>VLOOKUP(A:A,[1]TDSheet!$A:$W,23,0)</f>
        <v>123.821</v>
      </c>
      <c r="AH7" s="13">
        <f>VLOOKUP(A:A,[4]TDSheet!$A:$B,2,0)</f>
        <v>127.812</v>
      </c>
      <c r="AI7" s="19" t="s">
        <v>156</v>
      </c>
      <c r="AJ7" s="13">
        <f>X7+T7</f>
        <v>350</v>
      </c>
      <c r="AK7" s="13">
        <f>AJ7*H7</f>
        <v>350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456.411</v>
      </c>
      <c r="D8" s="8">
        <v>748.59400000000005</v>
      </c>
      <c r="E8" s="8">
        <v>694.56</v>
      </c>
      <c r="F8" s="8">
        <v>474.52300000000002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656.61400000000003</v>
      </c>
      <c r="K8" s="13">
        <f t="shared" ref="K8:K71" si="11">E8-J8</f>
        <v>37.945999999999913</v>
      </c>
      <c r="L8" s="13">
        <f>VLOOKUP(A:A,[1]TDSheet!$A:$V,22,0)</f>
        <v>330</v>
      </c>
      <c r="M8" s="13">
        <f>VLOOKUP(A:A,[1]TDSheet!$A:$X,24,0)</f>
        <v>180</v>
      </c>
      <c r="N8" s="13">
        <f>VLOOKUP(A:A,[1]TDSheet!$A:$O,15,0)</f>
        <v>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138.91199999999998</v>
      </c>
      <c r="X8" s="15"/>
      <c r="Y8" s="16">
        <f t="shared" ref="Y8:Y71" si="13">(F8+L8+M8+N8+X8)/W8</f>
        <v>7.0873862589265162</v>
      </c>
      <c r="Z8" s="13">
        <f t="shared" ref="Z8:Z71" si="14">F8/W8</f>
        <v>3.4159971780695702</v>
      </c>
      <c r="AA8" s="13"/>
      <c r="AB8" s="13"/>
      <c r="AC8" s="13"/>
      <c r="AD8" s="13">
        <v>0</v>
      </c>
      <c r="AE8" s="13">
        <f>VLOOKUP(A:A,[1]TDSheet!$A:$AF,32,0)</f>
        <v>157.74700000000001</v>
      </c>
      <c r="AF8" s="13">
        <f>VLOOKUP(A:A,[1]TDSheet!$A:$AG,33,0)</f>
        <v>143.1292</v>
      </c>
      <c r="AG8" s="13">
        <f>VLOOKUP(A:A,[1]TDSheet!$A:$W,23,0)</f>
        <v>153.97819999999999</v>
      </c>
      <c r="AH8" s="13">
        <f>VLOOKUP(A:A,[4]TDSheet!$A:$B,2,0)</f>
        <v>119.271</v>
      </c>
      <c r="AI8" s="19" t="s">
        <v>157</v>
      </c>
      <c r="AJ8" s="13">
        <f t="shared" ref="AJ8:AJ71" si="15">X8+T8</f>
        <v>0</v>
      </c>
      <c r="AK8" s="13">
        <f t="shared" ref="AK8:AK71" si="16">AJ8*H8</f>
        <v>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1328.98</v>
      </c>
      <c r="D9" s="8">
        <v>2491.1019999999999</v>
      </c>
      <c r="E9" s="8">
        <v>2106.0340000000001</v>
      </c>
      <c r="F9" s="8">
        <v>1662.81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1947.7449999999999</v>
      </c>
      <c r="K9" s="13">
        <f t="shared" si="11"/>
        <v>158.28900000000021</v>
      </c>
      <c r="L9" s="13">
        <f>VLOOKUP(A:A,[1]TDSheet!$A:$V,22,0)</f>
        <v>700</v>
      </c>
      <c r="M9" s="13">
        <f>VLOOKUP(A:A,[1]TDSheet!$A:$X,24,0)</f>
        <v>550</v>
      </c>
      <c r="N9" s="13">
        <f>VLOOKUP(A:A,[1]TDSheet!$A:$O,15,0)</f>
        <v>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421.20680000000004</v>
      </c>
      <c r="X9" s="15">
        <v>100</v>
      </c>
      <c r="Y9" s="16">
        <f t="shared" si="13"/>
        <v>7.1528047505405885</v>
      </c>
      <c r="Z9" s="13">
        <f t="shared" si="14"/>
        <v>3.9477282892868772</v>
      </c>
      <c r="AA9" s="13"/>
      <c r="AB9" s="13"/>
      <c r="AC9" s="13"/>
      <c r="AD9" s="13">
        <v>0</v>
      </c>
      <c r="AE9" s="13">
        <f>VLOOKUP(A:A,[1]TDSheet!$A:$AF,32,0)</f>
        <v>512.72559999999999</v>
      </c>
      <c r="AF9" s="13">
        <f>VLOOKUP(A:A,[1]TDSheet!$A:$AG,33,0)</f>
        <v>475.4298</v>
      </c>
      <c r="AG9" s="13">
        <f>VLOOKUP(A:A,[1]TDSheet!$A:$W,23,0)</f>
        <v>469.09700000000004</v>
      </c>
      <c r="AH9" s="13">
        <f>VLOOKUP(A:A,[4]TDSheet!$A:$B,2,0)</f>
        <v>510.18099999999998</v>
      </c>
      <c r="AI9" s="19" t="s">
        <v>158</v>
      </c>
      <c r="AJ9" s="13">
        <f t="shared" si="15"/>
        <v>100</v>
      </c>
      <c r="AK9" s="13">
        <f t="shared" si="16"/>
        <v>100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57.823999999999998</v>
      </c>
      <c r="D10" s="8">
        <v>262.21899999999999</v>
      </c>
      <c r="E10" s="8">
        <v>129.22999999999999</v>
      </c>
      <c r="F10" s="8">
        <v>186.74299999999999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132.25299999999999</v>
      </c>
      <c r="K10" s="13">
        <f t="shared" si="11"/>
        <v>-3.0229999999999961</v>
      </c>
      <c r="L10" s="13">
        <f>VLOOKUP(A:A,[1]TDSheet!$A:$V,22,0)</f>
        <v>50</v>
      </c>
      <c r="M10" s="13">
        <f>VLOOKUP(A:A,[1]TDSheet!$A:$X,24,0)</f>
        <v>40</v>
      </c>
      <c r="N10" s="13">
        <f>VLOOKUP(A:A,[1]TDSheet!$A:$O,15,0)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25.845999999999997</v>
      </c>
      <c r="X10" s="15"/>
      <c r="Y10" s="16">
        <f t="shared" si="13"/>
        <v>10.707382186798732</v>
      </c>
      <c r="Z10" s="13">
        <f t="shared" si="14"/>
        <v>7.2252186024916822</v>
      </c>
      <c r="AA10" s="13"/>
      <c r="AB10" s="13"/>
      <c r="AC10" s="13"/>
      <c r="AD10" s="13">
        <v>0</v>
      </c>
      <c r="AE10" s="13">
        <f>VLOOKUP(A:A,[1]TDSheet!$A:$AF,32,0)</f>
        <v>35.639600000000002</v>
      </c>
      <c r="AF10" s="13">
        <f>VLOOKUP(A:A,[1]TDSheet!$A:$AG,33,0)</f>
        <v>31.380399999999998</v>
      </c>
      <c r="AG10" s="13">
        <f>VLOOKUP(A:A,[1]TDSheet!$A:$W,23,0)</f>
        <v>39.803600000000003</v>
      </c>
      <c r="AH10" s="13">
        <f>VLOOKUP(A:A,[4]TDSheet!$A:$B,2,0)</f>
        <v>20.954999999999998</v>
      </c>
      <c r="AI10" s="13" t="e">
        <f>VLOOKUP(A:A,[1]TDSheet!$A:$AI,35,0)</f>
        <v>#N/A</v>
      </c>
      <c r="AJ10" s="13">
        <f t="shared" si="15"/>
        <v>0</v>
      </c>
      <c r="AK10" s="13">
        <f t="shared" si="16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214</v>
      </c>
      <c r="D11" s="8">
        <v>481</v>
      </c>
      <c r="E11" s="8">
        <v>326</v>
      </c>
      <c r="F11" s="8">
        <v>363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321</v>
      </c>
      <c r="K11" s="13">
        <f t="shared" si="11"/>
        <v>5</v>
      </c>
      <c r="L11" s="13">
        <f>VLOOKUP(A:A,[1]TDSheet!$A:$V,22,0)</f>
        <v>30</v>
      </c>
      <c r="M11" s="13">
        <f>VLOOKUP(A:A,[1]TDSheet!$A:$X,24,0)</f>
        <v>90</v>
      </c>
      <c r="N11" s="13">
        <f>VLOOKUP(A:A,[1]TDSheet!$A:$O,15,0)</f>
        <v>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65.2</v>
      </c>
      <c r="X11" s="15"/>
      <c r="Y11" s="16">
        <f t="shared" si="13"/>
        <v>7.4079754601226995</v>
      </c>
      <c r="Z11" s="13">
        <f t="shared" si="14"/>
        <v>5.5674846625766872</v>
      </c>
      <c r="AA11" s="13"/>
      <c r="AB11" s="13"/>
      <c r="AC11" s="13"/>
      <c r="AD11" s="13">
        <v>0</v>
      </c>
      <c r="AE11" s="13">
        <f>VLOOKUP(A:A,[1]TDSheet!$A:$AF,32,0)</f>
        <v>78</v>
      </c>
      <c r="AF11" s="13">
        <f>VLOOKUP(A:A,[1]TDSheet!$A:$AG,33,0)</f>
        <v>76.2</v>
      </c>
      <c r="AG11" s="13">
        <f>VLOOKUP(A:A,[1]TDSheet!$A:$W,23,0)</f>
        <v>77</v>
      </c>
      <c r="AH11" s="13">
        <f>VLOOKUP(A:A,[4]TDSheet!$A:$B,2,0)</f>
        <v>81</v>
      </c>
      <c r="AI11" s="13">
        <f>VLOOKUP(A:A,[1]TDSheet!$A:$AI,35,0)</f>
        <v>0</v>
      </c>
      <c r="AJ11" s="13">
        <f t="shared" si="15"/>
        <v>0</v>
      </c>
      <c r="AK11" s="13">
        <f t="shared" si="16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1324</v>
      </c>
      <c r="D12" s="8">
        <v>5137</v>
      </c>
      <c r="E12" s="8">
        <v>4530</v>
      </c>
      <c r="F12" s="8">
        <v>1776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4647</v>
      </c>
      <c r="K12" s="13">
        <f t="shared" si="11"/>
        <v>-117</v>
      </c>
      <c r="L12" s="13">
        <f>VLOOKUP(A:A,[1]TDSheet!$A:$V,22,0)</f>
        <v>1000</v>
      </c>
      <c r="M12" s="13">
        <f>VLOOKUP(A:A,[1]TDSheet!$A:$X,24,0)</f>
        <v>600</v>
      </c>
      <c r="N12" s="13">
        <f>VLOOKUP(A:A,[1]TDSheet!$A:$O,15,0)</f>
        <v>0</v>
      </c>
      <c r="O12" s="13"/>
      <c r="P12" s="13"/>
      <c r="Q12" s="13"/>
      <c r="R12" s="13"/>
      <c r="S12" s="13"/>
      <c r="T12" s="13">
        <v>380</v>
      </c>
      <c r="U12" s="13"/>
      <c r="V12" s="13"/>
      <c r="W12" s="13">
        <f t="shared" si="12"/>
        <v>586</v>
      </c>
      <c r="X12" s="15">
        <v>200</v>
      </c>
      <c r="Y12" s="16">
        <f t="shared" si="13"/>
        <v>6.1023890784982937</v>
      </c>
      <c r="Z12" s="13">
        <f t="shared" si="14"/>
        <v>3.0307167235494878</v>
      </c>
      <c r="AA12" s="13"/>
      <c r="AB12" s="13"/>
      <c r="AC12" s="13"/>
      <c r="AD12" s="13">
        <f>VLOOKUP(A:A,[3]TDSheet!$A:$D,4,0)</f>
        <v>1600</v>
      </c>
      <c r="AE12" s="13">
        <f>VLOOKUP(A:A,[1]TDSheet!$A:$AF,32,0)</f>
        <v>590.6</v>
      </c>
      <c r="AF12" s="13">
        <f>VLOOKUP(A:A,[1]TDSheet!$A:$AG,33,0)</f>
        <v>558.79999999999995</v>
      </c>
      <c r="AG12" s="13">
        <f>VLOOKUP(A:A,[1]TDSheet!$A:$W,23,0)</f>
        <v>594.4</v>
      </c>
      <c r="AH12" s="13">
        <f>VLOOKUP(A:A,[4]TDSheet!$A:$B,2,0)</f>
        <v>537</v>
      </c>
      <c r="AI12" s="19" t="s">
        <v>157</v>
      </c>
      <c r="AJ12" s="13">
        <f t="shared" si="15"/>
        <v>580</v>
      </c>
      <c r="AK12" s="13">
        <f t="shared" si="16"/>
        <v>232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2965</v>
      </c>
      <c r="D13" s="8">
        <v>6684</v>
      </c>
      <c r="E13" s="8">
        <v>6143</v>
      </c>
      <c r="F13" s="8">
        <v>3414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6165</v>
      </c>
      <c r="K13" s="13">
        <f t="shared" si="11"/>
        <v>-22</v>
      </c>
      <c r="L13" s="13">
        <f>VLOOKUP(A:A,[1]TDSheet!$A:$V,22,0)</f>
        <v>900</v>
      </c>
      <c r="M13" s="13">
        <f>VLOOKUP(A:A,[1]TDSheet!$A:$X,24,0)</f>
        <v>1000</v>
      </c>
      <c r="N13" s="13">
        <f>VLOOKUP(A:A,[1]TDSheet!$A:$O,15,0)</f>
        <v>800</v>
      </c>
      <c r="O13" s="13"/>
      <c r="P13" s="13"/>
      <c r="Q13" s="13"/>
      <c r="R13" s="13"/>
      <c r="S13" s="13"/>
      <c r="T13" s="13">
        <v>2640</v>
      </c>
      <c r="U13" s="13"/>
      <c r="V13" s="13"/>
      <c r="W13" s="13">
        <f t="shared" si="12"/>
        <v>778.6</v>
      </c>
      <c r="X13" s="15">
        <v>1000</v>
      </c>
      <c r="Y13" s="16">
        <f t="shared" si="13"/>
        <v>9.1369124068841501</v>
      </c>
      <c r="Z13" s="13">
        <f t="shared" si="14"/>
        <v>4.3847932185974825</v>
      </c>
      <c r="AA13" s="13"/>
      <c r="AB13" s="13"/>
      <c r="AC13" s="13"/>
      <c r="AD13" s="13">
        <f>VLOOKUP(A:A,[3]TDSheet!$A:$D,4,0)</f>
        <v>2250</v>
      </c>
      <c r="AE13" s="13">
        <f>VLOOKUP(A:A,[1]TDSheet!$A:$AF,32,0)</f>
        <v>975.2</v>
      </c>
      <c r="AF13" s="13">
        <f>VLOOKUP(A:A,[1]TDSheet!$A:$AG,33,0)</f>
        <v>917.4</v>
      </c>
      <c r="AG13" s="13">
        <f>VLOOKUP(A:A,[1]TDSheet!$A:$W,23,0)</f>
        <v>847.4</v>
      </c>
      <c r="AH13" s="13">
        <f>VLOOKUP(A:A,[4]TDSheet!$A:$B,2,0)</f>
        <v>822</v>
      </c>
      <c r="AI13" s="19" t="s">
        <v>156</v>
      </c>
      <c r="AJ13" s="13">
        <f t="shared" si="15"/>
        <v>3640</v>
      </c>
      <c r="AK13" s="13">
        <f t="shared" si="16"/>
        <v>1638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3445</v>
      </c>
      <c r="D14" s="8">
        <v>5612</v>
      </c>
      <c r="E14" s="8">
        <v>5600</v>
      </c>
      <c r="F14" s="8">
        <v>3327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5656</v>
      </c>
      <c r="K14" s="13">
        <f t="shared" si="11"/>
        <v>-56</v>
      </c>
      <c r="L14" s="13">
        <f>VLOOKUP(A:A,[1]TDSheet!$A:$V,22,0)</f>
        <v>1100</v>
      </c>
      <c r="M14" s="13">
        <f>VLOOKUP(A:A,[1]TDSheet!$A:$X,24,0)</f>
        <v>1100</v>
      </c>
      <c r="N14" s="13">
        <f>VLOOKUP(A:A,[1]TDSheet!$A:$O,15,0)</f>
        <v>800</v>
      </c>
      <c r="O14" s="13"/>
      <c r="P14" s="13"/>
      <c r="Q14" s="13"/>
      <c r="R14" s="13"/>
      <c r="S14" s="13"/>
      <c r="T14" s="13">
        <v>2760</v>
      </c>
      <c r="U14" s="13"/>
      <c r="V14" s="13"/>
      <c r="W14" s="13">
        <f t="shared" si="12"/>
        <v>895.6</v>
      </c>
      <c r="X14" s="15"/>
      <c r="Y14" s="16">
        <f t="shared" si="13"/>
        <v>7.0645377400625273</v>
      </c>
      <c r="Z14" s="13">
        <f t="shared" si="14"/>
        <v>3.7148280482358196</v>
      </c>
      <c r="AA14" s="13"/>
      <c r="AB14" s="13"/>
      <c r="AC14" s="13"/>
      <c r="AD14" s="13">
        <f>VLOOKUP(A:A,[3]TDSheet!$A:$D,4,0)</f>
        <v>1122</v>
      </c>
      <c r="AE14" s="13">
        <f>VLOOKUP(A:A,[1]TDSheet!$A:$AF,32,0)</f>
        <v>1027</v>
      </c>
      <c r="AF14" s="13">
        <f>VLOOKUP(A:A,[1]TDSheet!$A:$AG,33,0)</f>
        <v>1045</v>
      </c>
      <c r="AG14" s="13">
        <f>VLOOKUP(A:A,[1]TDSheet!$A:$W,23,0)</f>
        <v>943.8</v>
      </c>
      <c r="AH14" s="13">
        <f>VLOOKUP(A:A,[4]TDSheet!$A:$B,2,0)</f>
        <v>939</v>
      </c>
      <c r="AI14" s="13">
        <f>VLOOKUP(A:A,[1]TDSheet!$A:$AI,35,0)</f>
        <v>0</v>
      </c>
      <c r="AJ14" s="13">
        <f t="shared" si="15"/>
        <v>2760</v>
      </c>
      <c r="AK14" s="13">
        <f t="shared" si="16"/>
        <v>1242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307</v>
      </c>
      <c r="D15" s="8">
        <v>359</v>
      </c>
      <c r="E15" s="8">
        <v>400</v>
      </c>
      <c r="F15" s="8">
        <v>262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417</v>
      </c>
      <c r="K15" s="13">
        <f t="shared" si="11"/>
        <v>-17</v>
      </c>
      <c r="L15" s="13">
        <f>VLOOKUP(A:A,[1]TDSheet!$A:$V,22,0)</f>
        <v>150</v>
      </c>
      <c r="M15" s="13">
        <f>VLOOKUP(A:A,[1]TDSheet!$A:$X,24,0)</f>
        <v>100</v>
      </c>
      <c r="N15" s="13">
        <f>VLOOKUP(A:A,[1]TDSheet!$A:$O,15,0)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80</v>
      </c>
      <c r="X15" s="15">
        <v>50</v>
      </c>
      <c r="Y15" s="16">
        <f t="shared" si="13"/>
        <v>7.0250000000000004</v>
      </c>
      <c r="Z15" s="13">
        <f t="shared" si="14"/>
        <v>3.2749999999999999</v>
      </c>
      <c r="AA15" s="13"/>
      <c r="AB15" s="13"/>
      <c r="AC15" s="13"/>
      <c r="AD15" s="13">
        <v>0</v>
      </c>
      <c r="AE15" s="13">
        <f>VLOOKUP(A:A,[1]TDSheet!$A:$AF,32,0)</f>
        <v>78.8</v>
      </c>
      <c r="AF15" s="13">
        <f>VLOOKUP(A:A,[1]TDSheet!$A:$AG,33,0)</f>
        <v>76.400000000000006</v>
      </c>
      <c r="AG15" s="13">
        <f>VLOOKUP(A:A,[1]TDSheet!$A:$W,23,0)</f>
        <v>82.2</v>
      </c>
      <c r="AH15" s="13">
        <f>VLOOKUP(A:A,[4]TDSheet!$A:$B,2,0)</f>
        <v>54</v>
      </c>
      <c r="AI15" s="13" t="e">
        <f>VLOOKUP(A:A,[1]TDSheet!$A:$AI,35,0)</f>
        <v>#N/A</v>
      </c>
      <c r="AJ15" s="13">
        <f t="shared" si="15"/>
        <v>50</v>
      </c>
      <c r="AK15" s="13">
        <f t="shared" si="16"/>
        <v>25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80</v>
      </c>
      <c r="D16" s="8">
        <v>71</v>
      </c>
      <c r="E16" s="8">
        <v>72</v>
      </c>
      <c r="F16" s="8">
        <v>78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84</v>
      </c>
      <c r="K16" s="13">
        <f t="shared" si="11"/>
        <v>-12</v>
      </c>
      <c r="L16" s="13">
        <f>VLOOKUP(A:A,[1]TDSheet!$A:$V,22,0)</f>
        <v>0</v>
      </c>
      <c r="M16" s="13">
        <f>VLOOKUP(A:A,[1]TDSheet!$A:$X,24,0)</f>
        <v>30</v>
      </c>
      <c r="N16" s="13">
        <f>VLOOKUP(A:A,[1]TDSheet!$A:$O,15,0)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14.4</v>
      </c>
      <c r="X16" s="15"/>
      <c r="Y16" s="16">
        <f t="shared" si="13"/>
        <v>7.5</v>
      </c>
      <c r="Z16" s="13">
        <f t="shared" si="14"/>
        <v>5.416666666666667</v>
      </c>
      <c r="AA16" s="13"/>
      <c r="AB16" s="13"/>
      <c r="AC16" s="13"/>
      <c r="AD16" s="13">
        <v>0</v>
      </c>
      <c r="AE16" s="13">
        <f>VLOOKUP(A:A,[1]TDSheet!$A:$AF,32,0)</f>
        <v>17</v>
      </c>
      <c r="AF16" s="13">
        <f>VLOOKUP(A:A,[1]TDSheet!$A:$AG,33,0)</f>
        <v>14.6</v>
      </c>
      <c r="AG16" s="13">
        <f>VLOOKUP(A:A,[1]TDSheet!$A:$W,23,0)</f>
        <v>15.6</v>
      </c>
      <c r="AH16" s="13">
        <f>VLOOKUP(A:A,[4]TDSheet!$A:$B,2,0)</f>
        <v>22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549</v>
      </c>
      <c r="D17" s="8">
        <v>727</v>
      </c>
      <c r="E17" s="8">
        <v>356</v>
      </c>
      <c r="F17" s="8">
        <v>897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373</v>
      </c>
      <c r="K17" s="13">
        <f t="shared" si="11"/>
        <v>-17</v>
      </c>
      <c r="L17" s="13">
        <f>VLOOKUP(A:A,[1]TDSheet!$A:$V,22,0)</f>
        <v>0</v>
      </c>
      <c r="M17" s="13">
        <f>VLOOKUP(A:A,[1]TDSheet!$A:$X,24,0)</f>
        <v>0</v>
      </c>
      <c r="N17" s="13">
        <f>VLOOKUP(A:A,[1]TDSheet!$A:$O,15,0)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71.2</v>
      </c>
      <c r="X17" s="15"/>
      <c r="Y17" s="16">
        <f t="shared" si="13"/>
        <v>12.598314606741573</v>
      </c>
      <c r="Z17" s="13">
        <f t="shared" si="14"/>
        <v>12.598314606741573</v>
      </c>
      <c r="AA17" s="13"/>
      <c r="AB17" s="13"/>
      <c r="AC17" s="13"/>
      <c r="AD17" s="13">
        <v>0</v>
      </c>
      <c r="AE17" s="13">
        <f>VLOOKUP(A:A,[1]TDSheet!$A:$AF,32,0)</f>
        <v>77.8</v>
      </c>
      <c r="AF17" s="13">
        <f>VLOOKUP(A:A,[1]TDSheet!$A:$AG,33,0)</f>
        <v>76.400000000000006</v>
      </c>
      <c r="AG17" s="13">
        <f>VLOOKUP(A:A,[1]TDSheet!$A:$W,23,0)</f>
        <v>71.400000000000006</v>
      </c>
      <c r="AH17" s="13">
        <f>VLOOKUP(A:A,[4]TDSheet!$A:$B,2,0)</f>
        <v>51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348</v>
      </c>
      <c r="D18" s="8">
        <v>370</v>
      </c>
      <c r="E18" s="8">
        <v>414</v>
      </c>
      <c r="F18" s="8">
        <v>284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423</v>
      </c>
      <c r="K18" s="13">
        <f t="shared" si="11"/>
        <v>-9</v>
      </c>
      <c r="L18" s="13">
        <f>VLOOKUP(A:A,[1]TDSheet!$A:$V,22,0)</f>
        <v>60</v>
      </c>
      <c r="M18" s="13">
        <f>VLOOKUP(A:A,[1]TDSheet!$A:$X,24,0)</f>
        <v>90</v>
      </c>
      <c r="N18" s="13">
        <f>VLOOKUP(A:A,[1]TDSheet!$A:$O,15,0)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82.8</v>
      </c>
      <c r="X18" s="15">
        <v>150</v>
      </c>
      <c r="Y18" s="16">
        <f t="shared" si="13"/>
        <v>7.0531400966183577</v>
      </c>
      <c r="Z18" s="13">
        <f t="shared" si="14"/>
        <v>3.4299516908212562</v>
      </c>
      <c r="AA18" s="13"/>
      <c r="AB18" s="13"/>
      <c r="AC18" s="13"/>
      <c r="AD18" s="13">
        <v>0</v>
      </c>
      <c r="AE18" s="13">
        <f>VLOOKUP(A:A,[1]TDSheet!$A:$AF,32,0)</f>
        <v>89.4</v>
      </c>
      <c r="AF18" s="13">
        <f>VLOOKUP(A:A,[1]TDSheet!$A:$AG,33,0)</f>
        <v>97.6</v>
      </c>
      <c r="AG18" s="13">
        <f>VLOOKUP(A:A,[1]TDSheet!$A:$W,23,0)</f>
        <v>77.400000000000006</v>
      </c>
      <c r="AH18" s="13">
        <f>VLOOKUP(A:A,[4]TDSheet!$A:$B,2,0)</f>
        <v>106</v>
      </c>
      <c r="AI18" s="13">
        <f>VLOOKUP(A:A,[1]TDSheet!$A:$AI,35,0)</f>
        <v>0</v>
      </c>
      <c r="AJ18" s="13">
        <f t="shared" si="15"/>
        <v>150</v>
      </c>
      <c r="AK18" s="13">
        <f t="shared" si="16"/>
        <v>45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3109</v>
      </c>
      <c r="D19" s="8">
        <v>2549</v>
      </c>
      <c r="E19" s="8">
        <v>1608</v>
      </c>
      <c r="F19" s="8">
        <v>4018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1630</v>
      </c>
      <c r="K19" s="13">
        <f t="shared" si="11"/>
        <v>-22</v>
      </c>
      <c r="L19" s="13">
        <f>VLOOKUP(A:A,[1]TDSheet!$A:$V,22,0)</f>
        <v>0</v>
      </c>
      <c r="M19" s="13">
        <f>VLOOKUP(A:A,[1]TDSheet!$A:$X,24,0)</f>
        <v>0</v>
      </c>
      <c r="N19" s="13">
        <f>VLOOKUP(A:A,[1]TDSheet!$A:$O,15,0)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321.60000000000002</v>
      </c>
      <c r="X19" s="15"/>
      <c r="Y19" s="16">
        <f t="shared" si="13"/>
        <v>12.493781094527362</v>
      </c>
      <c r="Z19" s="13">
        <f t="shared" si="14"/>
        <v>12.493781094527362</v>
      </c>
      <c r="AA19" s="13"/>
      <c r="AB19" s="13"/>
      <c r="AC19" s="13"/>
      <c r="AD19" s="13">
        <v>0</v>
      </c>
      <c r="AE19" s="13">
        <f>VLOOKUP(A:A,[1]TDSheet!$A:$AF,32,0)</f>
        <v>388.4</v>
      </c>
      <c r="AF19" s="13">
        <f>VLOOKUP(A:A,[1]TDSheet!$A:$AG,33,0)</f>
        <v>324.60000000000002</v>
      </c>
      <c r="AG19" s="13">
        <f>VLOOKUP(A:A,[1]TDSheet!$A:$W,23,0)</f>
        <v>294</v>
      </c>
      <c r="AH19" s="13">
        <f>VLOOKUP(A:A,[4]TDSheet!$A:$B,2,0)</f>
        <v>310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572</v>
      </c>
      <c r="D20" s="8">
        <v>984</v>
      </c>
      <c r="E20" s="8">
        <v>1015</v>
      </c>
      <c r="F20" s="8">
        <v>528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1014</v>
      </c>
      <c r="K20" s="13">
        <f t="shared" si="11"/>
        <v>1</v>
      </c>
      <c r="L20" s="13">
        <f>VLOOKUP(A:A,[1]TDSheet!$A:$V,22,0)</f>
        <v>200</v>
      </c>
      <c r="M20" s="13">
        <f>VLOOKUP(A:A,[1]TDSheet!$A:$X,24,0)</f>
        <v>220</v>
      </c>
      <c r="N20" s="13">
        <f>VLOOKUP(A:A,[1]TDSheet!$A:$O,15,0)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203</v>
      </c>
      <c r="X20" s="15">
        <v>250</v>
      </c>
      <c r="Y20" s="16">
        <f t="shared" si="13"/>
        <v>5.9014778325123149</v>
      </c>
      <c r="Z20" s="13">
        <f t="shared" si="14"/>
        <v>2.6009852216748768</v>
      </c>
      <c r="AA20" s="13"/>
      <c r="AB20" s="13"/>
      <c r="AC20" s="13"/>
      <c r="AD20" s="13">
        <v>0</v>
      </c>
      <c r="AE20" s="13">
        <f>VLOOKUP(A:A,[1]TDSheet!$A:$AF,32,0)</f>
        <v>212.2</v>
      </c>
      <c r="AF20" s="13">
        <f>VLOOKUP(A:A,[1]TDSheet!$A:$AG,33,0)</f>
        <v>200</v>
      </c>
      <c r="AG20" s="13">
        <f>VLOOKUP(A:A,[1]TDSheet!$A:$W,23,0)</f>
        <v>182.6</v>
      </c>
      <c r="AH20" s="13">
        <f>VLOOKUP(A:A,[4]TDSheet!$A:$B,2,0)</f>
        <v>239</v>
      </c>
      <c r="AI20" s="19" t="s">
        <v>157</v>
      </c>
      <c r="AJ20" s="13">
        <f t="shared" si="15"/>
        <v>250</v>
      </c>
      <c r="AK20" s="13">
        <f t="shared" si="16"/>
        <v>87.5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158</v>
      </c>
      <c r="D21" s="8">
        <v>959</v>
      </c>
      <c r="E21" s="8">
        <v>890</v>
      </c>
      <c r="F21" s="8">
        <v>223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898</v>
      </c>
      <c r="K21" s="13">
        <f t="shared" si="11"/>
        <v>-8</v>
      </c>
      <c r="L21" s="13">
        <f>VLOOKUP(A:A,[1]TDSheet!$A:$V,22,0)</f>
        <v>0</v>
      </c>
      <c r="M21" s="13">
        <f>VLOOKUP(A:A,[1]TDSheet!$A:$X,24,0)</f>
        <v>0</v>
      </c>
      <c r="N21" s="13">
        <f>VLOOKUP(A:A,[1]TDSheet!$A:$O,15,0)</f>
        <v>0</v>
      </c>
      <c r="O21" s="13"/>
      <c r="P21" s="13"/>
      <c r="Q21" s="13"/>
      <c r="R21" s="13"/>
      <c r="S21" s="13"/>
      <c r="T21" s="13">
        <v>396</v>
      </c>
      <c r="U21" s="13"/>
      <c r="V21" s="13"/>
      <c r="W21" s="13">
        <f t="shared" si="12"/>
        <v>48.4</v>
      </c>
      <c r="X21" s="15">
        <v>110</v>
      </c>
      <c r="Y21" s="16">
        <f t="shared" si="13"/>
        <v>6.8801652892561984</v>
      </c>
      <c r="Z21" s="13">
        <f t="shared" si="14"/>
        <v>4.6074380165289259</v>
      </c>
      <c r="AA21" s="13"/>
      <c r="AB21" s="13"/>
      <c r="AC21" s="13"/>
      <c r="AD21" s="13">
        <f>VLOOKUP(A:A,[3]TDSheet!$A:$D,4,0)</f>
        <v>648</v>
      </c>
      <c r="AE21" s="13">
        <f>VLOOKUP(A:A,[1]TDSheet!$A:$AF,32,0)</f>
        <v>48.2</v>
      </c>
      <c r="AF21" s="13">
        <f>VLOOKUP(A:A,[1]TDSheet!$A:$AG,33,0)</f>
        <v>51.8</v>
      </c>
      <c r="AG21" s="13">
        <f>VLOOKUP(A:A,[1]TDSheet!$A:$W,23,0)</f>
        <v>41.8</v>
      </c>
      <c r="AH21" s="13">
        <f>VLOOKUP(A:A,[4]TDSheet!$A:$B,2,0)</f>
        <v>69</v>
      </c>
      <c r="AI21" s="13">
        <f>VLOOKUP(A:A,[1]TDSheet!$A:$AI,35,0)</f>
        <v>0</v>
      </c>
      <c r="AJ21" s="13">
        <f t="shared" si="15"/>
        <v>506</v>
      </c>
      <c r="AK21" s="13">
        <f t="shared" si="16"/>
        <v>177.1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269</v>
      </c>
      <c r="D22" s="8">
        <v>512</v>
      </c>
      <c r="E22" s="8">
        <v>429</v>
      </c>
      <c r="F22" s="8">
        <v>336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581</v>
      </c>
      <c r="K22" s="13">
        <f t="shared" si="11"/>
        <v>-152</v>
      </c>
      <c r="L22" s="13">
        <f>VLOOKUP(A:A,[1]TDSheet!$A:$V,22,0)</f>
        <v>80</v>
      </c>
      <c r="M22" s="13">
        <f>VLOOKUP(A:A,[1]TDSheet!$A:$X,24,0)</f>
        <v>100</v>
      </c>
      <c r="N22" s="13">
        <f>VLOOKUP(A:A,[1]TDSheet!$A:$O,15,0)</f>
        <v>0</v>
      </c>
      <c r="O22" s="13"/>
      <c r="P22" s="13"/>
      <c r="Q22" s="13"/>
      <c r="R22" s="13"/>
      <c r="S22" s="13"/>
      <c r="T22" s="13">
        <v>48</v>
      </c>
      <c r="U22" s="13"/>
      <c r="V22" s="13"/>
      <c r="W22" s="13">
        <f t="shared" si="12"/>
        <v>82.2</v>
      </c>
      <c r="X22" s="15">
        <v>100</v>
      </c>
      <c r="Y22" s="16">
        <f t="shared" si="13"/>
        <v>7.4939172749391725</v>
      </c>
      <c r="Z22" s="13">
        <f t="shared" si="14"/>
        <v>4.0875912408759119</v>
      </c>
      <c r="AA22" s="13"/>
      <c r="AB22" s="13"/>
      <c r="AC22" s="13"/>
      <c r="AD22" s="13">
        <f>VLOOKUP(A:A,[3]TDSheet!$A:$D,4,0)</f>
        <v>18</v>
      </c>
      <c r="AE22" s="13">
        <f>VLOOKUP(A:A,[1]TDSheet!$A:$AF,32,0)</f>
        <v>72.2</v>
      </c>
      <c r="AF22" s="13">
        <f>VLOOKUP(A:A,[1]TDSheet!$A:$AG,33,0)</f>
        <v>84.8</v>
      </c>
      <c r="AG22" s="13">
        <f>VLOOKUP(A:A,[1]TDSheet!$A:$W,23,0)</f>
        <v>87</v>
      </c>
      <c r="AH22" s="13">
        <f>VLOOKUP(A:A,[4]TDSheet!$A:$B,2,0)</f>
        <v>112</v>
      </c>
      <c r="AI22" s="13">
        <f>VLOOKUP(A:A,[1]TDSheet!$A:$AI,35,0)</f>
        <v>0</v>
      </c>
      <c r="AJ22" s="13">
        <f t="shared" si="15"/>
        <v>148</v>
      </c>
      <c r="AK22" s="13">
        <f t="shared" si="16"/>
        <v>51.8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782</v>
      </c>
      <c r="D23" s="8">
        <v>918</v>
      </c>
      <c r="E23" s="8">
        <v>857</v>
      </c>
      <c r="F23" s="8">
        <v>813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912</v>
      </c>
      <c r="K23" s="13">
        <f t="shared" si="11"/>
        <v>-55</v>
      </c>
      <c r="L23" s="13">
        <f>VLOOKUP(A:A,[1]TDSheet!$A:$V,22,0)</f>
        <v>0</v>
      </c>
      <c r="M23" s="13">
        <f>VLOOKUP(A:A,[1]TDSheet!$A:$X,24,0)</f>
        <v>150</v>
      </c>
      <c r="N23" s="13">
        <f>VLOOKUP(A:A,[1]TDSheet!$A:$O,15,0)</f>
        <v>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171.4</v>
      </c>
      <c r="X23" s="15">
        <v>400</v>
      </c>
      <c r="Y23" s="16">
        <f t="shared" si="13"/>
        <v>7.9521586931155186</v>
      </c>
      <c r="Z23" s="13">
        <f t="shared" si="14"/>
        <v>4.7432905484247376</v>
      </c>
      <c r="AA23" s="13"/>
      <c r="AB23" s="13"/>
      <c r="AC23" s="13"/>
      <c r="AD23" s="13">
        <v>0</v>
      </c>
      <c r="AE23" s="13">
        <f>VLOOKUP(A:A,[1]TDSheet!$A:$AF,32,0)</f>
        <v>172.2</v>
      </c>
      <c r="AF23" s="13">
        <f>VLOOKUP(A:A,[1]TDSheet!$A:$AG,33,0)</f>
        <v>211</v>
      </c>
      <c r="AG23" s="13">
        <f>VLOOKUP(A:A,[1]TDSheet!$A:$W,23,0)</f>
        <v>164.8</v>
      </c>
      <c r="AH23" s="13">
        <f>VLOOKUP(A:A,[4]TDSheet!$A:$B,2,0)</f>
        <v>211</v>
      </c>
      <c r="AI23" s="19" t="s">
        <v>156</v>
      </c>
      <c r="AJ23" s="13">
        <f t="shared" si="15"/>
        <v>400</v>
      </c>
      <c r="AK23" s="13">
        <f t="shared" si="16"/>
        <v>140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324.72300000000001</v>
      </c>
      <c r="D24" s="8">
        <v>670.19500000000005</v>
      </c>
      <c r="E24" s="8">
        <v>566.91600000000005</v>
      </c>
      <c r="F24" s="8">
        <v>410.65300000000002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550.96400000000006</v>
      </c>
      <c r="K24" s="13">
        <f t="shared" si="11"/>
        <v>15.951999999999998</v>
      </c>
      <c r="L24" s="13">
        <f>VLOOKUP(A:A,[1]TDSheet!$A:$V,22,0)</f>
        <v>200</v>
      </c>
      <c r="M24" s="13">
        <f>VLOOKUP(A:A,[1]TDSheet!$A:$X,24,0)</f>
        <v>150</v>
      </c>
      <c r="N24" s="13">
        <f>VLOOKUP(A:A,[1]TDSheet!$A:$O,15,0)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113.38320000000002</v>
      </c>
      <c r="X24" s="15">
        <v>50</v>
      </c>
      <c r="Y24" s="16">
        <f t="shared" si="13"/>
        <v>7.1496747313534978</v>
      </c>
      <c r="Z24" s="13">
        <f t="shared" si="14"/>
        <v>3.621815224830486</v>
      </c>
      <c r="AA24" s="13"/>
      <c r="AB24" s="13"/>
      <c r="AC24" s="13"/>
      <c r="AD24" s="13">
        <v>0</v>
      </c>
      <c r="AE24" s="13">
        <f>VLOOKUP(A:A,[1]TDSheet!$A:$AF,32,0)</f>
        <v>123.77979999999999</v>
      </c>
      <c r="AF24" s="13">
        <f>VLOOKUP(A:A,[1]TDSheet!$A:$AG,33,0)</f>
        <v>114.75060000000001</v>
      </c>
      <c r="AG24" s="13">
        <f>VLOOKUP(A:A,[1]TDSheet!$A:$W,23,0)</f>
        <v>119.64739999999999</v>
      </c>
      <c r="AH24" s="13">
        <f>VLOOKUP(A:A,[4]TDSheet!$A:$B,2,0)</f>
        <v>104.65900000000001</v>
      </c>
      <c r="AI24" s="13">
        <f>VLOOKUP(A:A,[1]TDSheet!$A:$AI,35,0)</f>
        <v>0</v>
      </c>
      <c r="AJ24" s="13">
        <f t="shared" si="15"/>
        <v>50</v>
      </c>
      <c r="AK24" s="13">
        <f t="shared" si="16"/>
        <v>50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3893.8939999999998</v>
      </c>
      <c r="D25" s="8">
        <v>5853.0450000000001</v>
      </c>
      <c r="E25" s="8">
        <v>5276.8149999999996</v>
      </c>
      <c r="F25" s="8">
        <v>4393.9260000000004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5213.3339999999998</v>
      </c>
      <c r="K25" s="13">
        <f t="shared" si="11"/>
        <v>63.480999999999767</v>
      </c>
      <c r="L25" s="13">
        <f>VLOOKUP(A:A,[1]TDSheet!$A:$V,22,0)</f>
        <v>1000</v>
      </c>
      <c r="M25" s="13">
        <f>VLOOKUP(A:A,[1]TDSheet!$A:$X,24,0)</f>
        <v>1100</v>
      </c>
      <c r="N25" s="13">
        <f>VLOOKUP(A:A,[1]TDSheet!$A:$O,15,0)</f>
        <v>1500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1055.3629999999998</v>
      </c>
      <c r="X25" s="15">
        <v>500</v>
      </c>
      <c r="Y25" s="16">
        <f t="shared" si="13"/>
        <v>8.0483454508069752</v>
      </c>
      <c r="Z25" s="13">
        <f t="shared" si="14"/>
        <v>4.1634262334381642</v>
      </c>
      <c r="AA25" s="13"/>
      <c r="AB25" s="13"/>
      <c r="AC25" s="13"/>
      <c r="AD25" s="13">
        <v>0</v>
      </c>
      <c r="AE25" s="13">
        <f>VLOOKUP(A:A,[1]TDSheet!$A:$AF,32,0)</f>
        <v>1327.0646000000002</v>
      </c>
      <c r="AF25" s="13">
        <f>VLOOKUP(A:A,[1]TDSheet!$A:$AG,33,0)</f>
        <v>1241.6035999999999</v>
      </c>
      <c r="AG25" s="13">
        <f>VLOOKUP(A:A,[1]TDSheet!$A:$W,23,0)</f>
        <v>1122.5585999999998</v>
      </c>
      <c r="AH25" s="13">
        <f>VLOOKUP(A:A,[4]TDSheet!$A:$B,2,0)</f>
        <v>1270.7159999999999</v>
      </c>
      <c r="AI25" s="19" t="s">
        <v>158</v>
      </c>
      <c r="AJ25" s="13">
        <f t="shared" si="15"/>
        <v>500</v>
      </c>
      <c r="AK25" s="13">
        <f t="shared" si="16"/>
        <v>500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342.92</v>
      </c>
      <c r="D26" s="8">
        <v>412.48399999999998</v>
      </c>
      <c r="E26" s="8">
        <v>381.35300000000001</v>
      </c>
      <c r="F26" s="8">
        <v>365.11900000000003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359.83199999999999</v>
      </c>
      <c r="K26" s="13">
        <f t="shared" si="11"/>
        <v>21.521000000000015</v>
      </c>
      <c r="L26" s="13">
        <f>VLOOKUP(A:A,[1]TDSheet!$A:$V,22,0)</f>
        <v>60</v>
      </c>
      <c r="M26" s="13">
        <f>VLOOKUP(A:A,[1]TDSheet!$A:$X,24,0)</f>
        <v>100</v>
      </c>
      <c r="N26" s="13">
        <f>VLOOKUP(A:A,[1]TDSheet!$A:$O,15,0)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76.270600000000002</v>
      </c>
      <c r="X26" s="15"/>
      <c r="Y26" s="16">
        <f t="shared" si="13"/>
        <v>6.8849464931441471</v>
      </c>
      <c r="Z26" s="13">
        <f t="shared" si="14"/>
        <v>4.7871525856621036</v>
      </c>
      <c r="AA26" s="13"/>
      <c r="AB26" s="13"/>
      <c r="AC26" s="13"/>
      <c r="AD26" s="13">
        <v>0</v>
      </c>
      <c r="AE26" s="13">
        <f>VLOOKUP(A:A,[1]TDSheet!$A:$AF,32,0)</f>
        <v>91.882800000000003</v>
      </c>
      <c r="AF26" s="13">
        <f>VLOOKUP(A:A,[1]TDSheet!$A:$AG,33,0)</f>
        <v>97.735199999999992</v>
      </c>
      <c r="AG26" s="13">
        <f>VLOOKUP(A:A,[1]TDSheet!$A:$W,23,0)</f>
        <v>84.450599999999994</v>
      </c>
      <c r="AH26" s="13">
        <f>VLOOKUP(A:A,[4]TDSheet!$A:$B,2,0)</f>
        <v>102.4</v>
      </c>
      <c r="AI26" s="13">
        <f>VLOOKUP(A:A,[1]TDSheet!$A:$AI,35,0)</f>
        <v>0</v>
      </c>
      <c r="AJ26" s="13">
        <f t="shared" si="15"/>
        <v>0</v>
      </c>
      <c r="AK26" s="13">
        <f t="shared" si="16"/>
        <v>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478.82499999999999</v>
      </c>
      <c r="D27" s="8">
        <v>619.875</v>
      </c>
      <c r="E27" s="8">
        <v>606.73900000000003</v>
      </c>
      <c r="F27" s="8">
        <v>477.88499999999999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578.00800000000004</v>
      </c>
      <c r="K27" s="13">
        <f t="shared" si="11"/>
        <v>28.730999999999995</v>
      </c>
      <c r="L27" s="13">
        <f>VLOOKUP(A:A,[1]TDSheet!$A:$V,22,0)</f>
        <v>90</v>
      </c>
      <c r="M27" s="13">
        <f>VLOOKUP(A:A,[1]TDSheet!$A:$X,24,0)</f>
        <v>150</v>
      </c>
      <c r="N27" s="13">
        <f>VLOOKUP(A:A,[1]TDSheet!$A:$O,15,0)</f>
        <v>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121.34780000000001</v>
      </c>
      <c r="X27" s="15">
        <v>140</v>
      </c>
      <c r="Y27" s="16">
        <f t="shared" si="13"/>
        <v>7.0696378508716267</v>
      </c>
      <c r="Z27" s="13">
        <f t="shared" si="14"/>
        <v>3.9381430895327312</v>
      </c>
      <c r="AA27" s="13"/>
      <c r="AB27" s="13"/>
      <c r="AC27" s="13"/>
      <c r="AD27" s="13">
        <v>0</v>
      </c>
      <c r="AE27" s="13">
        <f>VLOOKUP(A:A,[1]TDSheet!$A:$AF,32,0)</f>
        <v>146.54259999999999</v>
      </c>
      <c r="AF27" s="13">
        <f>VLOOKUP(A:A,[1]TDSheet!$A:$AG,33,0)</f>
        <v>144.8586</v>
      </c>
      <c r="AG27" s="13">
        <f>VLOOKUP(A:A,[1]TDSheet!$A:$W,23,0)</f>
        <v>124.133</v>
      </c>
      <c r="AH27" s="13">
        <f>VLOOKUP(A:A,[4]TDSheet!$A:$B,2,0)</f>
        <v>156.989</v>
      </c>
      <c r="AI27" s="13">
        <f>VLOOKUP(A:A,[1]TDSheet!$A:$AI,35,0)</f>
        <v>0</v>
      </c>
      <c r="AJ27" s="13">
        <f t="shared" si="15"/>
        <v>140</v>
      </c>
      <c r="AK27" s="13">
        <f t="shared" si="16"/>
        <v>140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303.67599999999999</v>
      </c>
      <c r="D28" s="8">
        <v>214.99100000000001</v>
      </c>
      <c r="E28" s="8">
        <v>320.31599999999997</v>
      </c>
      <c r="F28" s="8">
        <v>190.39099999999999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306.32499999999999</v>
      </c>
      <c r="K28" s="13">
        <f t="shared" si="11"/>
        <v>13.990999999999985</v>
      </c>
      <c r="L28" s="13">
        <f>VLOOKUP(A:A,[1]TDSheet!$A:$V,22,0)</f>
        <v>90</v>
      </c>
      <c r="M28" s="13">
        <f>VLOOKUP(A:A,[1]TDSheet!$A:$X,24,0)</f>
        <v>70</v>
      </c>
      <c r="N28" s="13">
        <f>VLOOKUP(A:A,[1]TDSheet!$A:$O,15,0)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64.063199999999995</v>
      </c>
      <c r="X28" s="15">
        <v>100</v>
      </c>
      <c r="Y28" s="16">
        <f t="shared" si="13"/>
        <v>7.0304168383721075</v>
      </c>
      <c r="Z28" s="13">
        <f t="shared" si="14"/>
        <v>2.9719245994580352</v>
      </c>
      <c r="AA28" s="13"/>
      <c r="AB28" s="13"/>
      <c r="AC28" s="13"/>
      <c r="AD28" s="13">
        <v>0</v>
      </c>
      <c r="AE28" s="13">
        <f>VLOOKUP(A:A,[1]TDSheet!$A:$AF,32,0)</f>
        <v>73.284599999999998</v>
      </c>
      <c r="AF28" s="13">
        <f>VLOOKUP(A:A,[1]TDSheet!$A:$AG,33,0)</f>
        <v>71.991799999999998</v>
      </c>
      <c r="AG28" s="13">
        <f>VLOOKUP(A:A,[1]TDSheet!$A:$W,23,0)</f>
        <v>61.802399999999999</v>
      </c>
      <c r="AH28" s="13">
        <f>VLOOKUP(A:A,[4]TDSheet!$A:$B,2,0)</f>
        <v>89.049000000000007</v>
      </c>
      <c r="AI28" s="13">
        <f>VLOOKUP(A:A,[1]TDSheet!$A:$AI,35,0)</f>
        <v>0</v>
      </c>
      <c r="AJ28" s="13">
        <f t="shared" si="15"/>
        <v>100</v>
      </c>
      <c r="AK28" s="13">
        <f t="shared" si="16"/>
        <v>100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224.73099999999999</v>
      </c>
      <c r="D29" s="8">
        <v>261.50900000000001</v>
      </c>
      <c r="E29" s="8">
        <v>297.81799999999998</v>
      </c>
      <c r="F29" s="8">
        <v>182.20599999999999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293.25700000000001</v>
      </c>
      <c r="K29" s="13">
        <f t="shared" si="11"/>
        <v>4.5609999999999786</v>
      </c>
      <c r="L29" s="13">
        <f>VLOOKUP(A:A,[1]TDSheet!$A:$V,22,0)</f>
        <v>70</v>
      </c>
      <c r="M29" s="13">
        <f>VLOOKUP(A:A,[1]TDSheet!$A:$X,24,0)</f>
        <v>70</v>
      </c>
      <c r="N29" s="13">
        <f>VLOOKUP(A:A,[1]TDSheet!$A:$O,15,0)</f>
        <v>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59.563599999999994</v>
      </c>
      <c r="X29" s="15">
        <v>100</v>
      </c>
      <c r="Y29" s="16">
        <f t="shared" si="13"/>
        <v>7.0883223982432231</v>
      </c>
      <c r="Z29" s="13">
        <f t="shared" si="14"/>
        <v>3.0590159090451214</v>
      </c>
      <c r="AA29" s="13"/>
      <c r="AB29" s="13"/>
      <c r="AC29" s="13"/>
      <c r="AD29" s="13">
        <v>0</v>
      </c>
      <c r="AE29" s="13">
        <f>VLOOKUP(A:A,[1]TDSheet!$A:$AF,32,0)</f>
        <v>58.185600000000001</v>
      </c>
      <c r="AF29" s="13">
        <f>VLOOKUP(A:A,[1]TDSheet!$A:$AG,33,0)</f>
        <v>59.967999999999996</v>
      </c>
      <c r="AG29" s="13">
        <f>VLOOKUP(A:A,[1]TDSheet!$A:$W,23,0)</f>
        <v>55.907000000000004</v>
      </c>
      <c r="AH29" s="13">
        <f>VLOOKUP(A:A,[4]TDSheet!$A:$B,2,0)</f>
        <v>73.322000000000003</v>
      </c>
      <c r="AI29" s="13">
        <f>VLOOKUP(A:A,[1]TDSheet!$A:$AI,35,0)</f>
        <v>0</v>
      </c>
      <c r="AJ29" s="13">
        <f t="shared" si="15"/>
        <v>100</v>
      </c>
      <c r="AK29" s="13">
        <f t="shared" si="16"/>
        <v>100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75.391999999999996</v>
      </c>
      <c r="D30" s="8">
        <v>34.32</v>
      </c>
      <c r="E30" s="8">
        <v>36.908999999999999</v>
      </c>
      <c r="F30" s="8">
        <v>71.72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40.200000000000003</v>
      </c>
      <c r="K30" s="13">
        <f t="shared" si="11"/>
        <v>-3.2910000000000039</v>
      </c>
      <c r="L30" s="13">
        <f>VLOOKUP(A:A,[1]TDSheet!$A:$V,22,0)</f>
        <v>0</v>
      </c>
      <c r="M30" s="13">
        <f>VLOOKUP(A:A,[1]TDSheet!$A:$X,24,0)</f>
        <v>0</v>
      </c>
      <c r="N30" s="13">
        <f>VLOOKUP(A:A,[1]TDSheet!$A:$O,15,0)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7.3818000000000001</v>
      </c>
      <c r="X30" s="15"/>
      <c r="Y30" s="16">
        <f t="shared" si="13"/>
        <v>9.7157874773090569</v>
      </c>
      <c r="Z30" s="13">
        <f t="shared" si="14"/>
        <v>9.7157874773090569</v>
      </c>
      <c r="AA30" s="13"/>
      <c r="AB30" s="13"/>
      <c r="AC30" s="13"/>
      <c r="AD30" s="13">
        <v>0</v>
      </c>
      <c r="AE30" s="13">
        <f>VLOOKUP(A:A,[1]TDSheet!$A:$AF,32,0)</f>
        <v>9.254999999999999</v>
      </c>
      <c r="AF30" s="13">
        <f>VLOOKUP(A:A,[1]TDSheet!$A:$AG,33,0)</f>
        <v>8.1474000000000011</v>
      </c>
      <c r="AG30" s="13">
        <f>VLOOKUP(A:A,[1]TDSheet!$A:$W,23,0)</f>
        <v>6.7732000000000001</v>
      </c>
      <c r="AH30" s="13">
        <f>VLOOKUP(A:A,[4]TDSheet!$A:$B,2,0)</f>
        <v>7.32</v>
      </c>
      <c r="AI30" s="13">
        <v>0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471.959</v>
      </c>
      <c r="D31" s="8">
        <v>726.29</v>
      </c>
      <c r="E31" s="8">
        <v>672.31600000000003</v>
      </c>
      <c r="F31" s="8">
        <v>479.18900000000002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665.12900000000002</v>
      </c>
      <c r="K31" s="13">
        <f t="shared" si="11"/>
        <v>7.1870000000000118</v>
      </c>
      <c r="L31" s="13">
        <f>VLOOKUP(A:A,[1]TDSheet!$A:$V,22,0)</f>
        <v>250</v>
      </c>
      <c r="M31" s="13">
        <f>VLOOKUP(A:A,[1]TDSheet!$A:$X,24,0)</f>
        <v>170</v>
      </c>
      <c r="N31" s="13">
        <f>VLOOKUP(A:A,[1]TDSheet!$A:$O,15,0)</f>
        <v>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134.4632</v>
      </c>
      <c r="X31" s="15">
        <v>50</v>
      </c>
      <c r="Y31" s="16">
        <f t="shared" si="13"/>
        <v>7.0590986976362311</v>
      </c>
      <c r="Z31" s="13">
        <f t="shared" si="14"/>
        <v>3.5637185490156416</v>
      </c>
      <c r="AA31" s="13"/>
      <c r="AB31" s="13"/>
      <c r="AC31" s="13"/>
      <c r="AD31" s="13">
        <v>0</v>
      </c>
      <c r="AE31" s="13">
        <f>VLOOKUP(A:A,[1]TDSheet!$A:$AF,32,0)</f>
        <v>154.92580000000001</v>
      </c>
      <c r="AF31" s="13">
        <f>VLOOKUP(A:A,[1]TDSheet!$A:$AG,33,0)</f>
        <v>131.62219999999999</v>
      </c>
      <c r="AG31" s="13">
        <f>VLOOKUP(A:A,[1]TDSheet!$A:$W,23,0)</f>
        <v>143.5838</v>
      </c>
      <c r="AH31" s="13">
        <f>VLOOKUP(A:A,[4]TDSheet!$A:$B,2,0)</f>
        <v>210.89500000000001</v>
      </c>
      <c r="AI31" s="13">
        <f>VLOOKUP(A:A,[1]TDSheet!$A:$AI,35,0)</f>
        <v>0</v>
      </c>
      <c r="AJ31" s="13">
        <f t="shared" si="15"/>
        <v>50</v>
      </c>
      <c r="AK31" s="13">
        <f t="shared" si="16"/>
        <v>50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149.286</v>
      </c>
      <c r="D32" s="8">
        <v>150.66</v>
      </c>
      <c r="E32" s="8">
        <v>173.40600000000001</v>
      </c>
      <c r="F32" s="8">
        <v>113.161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179.72200000000001</v>
      </c>
      <c r="K32" s="13">
        <f t="shared" si="11"/>
        <v>-6.3160000000000025</v>
      </c>
      <c r="L32" s="13">
        <f>VLOOKUP(A:A,[1]TDSheet!$A:$V,22,0)</f>
        <v>0</v>
      </c>
      <c r="M32" s="13">
        <f>VLOOKUP(A:A,[1]TDSheet!$A:$X,24,0)</f>
        <v>40</v>
      </c>
      <c r="N32" s="13">
        <f>VLOOKUP(A:A,[1]TDSheet!$A:$O,15,0)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34.681200000000004</v>
      </c>
      <c r="X32" s="15">
        <v>60</v>
      </c>
      <c r="Y32" s="16">
        <f t="shared" si="13"/>
        <v>6.1462982826430448</v>
      </c>
      <c r="Z32" s="13">
        <f t="shared" si="14"/>
        <v>3.2628917107827871</v>
      </c>
      <c r="AA32" s="13"/>
      <c r="AB32" s="13"/>
      <c r="AC32" s="13"/>
      <c r="AD32" s="13">
        <v>0</v>
      </c>
      <c r="AE32" s="13">
        <f>VLOOKUP(A:A,[1]TDSheet!$A:$AF,32,0)</f>
        <v>33.867200000000004</v>
      </c>
      <c r="AF32" s="13">
        <f>VLOOKUP(A:A,[1]TDSheet!$A:$AG,33,0)</f>
        <v>37.6678</v>
      </c>
      <c r="AG32" s="13">
        <f>VLOOKUP(A:A,[1]TDSheet!$A:$W,23,0)</f>
        <v>32.870199999999997</v>
      </c>
      <c r="AH32" s="13">
        <f>VLOOKUP(A:A,[4]TDSheet!$A:$B,2,0)</f>
        <v>56.732999999999997</v>
      </c>
      <c r="AI32" s="13">
        <f>VLOOKUP(A:A,[1]TDSheet!$A:$AI,35,0)</f>
        <v>0</v>
      </c>
      <c r="AJ32" s="13">
        <f t="shared" si="15"/>
        <v>60</v>
      </c>
      <c r="AK32" s="13">
        <f t="shared" si="16"/>
        <v>60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119.13</v>
      </c>
      <c r="D33" s="8">
        <v>192.31800000000001</v>
      </c>
      <c r="E33" s="8">
        <v>224.648</v>
      </c>
      <c r="F33" s="8">
        <v>82.72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220.76400000000001</v>
      </c>
      <c r="K33" s="13">
        <f t="shared" si="11"/>
        <v>3.8839999999999861</v>
      </c>
      <c r="L33" s="13">
        <f>VLOOKUP(A:A,[1]TDSheet!$A:$V,22,0)</f>
        <v>0</v>
      </c>
      <c r="M33" s="13">
        <f>VLOOKUP(A:A,[1]TDSheet!$A:$X,24,0)</f>
        <v>30</v>
      </c>
      <c r="N33" s="13">
        <f>VLOOKUP(A:A,[1]TDSheet!$A:$O,15,0)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44.929600000000001</v>
      </c>
      <c r="X33" s="15">
        <v>110</v>
      </c>
      <c r="Y33" s="16">
        <f t="shared" si="13"/>
        <v>4.9570884227769669</v>
      </c>
      <c r="Z33" s="13">
        <f t="shared" si="14"/>
        <v>1.8411025248388591</v>
      </c>
      <c r="AA33" s="13"/>
      <c r="AB33" s="13"/>
      <c r="AC33" s="13"/>
      <c r="AD33" s="13">
        <v>0</v>
      </c>
      <c r="AE33" s="13">
        <f>VLOOKUP(A:A,[1]TDSheet!$A:$AF,32,0)</f>
        <v>41.045000000000002</v>
      </c>
      <c r="AF33" s="13">
        <f>VLOOKUP(A:A,[1]TDSheet!$A:$AG,33,0)</f>
        <v>41.394600000000004</v>
      </c>
      <c r="AG33" s="13">
        <f>VLOOKUP(A:A,[1]TDSheet!$A:$W,23,0)</f>
        <v>33.906199999999998</v>
      </c>
      <c r="AH33" s="13">
        <f>VLOOKUP(A:A,[4]TDSheet!$A:$B,2,0)</f>
        <v>69.052000000000007</v>
      </c>
      <c r="AI33" s="13">
        <f>VLOOKUP(A:A,[1]TDSheet!$A:$AI,35,0)</f>
        <v>0</v>
      </c>
      <c r="AJ33" s="13">
        <f t="shared" si="15"/>
        <v>110</v>
      </c>
      <c r="AK33" s="13">
        <f t="shared" si="16"/>
        <v>110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720.19500000000005</v>
      </c>
      <c r="D34" s="8">
        <v>1365.7950000000001</v>
      </c>
      <c r="E34" s="8">
        <v>1523.904</v>
      </c>
      <c r="F34" s="8">
        <v>501.51400000000001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1478.463</v>
      </c>
      <c r="K34" s="13">
        <f t="shared" si="11"/>
        <v>45.441000000000031</v>
      </c>
      <c r="L34" s="13">
        <f>VLOOKUP(A:A,[1]TDSheet!$A:$V,22,0)</f>
        <v>400</v>
      </c>
      <c r="M34" s="13">
        <f>VLOOKUP(A:A,[1]TDSheet!$A:$X,24,0)</f>
        <v>350</v>
      </c>
      <c r="N34" s="13">
        <f>VLOOKUP(A:A,[1]TDSheet!$A:$O,15,0)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304.7808</v>
      </c>
      <c r="X34" s="15">
        <v>500</v>
      </c>
      <c r="Y34" s="16">
        <f t="shared" si="13"/>
        <v>5.746799010961321</v>
      </c>
      <c r="Z34" s="13">
        <f t="shared" si="14"/>
        <v>1.6454907920708917</v>
      </c>
      <c r="AA34" s="13"/>
      <c r="AB34" s="13"/>
      <c r="AC34" s="13"/>
      <c r="AD34" s="13">
        <v>0</v>
      </c>
      <c r="AE34" s="13">
        <f>VLOOKUP(A:A,[1]TDSheet!$A:$AF,32,0)</f>
        <v>322.41739999999999</v>
      </c>
      <c r="AF34" s="13">
        <f>VLOOKUP(A:A,[1]TDSheet!$A:$AG,33,0)</f>
        <v>275.0102</v>
      </c>
      <c r="AG34" s="13">
        <f>VLOOKUP(A:A,[1]TDSheet!$A:$W,23,0)</f>
        <v>278.96899999999999</v>
      </c>
      <c r="AH34" s="13">
        <f>VLOOKUP(A:A,[4]TDSheet!$A:$B,2,0)</f>
        <v>369.654</v>
      </c>
      <c r="AI34" s="19" t="s">
        <v>157</v>
      </c>
      <c r="AJ34" s="13">
        <f t="shared" si="15"/>
        <v>500</v>
      </c>
      <c r="AK34" s="13">
        <f t="shared" si="16"/>
        <v>500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114.768</v>
      </c>
      <c r="D35" s="8">
        <v>130.68299999999999</v>
      </c>
      <c r="E35" s="8">
        <v>120.693</v>
      </c>
      <c r="F35" s="8">
        <v>122.136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121.158</v>
      </c>
      <c r="K35" s="13">
        <f t="shared" si="11"/>
        <v>-0.46500000000000341</v>
      </c>
      <c r="L35" s="13">
        <f>VLOOKUP(A:A,[1]TDSheet!$A:$V,22,0)</f>
        <v>20</v>
      </c>
      <c r="M35" s="13">
        <f>VLOOKUP(A:A,[1]TDSheet!$A:$X,24,0)</f>
        <v>30</v>
      </c>
      <c r="N35" s="13">
        <f>VLOOKUP(A:A,[1]TDSheet!$A:$O,15,0)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24.1386</v>
      </c>
      <c r="X35" s="15"/>
      <c r="Y35" s="16">
        <f t="shared" si="13"/>
        <v>7.1311509366740404</v>
      </c>
      <c r="Z35" s="13">
        <f t="shared" si="14"/>
        <v>5.0597797718177526</v>
      </c>
      <c r="AA35" s="13"/>
      <c r="AB35" s="13"/>
      <c r="AC35" s="13"/>
      <c r="AD35" s="13">
        <v>0</v>
      </c>
      <c r="AE35" s="13">
        <f>VLOOKUP(A:A,[1]TDSheet!$A:$AF,32,0)</f>
        <v>28.333199999999998</v>
      </c>
      <c r="AF35" s="13">
        <f>VLOOKUP(A:A,[1]TDSheet!$A:$AG,33,0)</f>
        <v>27.110000000000003</v>
      </c>
      <c r="AG35" s="13">
        <f>VLOOKUP(A:A,[1]TDSheet!$A:$W,23,0)</f>
        <v>25.526400000000002</v>
      </c>
      <c r="AH35" s="13">
        <f>VLOOKUP(A:A,[4]TDSheet!$A:$B,2,0)</f>
        <v>25.417000000000002</v>
      </c>
      <c r="AI35" s="13">
        <f>VLOOKUP(A:A,[1]TDSheet!$A:$AI,35,0)</f>
        <v>0</v>
      </c>
      <c r="AJ35" s="13">
        <f t="shared" si="15"/>
        <v>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242.57599999999999</v>
      </c>
      <c r="D36" s="8">
        <v>295.88400000000001</v>
      </c>
      <c r="E36" s="8">
        <v>283.67399999999998</v>
      </c>
      <c r="F36" s="8">
        <v>254.786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281.08300000000003</v>
      </c>
      <c r="K36" s="13">
        <f t="shared" si="11"/>
        <v>2.5909999999999513</v>
      </c>
      <c r="L36" s="13">
        <f>VLOOKUP(A:A,[1]TDSheet!$A:$V,22,0)</f>
        <v>100</v>
      </c>
      <c r="M36" s="13">
        <f>VLOOKUP(A:A,[1]TDSheet!$A:$X,24,0)</f>
        <v>100</v>
      </c>
      <c r="N36" s="13">
        <f>VLOOKUP(A:A,[1]TDSheet!$A:$O,15,0)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56.734799999999993</v>
      </c>
      <c r="X36" s="15"/>
      <c r="Y36" s="16">
        <f t="shared" si="13"/>
        <v>8.0159972362641643</v>
      </c>
      <c r="Z36" s="13">
        <f t="shared" si="14"/>
        <v>4.4908239739983227</v>
      </c>
      <c r="AA36" s="13"/>
      <c r="AB36" s="13"/>
      <c r="AC36" s="13"/>
      <c r="AD36" s="13">
        <v>0</v>
      </c>
      <c r="AE36" s="13">
        <f>VLOOKUP(A:A,[1]TDSheet!$A:$AF,32,0)</f>
        <v>93.095799999999997</v>
      </c>
      <c r="AF36" s="13">
        <f>VLOOKUP(A:A,[1]TDSheet!$A:$AG,33,0)</f>
        <v>55.561</v>
      </c>
      <c r="AG36" s="13">
        <f>VLOOKUP(A:A,[1]TDSheet!$A:$W,23,0)</f>
        <v>88.856799999999993</v>
      </c>
      <c r="AH36" s="13">
        <f>VLOOKUP(A:A,[4]TDSheet!$A:$B,2,0)</f>
        <v>153.304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110.41</v>
      </c>
      <c r="D37" s="8">
        <v>107.078</v>
      </c>
      <c r="E37" s="8">
        <v>130.512</v>
      </c>
      <c r="F37" s="8">
        <v>86.975999999999999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128.256</v>
      </c>
      <c r="K37" s="13">
        <f t="shared" si="11"/>
        <v>2.2560000000000002</v>
      </c>
      <c r="L37" s="13">
        <f>VLOOKUP(A:A,[1]TDSheet!$A:$V,22,0)</f>
        <v>0</v>
      </c>
      <c r="M37" s="13">
        <f>VLOOKUP(A:A,[1]TDSheet!$A:$X,24,0)</f>
        <v>10</v>
      </c>
      <c r="N37" s="13">
        <f>VLOOKUP(A:A,[1]TDSheet!$A:$O,15,0)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26.102399999999999</v>
      </c>
      <c r="X37" s="15">
        <v>40</v>
      </c>
      <c r="Y37" s="16">
        <f t="shared" si="13"/>
        <v>5.2476400637489276</v>
      </c>
      <c r="Z37" s="13">
        <f t="shared" si="14"/>
        <v>3.3321073924236853</v>
      </c>
      <c r="AA37" s="13"/>
      <c r="AB37" s="13"/>
      <c r="AC37" s="13"/>
      <c r="AD37" s="13">
        <v>0</v>
      </c>
      <c r="AE37" s="13">
        <f>VLOOKUP(A:A,[1]TDSheet!$A:$AF,32,0)</f>
        <v>25.956200000000003</v>
      </c>
      <c r="AF37" s="13">
        <f>VLOOKUP(A:A,[1]TDSheet!$A:$AG,33,0)</f>
        <v>27.898599999999998</v>
      </c>
      <c r="AG37" s="13">
        <f>VLOOKUP(A:A,[1]TDSheet!$A:$W,23,0)</f>
        <v>21.94</v>
      </c>
      <c r="AH37" s="13">
        <f>VLOOKUP(A:A,[4]TDSheet!$A:$B,2,0)</f>
        <v>33.700000000000003</v>
      </c>
      <c r="AI37" s="13">
        <f>VLOOKUP(A:A,[1]TDSheet!$A:$AI,35,0)</f>
        <v>0</v>
      </c>
      <c r="AJ37" s="13">
        <f t="shared" si="15"/>
        <v>40</v>
      </c>
      <c r="AK37" s="13">
        <f t="shared" si="16"/>
        <v>40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201.58099999999999</v>
      </c>
      <c r="D38" s="8">
        <v>297.47399999999999</v>
      </c>
      <c r="E38" s="8">
        <v>279.33</v>
      </c>
      <c r="F38" s="8">
        <v>216.07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279.59800000000001</v>
      </c>
      <c r="K38" s="13">
        <f t="shared" si="11"/>
        <v>-0.2680000000000291</v>
      </c>
      <c r="L38" s="13">
        <f>VLOOKUP(A:A,[1]TDSheet!$A:$V,22,0)</f>
        <v>40</v>
      </c>
      <c r="M38" s="13">
        <f>VLOOKUP(A:A,[1]TDSheet!$A:$X,24,0)</f>
        <v>70</v>
      </c>
      <c r="N38" s="13">
        <f>VLOOKUP(A:A,[1]TDSheet!$A:$O,15,0)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55.866</v>
      </c>
      <c r="X38" s="15">
        <v>70</v>
      </c>
      <c r="Y38" s="16">
        <f t="shared" si="13"/>
        <v>7.0896430744996959</v>
      </c>
      <c r="Z38" s="13">
        <f t="shared" si="14"/>
        <v>3.8676475852933807</v>
      </c>
      <c r="AA38" s="13"/>
      <c r="AB38" s="13"/>
      <c r="AC38" s="13"/>
      <c r="AD38" s="13">
        <v>0</v>
      </c>
      <c r="AE38" s="13">
        <f>VLOOKUP(A:A,[1]TDSheet!$A:$AF,32,0)</f>
        <v>70.043199999999999</v>
      </c>
      <c r="AF38" s="13">
        <f>VLOOKUP(A:A,[1]TDSheet!$A:$AG,33,0)</f>
        <v>63.800400000000003</v>
      </c>
      <c r="AG38" s="13">
        <f>VLOOKUP(A:A,[1]TDSheet!$A:$W,23,0)</f>
        <v>57.107399999999998</v>
      </c>
      <c r="AH38" s="13">
        <f>VLOOKUP(A:A,[4]TDSheet!$A:$B,2,0)</f>
        <v>70.694000000000003</v>
      </c>
      <c r="AI38" s="13">
        <f>VLOOKUP(A:A,[1]TDSheet!$A:$AI,35,0)</f>
        <v>0</v>
      </c>
      <c r="AJ38" s="13">
        <f t="shared" si="15"/>
        <v>70</v>
      </c>
      <c r="AK38" s="13">
        <f t="shared" si="16"/>
        <v>70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166.65899999999999</v>
      </c>
      <c r="D39" s="8">
        <v>198.917</v>
      </c>
      <c r="E39" s="8">
        <v>215.41800000000001</v>
      </c>
      <c r="F39" s="8">
        <v>146.56800000000001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217.226</v>
      </c>
      <c r="K39" s="13">
        <f t="shared" si="11"/>
        <v>-1.8079999999999927</v>
      </c>
      <c r="L39" s="13">
        <f>VLOOKUP(A:A,[1]TDSheet!$A:$V,22,0)</f>
        <v>50</v>
      </c>
      <c r="M39" s="13">
        <f>VLOOKUP(A:A,[1]TDSheet!$A:$X,24,0)</f>
        <v>50</v>
      </c>
      <c r="N39" s="13">
        <f>VLOOKUP(A:A,[1]TDSheet!$A:$O,15,0)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43.083600000000004</v>
      </c>
      <c r="X39" s="15">
        <v>60</v>
      </c>
      <c r="Y39" s="16">
        <f t="shared" si="13"/>
        <v>7.1156542164535912</v>
      </c>
      <c r="Z39" s="13">
        <f t="shared" si="14"/>
        <v>3.4019441272317077</v>
      </c>
      <c r="AA39" s="13"/>
      <c r="AB39" s="13"/>
      <c r="AC39" s="13"/>
      <c r="AD39" s="13">
        <v>0</v>
      </c>
      <c r="AE39" s="13">
        <f>VLOOKUP(A:A,[1]TDSheet!$A:$AF,32,0)</f>
        <v>46.997399999999999</v>
      </c>
      <c r="AF39" s="13">
        <f>VLOOKUP(A:A,[1]TDSheet!$A:$AG,33,0)</f>
        <v>46.162400000000005</v>
      </c>
      <c r="AG39" s="13">
        <f>VLOOKUP(A:A,[1]TDSheet!$A:$W,23,0)</f>
        <v>40.940199999999997</v>
      </c>
      <c r="AH39" s="13">
        <f>VLOOKUP(A:A,[4]TDSheet!$A:$B,2,0)</f>
        <v>50.988</v>
      </c>
      <c r="AI39" s="13">
        <f>VLOOKUP(A:A,[1]TDSheet!$A:$AI,35,0)</f>
        <v>0</v>
      </c>
      <c r="AJ39" s="13">
        <f t="shared" si="15"/>
        <v>60</v>
      </c>
      <c r="AK39" s="13">
        <f t="shared" si="16"/>
        <v>60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96.757000000000005</v>
      </c>
      <c r="D40" s="8">
        <v>298.89800000000002</v>
      </c>
      <c r="E40" s="8">
        <v>216.244</v>
      </c>
      <c r="F40" s="8">
        <v>161.834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223.58500000000001</v>
      </c>
      <c r="K40" s="13">
        <f t="shared" si="11"/>
        <v>-7.3410000000000082</v>
      </c>
      <c r="L40" s="13">
        <f>VLOOKUP(A:A,[1]TDSheet!$A:$V,22,0)</f>
        <v>60</v>
      </c>
      <c r="M40" s="13">
        <f>VLOOKUP(A:A,[1]TDSheet!$A:$X,24,0)</f>
        <v>50</v>
      </c>
      <c r="N40" s="13">
        <f>VLOOKUP(A:A,[1]TDSheet!$A:$O,15,0)</f>
        <v>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43.248800000000003</v>
      </c>
      <c r="X40" s="15">
        <v>50</v>
      </c>
      <c r="Y40" s="16">
        <f t="shared" si="13"/>
        <v>7.4414550230295404</v>
      </c>
      <c r="Z40" s="13">
        <f t="shared" si="14"/>
        <v>3.7419304119420653</v>
      </c>
      <c r="AA40" s="13"/>
      <c r="AB40" s="13"/>
      <c r="AC40" s="13"/>
      <c r="AD40" s="13">
        <v>0</v>
      </c>
      <c r="AE40" s="13">
        <f>VLOOKUP(A:A,[1]TDSheet!$A:$AF,32,0)</f>
        <v>38.617399999999996</v>
      </c>
      <c r="AF40" s="13">
        <f>VLOOKUP(A:A,[1]TDSheet!$A:$AG,33,0)</f>
        <v>39.8078</v>
      </c>
      <c r="AG40" s="13">
        <f>VLOOKUP(A:A,[1]TDSheet!$A:$W,23,0)</f>
        <v>44.961399999999998</v>
      </c>
      <c r="AH40" s="13">
        <f>VLOOKUP(A:A,[4]TDSheet!$A:$B,2,0)</f>
        <v>51.695999999999998</v>
      </c>
      <c r="AI40" s="13">
        <f>VLOOKUP(A:A,[1]TDSheet!$A:$AI,35,0)</f>
        <v>0</v>
      </c>
      <c r="AJ40" s="13">
        <f t="shared" si="15"/>
        <v>50</v>
      </c>
      <c r="AK40" s="13">
        <f t="shared" si="16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1345</v>
      </c>
      <c r="D41" s="8">
        <v>3839</v>
      </c>
      <c r="E41" s="17">
        <v>1969</v>
      </c>
      <c r="F41" s="18">
        <v>1285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1405</v>
      </c>
      <c r="K41" s="13">
        <f t="shared" si="11"/>
        <v>564</v>
      </c>
      <c r="L41" s="13">
        <f>VLOOKUP(A:A,[1]TDSheet!$A:$V,22,0)</f>
        <v>700</v>
      </c>
      <c r="M41" s="13">
        <f>VLOOKUP(A:A,[1]TDSheet!$A:$X,24,0)</f>
        <v>400</v>
      </c>
      <c r="N41" s="13">
        <f>VLOOKUP(A:A,[1]TDSheet!$A:$O,15,0)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393.8</v>
      </c>
      <c r="X41" s="15">
        <v>600</v>
      </c>
      <c r="Y41" s="16">
        <f t="shared" si="13"/>
        <v>7.5799898425596748</v>
      </c>
      <c r="Z41" s="13">
        <f t="shared" si="14"/>
        <v>3.2630777044184867</v>
      </c>
      <c r="AA41" s="13"/>
      <c r="AB41" s="13"/>
      <c r="AC41" s="13"/>
      <c r="AD41" s="13">
        <v>0</v>
      </c>
      <c r="AE41" s="13">
        <f>VLOOKUP(A:A,[1]TDSheet!$A:$AF,32,0)</f>
        <v>427</v>
      </c>
      <c r="AF41" s="13">
        <f>VLOOKUP(A:A,[1]TDSheet!$A:$AG,33,0)</f>
        <v>391.2</v>
      </c>
      <c r="AG41" s="13">
        <f>VLOOKUP(A:A,[1]TDSheet!$A:$W,23,0)</f>
        <v>405.4</v>
      </c>
      <c r="AH41" s="13">
        <f>VLOOKUP(A:A,[4]TDSheet!$A:$B,2,0)</f>
        <v>317</v>
      </c>
      <c r="AI41" s="19" t="s">
        <v>156</v>
      </c>
      <c r="AJ41" s="13">
        <f t="shared" si="15"/>
        <v>600</v>
      </c>
      <c r="AK41" s="13">
        <f t="shared" si="16"/>
        <v>210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4335</v>
      </c>
      <c r="D42" s="8">
        <v>12015</v>
      </c>
      <c r="E42" s="17">
        <v>5529</v>
      </c>
      <c r="F42" s="18">
        <v>3905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4105</v>
      </c>
      <c r="K42" s="13">
        <f t="shared" si="11"/>
        <v>1424</v>
      </c>
      <c r="L42" s="13">
        <f>VLOOKUP(A:A,[1]TDSheet!$A:$V,22,0)</f>
        <v>800</v>
      </c>
      <c r="M42" s="13">
        <f>VLOOKUP(A:A,[1]TDSheet!$A:$X,24,0)</f>
        <v>1100</v>
      </c>
      <c r="N42" s="13">
        <f>VLOOKUP(A:A,[1]TDSheet!$A:$O,15,0)</f>
        <v>800</v>
      </c>
      <c r="O42" s="13"/>
      <c r="P42" s="13"/>
      <c r="Q42" s="13"/>
      <c r="R42" s="13"/>
      <c r="S42" s="13"/>
      <c r="T42" s="13">
        <v>672</v>
      </c>
      <c r="U42" s="13"/>
      <c r="V42" s="13"/>
      <c r="W42" s="13">
        <f t="shared" si="12"/>
        <v>903</v>
      </c>
      <c r="X42" s="15"/>
      <c r="Y42" s="16">
        <f t="shared" si="13"/>
        <v>7.3145071982281289</v>
      </c>
      <c r="Z42" s="13">
        <f t="shared" si="14"/>
        <v>4.3244739756367663</v>
      </c>
      <c r="AA42" s="13"/>
      <c r="AB42" s="13"/>
      <c r="AC42" s="13"/>
      <c r="AD42" s="13">
        <f>VLOOKUP(A:A,[3]TDSheet!$A:$D,4,0)</f>
        <v>1014</v>
      </c>
      <c r="AE42" s="13">
        <f>VLOOKUP(A:A,[1]TDSheet!$A:$AF,32,0)</f>
        <v>1132.2</v>
      </c>
      <c r="AF42" s="13">
        <f>VLOOKUP(A:A,[1]TDSheet!$A:$AG,33,0)</f>
        <v>1049.4000000000001</v>
      </c>
      <c r="AG42" s="13">
        <f>VLOOKUP(A:A,[1]TDSheet!$A:$W,23,0)</f>
        <v>949.4</v>
      </c>
      <c r="AH42" s="13">
        <f>VLOOKUP(A:A,[4]TDSheet!$A:$B,2,0)</f>
        <v>673</v>
      </c>
      <c r="AI42" s="13">
        <f>VLOOKUP(A:A,[1]TDSheet!$A:$AI,35,0)</f>
        <v>0</v>
      </c>
      <c r="AJ42" s="13">
        <f t="shared" si="15"/>
        <v>672</v>
      </c>
      <c r="AK42" s="13">
        <f t="shared" si="16"/>
        <v>268.8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2819</v>
      </c>
      <c r="D43" s="8">
        <v>5811</v>
      </c>
      <c r="E43" s="8">
        <v>5303</v>
      </c>
      <c r="F43" s="8">
        <v>3080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5494</v>
      </c>
      <c r="K43" s="13">
        <f t="shared" si="11"/>
        <v>-191</v>
      </c>
      <c r="L43" s="13">
        <f>VLOOKUP(A:A,[1]TDSheet!$A:$V,22,0)</f>
        <v>1200</v>
      </c>
      <c r="M43" s="13">
        <f>VLOOKUP(A:A,[1]TDSheet!$A:$X,24,0)</f>
        <v>900</v>
      </c>
      <c r="N43" s="13">
        <f>VLOOKUP(A:A,[1]TDSheet!$A:$O,15,0)</f>
        <v>800</v>
      </c>
      <c r="O43" s="13"/>
      <c r="P43" s="13"/>
      <c r="Q43" s="13"/>
      <c r="R43" s="13"/>
      <c r="S43" s="13"/>
      <c r="T43" s="13">
        <v>2290</v>
      </c>
      <c r="U43" s="13"/>
      <c r="V43" s="13"/>
      <c r="W43" s="13">
        <f t="shared" si="12"/>
        <v>580.6</v>
      </c>
      <c r="X43" s="15"/>
      <c r="Y43" s="16">
        <f t="shared" si="13"/>
        <v>10.299689975887013</v>
      </c>
      <c r="Z43" s="13">
        <f t="shared" si="14"/>
        <v>5.3048570444367895</v>
      </c>
      <c r="AA43" s="13"/>
      <c r="AB43" s="13"/>
      <c r="AC43" s="13"/>
      <c r="AD43" s="13">
        <f>VLOOKUP(A:A,[3]TDSheet!$A:$D,4,0)</f>
        <v>2400</v>
      </c>
      <c r="AE43" s="13">
        <f>VLOOKUP(A:A,[1]TDSheet!$A:$AF,32,0)</f>
        <v>935.4</v>
      </c>
      <c r="AF43" s="13">
        <f>VLOOKUP(A:A,[1]TDSheet!$A:$AG,33,0)</f>
        <v>887.2</v>
      </c>
      <c r="AG43" s="13">
        <f>VLOOKUP(A:A,[1]TDSheet!$A:$W,23,0)</f>
        <v>757.4</v>
      </c>
      <c r="AH43" s="13">
        <f>VLOOKUP(A:A,[4]TDSheet!$A:$B,2,0)</f>
        <v>532</v>
      </c>
      <c r="AI43" s="19" t="s">
        <v>156</v>
      </c>
      <c r="AJ43" s="13">
        <f t="shared" si="15"/>
        <v>2290</v>
      </c>
      <c r="AK43" s="13">
        <f t="shared" si="16"/>
        <v>1030.5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449.86099999999999</v>
      </c>
      <c r="D44" s="8">
        <v>915.27200000000005</v>
      </c>
      <c r="E44" s="8">
        <v>707.01499999999999</v>
      </c>
      <c r="F44" s="8">
        <v>630.49900000000002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674.09100000000001</v>
      </c>
      <c r="K44" s="13">
        <f t="shared" si="11"/>
        <v>32.923999999999978</v>
      </c>
      <c r="L44" s="13">
        <f>VLOOKUP(A:A,[1]TDSheet!$A:$V,22,0)</f>
        <v>60</v>
      </c>
      <c r="M44" s="13">
        <f>VLOOKUP(A:A,[1]TDSheet!$A:$X,24,0)</f>
        <v>200</v>
      </c>
      <c r="N44" s="13">
        <f>VLOOKUP(A:A,[1]TDSheet!$A:$O,15,0)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141.40299999999999</v>
      </c>
      <c r="X44" s="15">
        <v>120</v>
      </c>
      <c r="Y44" s="16">
        <f t="shared" si="13"/>
        <v>7.1462345211912055</v>
      </c>
      <c r="Z44" s="13">
        <f t="shared" si="14"/>
        <v>4.4588799388980433</v>
      </c>
      <c r="AA44" s="13"/>
      <c r="AB44" s="13"/>
      <c r="AC44" s="13"/>
      <c r="AD44" s="13">
        <v>0</v>
      </c>
      <c r="AE44" s="13">
        <f>VLOOKUP(A:A,[1]TDSheet!$A:$AF,32,0)</f>
        <v>180.76439999999999</v>
      </c>
      <c r="AF44" s="13">
        <f>VLOOKUP(A:A,[1]TDSheet!$A:$AG,33,0)</f>
        <v>167.96440000000001</v>
      </c>
      <c r="AG44" s="13">
        <f>VLOOKUP(A:A,[1]TDSheet!$A:$W,23,0)</f>
        <v>150.80360000000002</v>
      </c>
      <c r="AH44" s="13">
        <f>VLOOKUP(A:A,[4]TDSheet!$A:$B,2,0)</f>
        <v>168.77699999999999</v>
      </c>
      <c r="AI44" s="13">
        <f>VLOOKUP(A:A,[1]TDSheet!$A:$AI,35,0)</f>
        <v>0</v>
      </c>
      <c r="AJ44" s="13">
        <f t="shared" si="15"/>
        <v>120</v>
      </c>
      <c r="AK44" s="13">
        <f t="shared" si="16"/>
        <v>120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2407</v>
      </c>
      <c r="D45" s="8">
        <v>737</v>
      </c>
      <c r="E45" s="8">
        <v>789</v>
      </c>
      <c r="F45" s="8">
        <v>2329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818</v>
      </c>
      <c r="K45" s="13">
        <f t="shared" si="11"/>
        <v>-29</v>
      </c>
      <c r="L45" s="13">
        <f>VLOOKUP(A:A,[1]TDSheet!$A:$V,22,0)</f>
        <v>0</v>
      </c>
      <c r="M45" s="13">
        <f>VLOOKUP(A:A,[1]TDSheet!$A:$X,24,0)</f>
        <v>0</v>
      </c>
      <c r="N45" s="13">
        <f>VLOOKUP(A:A,[1]TDSheet!$A:$O,15,0)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157.80000000000001</v>
      </c>
      <c r="X45" s="15"/>
      <c r="Y45" s="16">
        <f t="shared" si="13"/>
        <v>14.759188846641317</v>
      </c>
      <c r="Z45" s="13">
        <f t="shared" si="14"/>
        <v>14.759188846641317</v>
      </c>
      <c r="AA45" s="13"/>
      <c r="AB45" s="13"/>
      <c r="AC45" s="13"/>
      <c r="AD45" s="13">
        <v>0</v>
      </c>
      <c r="AE45" s="13">
        <f>VLOOKUP(A:A,[1]TDSheet!$A:$AF,32,0)</f>
        <v>254.8</v>
      </c>
      <c r="AF45" s="13">
        <f>VLOOKUP(A:A,[1]TDSheet!$A:$AG,33,0)</f>
        <v>204.4</v>
      </c>
      <c r="AG45" s="13">
        <f>VLOOKUP(A:A,[1]TDSheet!$A:$W,23,0)</f>
        <v>191</v>
      </c>
      <c r="AH45" s="13">
        <f>VLOOKUP(A:A,[4]TDSheet!$A:$B,2,0)</f>
        <v>162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1217</v>
      </c>
      <c r="D46" s="8">
        <v>1596</v>
      </c>
      <c r="E46" s="8">
        <v>1511</v>
      </c>
      <c r="F46" s="8">
        <v>1236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1567</v>
      </c>
      <c r="K46" s="13">
        <f t="shared" si="11"/>
        <v>-56</v>
      </c>
      <c r="L46" s="13">
        <f>VLOOKUP(A:A,[1]TDSheet!$A:$V,22,0)</f>
        <v>400</v>
      </c>
      <c r="M46" s="13">
        <f>VLOOKUP(A:A,[1]TDSheet!$A:$X,24,0)</f>
        <v>300</v>
      </c>
      <c r="N46" s="13">
        <f>VLOOKUP(A:A,[1]TDSheet!$A:$O,15,0)</f>
        <v>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302.2</v>
      </c>
      <c r="X46" s="15">
        <v>180</v>
      </c>
      <c r="Y46" s="16">
        <f t="shared" si="13"/>
        <v>7.0019854401058907</v>
      </c>
      <c r="Z46" s="13">
        <f t="shared" si="14"/>
        <v>4.0900066181336863</v>
      </c>
      <c r="AA46" s="13"/>
      <c r="AB46" s="13"/>
      <c r="AC46" s="13"/>
      <c r="AD46" s="13">
        <v>0</v>
      </c>
      <c r="AE46" s="13">
        <f>VLOOKUP(A:A,[1]TDSheet!$A:$AF,32,0)</f>
        <v>360.8</v>
      </c>
      <c r="AF46" s="13">
        <f>VLOOKUP(A:A,[1]TDSheet!$A:$AG,33,0)</f>
        <v>340.4</v>
      </c>
      <c r="AG46" s="13">
        <f>VLOOKUP(A:A,[1]TDSheet!$A:$W,23,0)</f>
        <v>321.39999999999998</v>
      </c>
      <c r="AH46" s="13">
        <f>VLOOKUP(A:A,[4]TDSheet!$A:$B,2,0)</f>
        <v>349</v>
      </c>
      <c r="AI46" s="13">
        <f>VLOOKUP(A:A,[1]TDSheet!$A:$AI,35,0)</f>
        <v>0</v>
      </c>
      <c r="AJ46" s="13">
        <f t="shared" si="15"/>
        <v>180</v>
      </c>
      <c r="AK46" s="13">
        <f t="shared" si="16"/>
        <v>62.999999999999993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137.85499999999999</v>
      </c>
      <c r="D47" s="8">
        <v>269.83699999999999</v>
      </c>
      <c r="E47" s="8">
        <v>243.19300000000001</v>
      </c>
      <c r="F47" s="8">
        <v>155.47999999999999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245.55699999999999</v>
      </c>
      <c r="K47" s="13">
        <f t="shared" si="11"/>
        <v>-2.3639999999999759</v>
      </c>
      <c r="L47" s="13">
        <f>VLOOKUP(A:A,[1]TDSheet!$A:$V,22,0)</f>
        <v>100</v>
      </c>
      <c r="M47" s="13">
        <f>VLOOKUP(A:A,[1]TDSheet!$A:$X,24,0)</f>
        <v>50</v>
      </c>
      <c r="N47" s="13">
        <f>VLOOKUP(A:A,[1]TDSheet!$A:$O,15,0)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48.638600000000004</v>
      </c>
      <c r="X47" s="15">
        <v>50</v>
      </c>
      <c r="Y47" s="16">
        <f t="shared" si="13"/>
        <v>7.3085985205166262</v>
      </c>
      <c r="Z47" s="13">
        <f t="shared" si="14"/>
        <v>3.1966380611284038</v>
      </c>
      <c r="AA47" s="13"/>
      <c r="AB47" s="13"/>
      <c r="AC47" s="13"/>
      <c r="AD47" s="13">
        <v>0</v>
      </c>
      <c r="AE47" s="13">
        <f>VLOOKUP(A:A,[1]TDSheet!$A:$AF,32,0)</f>
        <v>55.152999999999999</v>
      </c>
      <c r="AF47" s="13">
        <f>VLOOKUP(A:A,[1]TDSheet!$A:$AG,33,0)</f>
        <v>46.369799999999998</v>
      </c>
      <c r="AG47" s="13">
        <f>VLOOKUP(A:A,[1]TDSheet!$A:$W,23,0)</f>
        <v>49.930799999999998</v>
      </c>
      <c r="AH47" s="13">
        <f>VLOOKUP(A:A,[4]TDSheet!$A:$B,2,0)</f>
        <v>60.86</v>
      </c>
      <c r="AI47" s="13">
        <f>VLOOKUP(A:A,[1]TDSheet!$A:$AI,35,0)</f>
        <v>0</v>
      </c>
      <c r="AJ47" s="13">
        <f t="shared" si="15"/>
        <v>50</v>
      </c>
      <c r="AK47" s="13">
        <f t="shared" si="16"/>
        <v>50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2139</v>
      </c>
      <c r="D48" s="8">
        <v>2543</v>
      </c>
      <c r="E48" s="8">
        <v>2541</v>
      </c>
      <c r="F48" s="8">
        <v>2080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2538</v>
      </c>
      <c r="K48" s="13">
        <f t="shared" si="11"/>
        <v>3</v>
      </c>
      <c r="L48" s="13">
        <f>VLOOKUP(A:A,[1]TDSheet!$A:$V,22,0)</f>
        <v>500</v>
      </c>
      <c r="M48" s="13">
        <f>VLOOKUP(A:A,[1]TDSheet!$A:$X,24,0)</f>
        <v>700</v>
      </c>
      <c r="N48" s="13">
        <f>VLOOKUP(A:A,[1]TDSheet!$A:$O,15,0)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508.2</v>
      </c>
      <c r="X48" s="15">
        <v>300</v>
      </c>
      <c r="Y48" s="16">
        <f t="shared" si="13"/>
        <v>7.0444706808343174</v>
      </c>
      <c r="Z48" s="13">
        <f t="shared" si="14"/>
        <v>4.0928768201495478</v>
      </c>
      <c r="AA48" s="13"/>
      <c r="AB48" s="13"/>
      <c r="AC48" s="13"/>
      <c r="AD48" s="13">
        <v>0</v>
      </c>
      <c r="AE48" s="13">
        <f>VLOOKUP(A:A,[1]TDSheet!$A:$AF,32,0)</f>
        <v>607.79999999999995</v>
      </c>
      <c r="AF48" s="13">
        <f>VLOOKUP(A:A,[1]TDSheet!$A:$AG,33,0)</f>
        <v>566.20000000000005</v>
      </c>
      <c r="AG48" s="13">
        <f>VLOOKUP(A:A,[1]TDSheet!$A:$W,23,0)</f>
        <v>534.20000000000005</v>
      </c>
      <c r="AH48" s="13">
        <f>VLOOKUP(A:A,[4]TDSheet!$A:$B,2,0)</f>
        <v>599</v>
      </c>
      <c r="AI48" s="13" t="e">
        <f>VLOOKUP(A:A,[1]TDSheet!$A:$AI,35,0)</f>
        <v>#N/A</v>
      </c>
      <c r="AJ48" s="13">
        <f t="shared" si="15"/>
        <v>300</v>
      </c>
      <c r="AK48" s="13">
        <f t="shared" si="16"/>
        <v>120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2737</v>
      </c>
      <c r="D49" s="8">
        <v>4029</v>
      </c>
      <c r="E49" s="8">
        <v>3773</v>
      </c>
      <c r="F49" s="8">
        <v>2921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3756</v>
      </c>
      <c r="K49" s="13">
        <f t="shared" si="11"/>
        <v>17</v>
      </c>
      <c r="L49" s="13">
        <f>VLOOKUP(A:A,[1]TDSheet!$A:$V,22,0)</f>
        <v>700</v>
      </c>
      <c r="M49" s="13">
        <f>VLOOKUP(A:A,[1]TDSheet!$A:$X,24,0)</f>
        <v>900</v>
      </c>
      <c r="N49" s="13">
        <f>VLOOKUP(A:A,[1]TDSheet!$A:$O,15,0)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754.6</v>
      </c>
      <c r="X49" s="15">
        <v>800</v>
      </c>
      <c r="Y49" s="16">
        <f t="shared" si="13"/>
        <v>7.0514179697853168</v>
      </c>
      <c r="Z49" s="13">
        <f t="shared" si="14"/>
        <v>3.8709249933739729</v>
      </c>
      <c r="AA49" s="13"/>
      <c r="AB49" s="13"/>
      <c r="AC49" s="13"/>
      <c r="AD49" s="13">
        <v>0</v>
      </c>
      <c r="AE49" s="13">
        <f>VLOOKUP(A:A,[1]TDSheet!$A:$AF,32,0)</f>
        <v>931.8</v>
      </c>
      <c r="AF49" s="13">
        <f>VLOOKUP(A:A,[1]TDSheet!$A:$AG,33,0)</f>
        <v>863</v>
      </c>
      <c r="AG49" s="13">
        <f>VLOOKUP(A:A,[1]TDSheet!$A:$W,23,0)</f>
        <v>779.6</v>
      </c>
      <c r="AH49" s="13">
        <f>VLOOKUP(A:A,[4]TDSheet!$A:$B,2,0)</f>
        <v>881</v>
      </c>
      <c r="AI49" s="13" t="e">
        <f>VLOOKUP(A:A,[1]TDSheet!$A:$AI,35,0)</f>
        <v>#N/A</v>
      </c>
      <c r="AJ49" s="13">
        <f t="shared" si="15"/>
        <v>800</v>
      </c>
      <c r="AK49" s="13">
        <f t="shared" si="16"/>
        <v>320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103.402</v>
      </c>
      <c r="D50" s="8">
        <v>158.298</v>
      </c>
      <c r="E50" s="8">
        <v>119.44499999999999</v>
      </c>
      <c r="F50" s="8">
        <v>126.15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127.52800000000001</v>
      </c>
      <c r="K50" s="13">
        <f t="shared" si="11"/>
        <v>-8.0830000000000126</v>
      </c>
      <c r="L50" s="13">
        <f>VLOOKUP(A:A,[1]TDSheet!$A:$V,22,0)</f>
        <v>0</v>
      </c>
      <c r="M50" s="13">
        <f>VLOOKUP(A:A,[1]TDSheet!$A:$X,24,0)</f>
        <v>0</v>
      </c>
      <c r="N50" s="13">
        <f>VLOOKUP(A:A,[1]TDSheet!$A:$O,15,0)</f>
        <v>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23.888999999999999</v>
      </c>
      <c r="X50" s="15">
        <v>40</v>
      </c>
      <c r="Y50" s="16">
        <f t="shared" si="13"/>
        <v>6.9550839298421874</v>
      </c>
      <c r="Z50" s="13">
        <f t="shared" si="14"/>
        <v>5.2806731131483113</v>
      </c>
      <c r="AA50" s="13"/>
      <c r="AB50" s="13"/>
      <c r="AC50" s="13"/>
      <c r="AD50" s="13">
        <v>0</v>
      </c>
      <c r="AE50" s="13">
        <f>VLOOKUP(A:A,[1]TDSheet!$A:$AF,32,0)</f>
        <v>17.7776</v>
      </c>
      <c r="AF50" s="13">
        <f>VLOOKUP(A:A,[1]TDSheet!$A:$AG,33,0)</f>
        <v>28.173999999999999</v>
      </c>
      <c r="AG50" s="13">
        <f>VLOOKUP(A:A,[1]TDSheet!$A:$W,23,0)</f>
        <v>17.488</v>
      </c>
      <c r="AH50" s="13">
        <f>VLOOKUP(A:A,[4]TDSheet!$A:$B,2,0)</f>
        <v>26.314</v>
      </c>
      <c r="AI50" s="13">
        <f>VLOOKUP(A:A,[1]TDSheet!$A:$AI,35,0)</f>
        <v>0</v>
      </c>
      <c r="AJ50" s="13">
        <f t="shared" si="15"/>
        <v>40</v>
      </c>
      <c r="AK50" s="13">
        <f t="shared" si="16"/>
        <v>40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92.688000000000002</v>
      </c>
      <c r="D51" s="8">
        <v>460.72699999999998</v>
      </c>
      <c r="E51" s="8">
        <v>236.49299999999999</v>
      </c>
      <c r="F51" s="8">
        <v>144.22499999999999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241.00299999999999</v>
      </c>
      <c r="K51" s="13">
        <f t="shared" si="11"/>
        <v>-4.5099999999999909</v>
      </c>
      <c r="L51" s="13">
        <f>VLOOKUP(A:A,[1]TDSheet!$A:$V,22,0)</f>
        <v>70</v>
      </c>
      <c r="M51" s="13">
        <f>VLOOKUP(A:A,[1]TDSheet!$A:$X,24,0)</f>
        <v>50</v>
      </c>
      <c r="N51" s="13">
        <f>VLOOKUP(A:A,[1]TDSheet!$A:$O,15,0)</f>
        <v>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47.2986</v>
      </c>
      <c r="X51" s="15">
        <v>70</v>
      </c>
      <c r="Y51" s="16">
        <f t="shared" si="13"/>
        <v>7.0662768031189085</v>
      </c>
      <c r="Z51" s="13">
        <f t="shared" si="14"/>
        <v>3.0492445865205311</v>
      </c>
      <c r="AA51" s="13"/>
      <c r="AB51" s="13"/>
      <c r="AC51" s="13"/>
      <c r="AD51" s="13">
        <v>0</v>
      </c>
      <c r="AE51" s="13">
        <f>VLOOKUP(A:A,[1]TDSheet!$A:$AF,32,0)</f>
        <v>47.042000000000002</v>
      </c>
      <c r="AF51" s="13">
        <f>VLOOKUP(A:A,[1]TDSheet!$A:$AG,33,0)</f>
        <v>43.204599999999999</v>
      </c>
      <c r="AG51" s="13">
        <f>VLOOKUP(A:A,[1]TDSheet!$A:$W,23,0)</f>
        <v>45.615200000000002</v>
      </c>
      <c r="AH51" s="13">
        <f>VLOOKUP(A:A,[4]TDSheet!$A:$B,2,0)</f>
        <v>59.904000000000003</v>
      </c>
      <c r="AI51" s="13">
        <f>VLOOKUP(A:A,[1]TDSheet!$A:$AI,35,0)</f>
        <v>0</v>
      </c>
      <c r="AJ51" s="13">
        <f t="shared" si="15"/>
        <v>70</v>
      </c>
      <c r="AK51" s="13">
        <f t="shared" si="16"/>
        <v>70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1116</v>
      </c>
      <c r="D52" s="8">
        <v>1766</v>
      </c>
      <c r="E52" s="8">
        <v>1799</v>
      </c>
      <c r="F52" s="8">
        <v>1033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1832</v>
      </c>
      <c r="K52" s="13">
        <f t="shared" si="11"/>
        <v>-33</v>
      </c>
      <c r="L52" s="13">
        <f>VLOOKUP(A:A,[1]TDSheet!$A:$V,22,0)</f>
        <v>600</v>
      </c>
      <c r="M52" s="13">
        <f>VLOOKUP(A:A,[1]TDSheet!$A:$X,24,0)</f>
        <v>400</v>
      </c>
      <c r="N52" s="13">
        <f>VLOOKUP(A:A,[1]TDSheet!$A:$O,15,0)</f>
        <v>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359.8</v>
      </c>
      <c r="X52" s="15">
        <v>500</v>
      </c>
      <c r="Y52" s="16">
        <f t="shared" si="13"/>
        <v>7.0400222345747636</v>
      </c>
      <c r="Z52" s="13">
        <f t="shared" si="14"/>
        <v>2.8710394663702057</v>
      </c>
      <c r="AA52" s="13"/>
      <c r="AB52" s="13"/>
      <c r="AC52" s="13"/>
      <c r="AD52" s="13">
        <v>0</v>
      </c>
      <c r="AE52" s="13">
        <f>VLOOKUP(A:A,[1]TDSheet!$A:$AF,32,0)</f>
        <v>370</v>
      </c>
      <c r="AF52" s="13">
        <f>VLOOKUP(A:A,[1]TDSheet!$A:$AG,33,0)</f>
        <v>353.8</v>
      </c>
      <c r="AG52" s="13">
        <f>VLOOKUP(A:A,[1]TDSheet!$A:$W,23,0)</f>
        <v>348.8</v>
      </c>
      <c r="AH52" s="13">
        <f>VLOOKUP(A:A,[4]TDSheet!$A:$B,2,0)</f>
        <v>400</v>
      </c>
      <c r="AI52" s="13">
        <f>VLOOKUP(A:A,[1]TDSheet!$A:$AI,35,0)</f>
        <v>0</v>
      </c>
      <c r="AJ52" s="13">
        <f t="shared" si="15"/>
        <v>500</v>
      </c>
      <c r="AK52" s="13">
        <f t="shared" si="16"/>
        <v>175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1711</v>
      </c>
      <c r="D53" s="8">
        <v>2297</v>
      </c>
      <c r="E53" s="8">
        <v>2377</v>
      </c>
      <c r="F53" s="8">
        <v>1561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2411</v>
      </c>
      <c r="K53" s="13">
        <f t="shared" si="11"/>
        <v>-34</v>
      </c>
      <c r="L53" s="13">
        <f>VLOOKUP(A:A,[1]TDSheet!$A:$V,22,0)</f>
        <v>600</v>
      </c>
      <c r="M53" s="13">
        <f>VLOOKUP(A:A,[1]TDSheet!$A:$X,24,0)</f>
        <v>550</v>
      </c>
      <c r="N53" s="13">
        <f>VLOOKUP(A:A,[1]TDSheet!$A:$O,15,0)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475.4</v>
      </c>
      <c r="X53" s="15">
        <v>650</v>
      </c>
      <c r="Y53" s="16">
        <f t="shared" si="13"/>
        <v>7.0698359276398826</v>
      </c>
      <c r="Z53" s="13">
        <f t="shared" si="14"/>
        <v>3.2835506941522929</v>
      </c>
      <c r="AA53" s="13"/>
      <c r="AB53" s="13"/>
      <c r="AC53" s="13"/>
      <c r="AD53" s="13">
        <v>0</v>
      </c>
      <c r="AE53" s="13">
        <f>VLOOKUP(A:A,[1]TDSheet!$A:$AF,32,0)</f>
        <v>511</v>
      </c>
      <c r="AF53" s="13">
        <f>VLOOKUP(A:A,[1]TDSheet!$A:$AG,33,0)</f>
        <v>506.2</v>
      </c>
      <c r="AG53" s="13">
        <f>VLOOKUP(A:A,[1]TDSheet!$A:$W,23,0)</f>
        <v>470.2</v>
      </c>
      <c r="AH53" s="13">
        <f>VLOOKUP(A:A,[4]TDSheet!$A:$B,2,0)</f>
        <v>502</v>
      </c>
      <c r="AI53" s="13">
        <f>VLOOKUP(A:A,[1]TDSheet!$A:$AI,35,0)</f>
        <v>0</v>
      </c>
      <c r="AJ53" s="13">
        <f t="shared" si="15"/>
        <v>650</v>
      </c>
      <c r="AK53" s="13">
        <f t="shared" si="16"/>
        <v>227.49999999999997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1084</v>
      </c>
      <c r="D54" s="8">
        <v>1595</v>
      </c>
      <c r="E54" s="8">
        <v>1356</v>
      </c>
      <c r="F54" s="8">
        <v>1266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1405</v>
      </c>
      <c r="K54" s="13">
        <f t="shared" si="11"/>
        <v>-49</v>
      </c>
      <c r="L54" s="13">
        <f>VLOOKUP(A:A,[1]TDSheet!$A:$V,22,0)</f>
        <v>230</v>
      </c>
      <c r="M54" s="13">
        <f>VLOOKUP(A:A,[1]TDSheet!$A:$X,24,0)</f>
        <v>350</v>
      </c>
      <c r="N54" s="13">
        <f>VLOOKUP(A:A,[1]TDSheet!$A:$O,15,0)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271.2</v>
      </c>
      <c r="X54" s="15">
        <v>100</v>
      </c>
      <c r="Y54" s="16">
        <f t="shared" si="13"/>
        <v>7.1755162241887911</v>
      </c>
      <c r="Z54" s="13">
        <f t="shared" si="14"/>
        <v>4.668141592920354</v>
      </c>
      <c r="AA54" s="13"/>
      <c r="AB54" s="13"/>
      <c r="AC54" s="13"/>
      <c r="AD54" s="13">
        <v>0</v>
      </c>
      <c r="AE54" s="13">
        <f>VLOOKUP(A:A,[1]TDSheet!$A:$AF,32,0)</f>
        <v>340.8</v>
      </c>
      <c r="AF54" s="13">
        <f>VLOOKUP(A:A,[1]TDSheet!$A:$AG,33,0)</f>
        <v>314.8</v>
      </c>
      <c r="AG54" s="13">
        <f>VLOOKUP(A:A,[1]TDSheet!$A:$W,23,0)</f>
        <v>296.60000000000002</v>
      </c>
      <c r="AH54" s="13">
        <f>VLOOKUP(A:A,[4]TDSheet!$A:$B,2,0)</f>
        <v>294</v>
      </c>
      <c r="AI54" s="13">
        <f>VLOOKUP(A:A,[1]TDSheet!$A:$AI,35,0)</f>
        <v>0</v>
      </c>
      <c r="AJ54" s="13">
        <f t="shared" si="15"/>
        <v>100</v>
      </c>
      <c r="AK54" s="13">
        <f t="shared" si="16"/>
        <v>40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363.51400000000001</v>
      </c>
      <c r="D55" s="8">
        <v>448.92200000000003</v>
      </c>
      <c r="E55" s="8">
        <v>404.12799999999999</v>
      </c>
      <c r="F55" s="8">
        <v>397.35399999999998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401.16199999999998</v>
      </c>
      <c r="K55" s="13">
        <f t="shared" si="11"/>
        <v>2.9660000000000082</v>
      </c>
      <c r="L55" s="13">
        <f>VLOOKUP(A:A,[1]TDSheet!$A:$V,22,0)</f>
        <v>120</v>
      </c>
      <c r="M55" s="13">
        <f>VLOOKUP(A:A,[1]TDSheet!$A:$X,24,0)</f>
        <v>120</v>
      </c>
      <c r="N55" s="13">
        <f>VLOOKUP(A:A,[1]TDSheet!$A:$O,15,0)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80.825599999999994</v>
      </c>
      <c r="X55" s="15"/>
      <c r="Y55" s="16">
        <f t="shared" si="13"/>
        <v>7.8855461635917345</v>
      </c>
      <c r="Z55" s="13">
        <f t="shared" si="14"/>
        <v>4.9161899200253387</v>
      </c>
      <c r="AA55" s="13"/>
      <c r="AB55" s="13"/>
      <c r="AC55" s="13"/>
      <c r="AD55" s="13">
        <v>0</v>
      </c>
      <c r="AE55" s="13">
        <f>VLOOKUP(A:A,[1]TDSheet!$A:$AF,32,0)</f>
        <v>101.23519999999999</v>
      </c>
      <c r="AF55" s="13">
        <f>VLOOKUP(A:A,[1]TDSheet!$A:$AG,33,0)</f>
        <v>99.720399999999998</v>
      </c>
      <c r="AG55" s="13">
        <f>VLOOKUP(A:A,[1]TDSheet!$A:$W,23,0)</f>
        <v>97.614000000000004</v>
      </c>
      <c r="AH55" s="13">
        <f>VLOOKUP(A:A,[4]TDSheet!$A:$B,2,0)</f>
        <v>99.233999999999995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458.98899999999998</v>
      </c>
      <c r="D56" s="8">
        <v>1393.2670000000001</v>
      </c>
      <c r="E56" s="8">
        <v>1077.9549999999999</v>
      </c>
      <c r="F56" s="8">
        <v>760.66600000000005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1027.6189999999999</v>
      </c>
      <c r="K56" s="13">
        <f t="shared" si="11"/>
        <v>50.336000000000013</v>
      </c>
      <c r="L56" s="13">
        <f>VLOOKUP(A:A,[1]TDSheet!$A:$V,22,0)</f>
        <v>300</v>
      </c>
      <c r="M56" s="13">
        <f>VLOOKUP(A:A,[1]TDSheet!$A:$X,24,0)</f>
        <v>200</v>
      </c>
      <c r="N56" s="13">
        <f>VLOOKUP(A:A,[1]TDSheet!$A:$O,15,0)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215.59099999999998</v>
      </c>
      <c r="X56" s="15">
        <v>100</v>
      </c>
      <c r="Y56" s="16">
        <f t="shared" si="13"/>
        <v>6.3113302503351267</v>
      </c>
      <c r="Z56" s="13">
        <f t="shared" si="14"/>
        <v>3.5282827205217293</v>
      </c>
      <c r="AA56" s="13"/>
      <c r="AB56" s="13"/>
      <c r="AC56" s="13"/>
      <c r="AD56" s="13">
        <v>0</v>
      </c>
      <c r="AE56" s="13">
        <f>VLOOKUP(A:A,[1]TDSheet!$A:$AF,32,0)</f>
        <v>231.55959999999999</v>
      </c>
      <c r="AF56" s="13">
        <f>VLOOKUP(A:A,[1]TDSheet!$A:$AG,33,0)</f>
        <v>207.846</v>
      </c>
      <c r="AG56" s="13">
        <f>VLOOKUP(A:A,[1]TDSheet!$A:$W,23,0)</f>
        <v>227.08960000000002</v>
      </c>
      <c r="AH56" s="13">
        <f>VLOOKUP(A:A,[4]TDSheet!$A:$B,2,0)</f>
        <v>189.00200000000001</v>
      </c>
      <c r="AI56" s="19" t="s">
        <v>157</v>
      </c>
      <c r="AJ56" s="13">
        <f t="shared" si="15"/>
        <v>100</v>
      </c>
      <c r="AK56" s="13">
        <f t="shared" si="16"/>
        <v>100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168.273</v>
      </c>
      <c r="D57" s="8">
        <v>136.89599999999999</v>
      </c>
      <c r="E57" s="8">
        <v>181.82</v>
      </c>
      <c r="F57" s="8">
        <v>118.843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179.68899999999999</v>
      </c>
      <c r="K57" s="13">
        <f t="shared" si="11"/>
        <v>2.1310000000000002</v>
      </c>
      <c r="L57" s="13">
        <f>VLOOKUP(A:A,[1]TDSheet!$A:$V,22,0)</f>
        <v>50</v>
      </c>
      <c r="M57" s="13">
        <f>VLOOKUP(A:A,[1]TDSheet!$A:$X,24,0)</f>
        <v>30</v>
      </c>
      <c r="N57" s="13">
        <f>VLOOKUP(A:A,[1]TDSheet!$A:$O,15,0)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36.363999999999997</v>
      </c>
      <c r="X57" s="15">
        <v>50</v>
      </c>
      <c r="Y57" s="16">
        <f t="shared" si="13"/>
        <v>6.8431140688593128</v>
      </c>
      <c r="Z57" s="13">
        <f t="shared" si="14"/>
        <v>3.2681498185018154</v>
      </c>
      <c r="AA57" s="13"/>
      <c r="AB57" s="13"/>
      <c r="AC57" s="13"/>
      <c r="AD57" s="13">
        <v>0</v>
      </c>
      <c r="AE57" s="13">
        <f>VLOOKUP(A:A,[1]TDSheet!$A:$AF,32,0)</f>
        <v>18.6248</v>
      </c>
      <c r="AF57" s="13">
        <f>VLOOKUP(A:A,[1]TDSheet!$A:$AG,33,0)</f>
        <v>34.239199999999997</v>
      </c>
      <c r="AG57" s="13">
        <f>VLOOKUP(A:A,[1]TDSheet!$A:$W,23,0)</f>
        <v>34.499600000000001</v>
      </c>
      <c r="AH57" s="13">
        <f>VLOOKUP(A:A,[4]TDSheet!$A:$B,2,0)</f>
        <v>33.043999999999997</v>
      </c>
      <c r="AI57" s="13">
        <f>VLOOKUP(A:A,[1]TDSheet!$A:$AI,35,0)</f>
        <v>0</v>
      </c>
      <c r="AJ57" s="13">
        <f t="shared" si="15"/>
        <v>50</v>
      </c>
      <c r="AK57" s="13">
        <f t="shared" si="16"/>
        <v>50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8.5429999999999993</v>
      </c>
      <c r="D58" s="8">
        <v>68.873000000000005</v>
      </c>
      <c r="E58" s="8">
        <v>49.597000000000001</v>
      </c>
      <c r="F58" s="8">
        <v>27.055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52.881</v>
      </c>
      <c r="K58" s="13">
        <f t="shared" si="11"/>
        <v>-3.2839999999999989</v>
      </c>
      <c r="L58" s="13">
        <f>VLOOKUP(A:A,[1]TDSheet!$A:$V,22,0)</f>
        <v>10</v>
      </c>
      <c r="M58" s="13">
        <f>VLOOKUP(A:A,[1]TDSheet!$A:$X,24,0)</f>
        <v>10</v>
      </c>
      <c r="N58" s="13">
        <f>VLOOKUP(A:A,[1]TDSheet!$A:$O,15,0)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9.9193999999999996</v>
      </c>
      <c r="X58" s="15">
        <v>10</v>
      </c>
      <c r="Y58" s="16">
        <f t="shared" si="13"/>
        <v>5.7518599915317461</v>
      </c>
      <c r="Z58" s="13">
        <f t="shared" si="14"/>
        <v>2.7274835171482148</v>
      </c>
      <c r="AA58" s="13"/>
      <c r="AB58" s="13"/>
      <c r="AC58" s="13"/>
      <c r="AD58" s="13">
        <v>0</v>
      </c>
      <c r="AE58" s="13">
        <f>VLOOKUP(A:A,[1]TDSheet!$A:$AF,32,0)</f>
        <v>20.4526</v>
      </c>
      <c r="AF58" s="13">
        <f>VLOOKUP(A:A,[1]TDSheet!$A:$AG,33,0)</f>
        <v>9.4610000000000003</v>
      </c>
      <c r="AG58" s="13">
        <f>VLOOKUP(A:A,[1]TDSheet!$A:$W,23,0)</f>
        <v>11.905800000000001</v>
      </c>
      <c r="AH58" s="13">
        <f>VLOOKUP(A:A,[4]TDSheet!$A:$B,2,0)</f>
        <v>3.056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10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1319.1110000000001</v>
      </c>
      <c r="D59" s="8">
        <v>3636.873</v>
      </c>
      <c r="E59" s="8">
        <v>2895.6849999999999</v>
      </c>
      <c r="F59" s="8">
        <v>2023.5909999999999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2839.8890000000001</v>
      </c>
      <c r="K59" s="13">
        <f t="shared" si="11"/>
        <v>55.795999999999822</v>
      </c>
      <c r="L59" s="13">
        <f>VLOOKUP(A:A,[1]TDSheet!$A:$V,22,0)</f>
        <v>900</v>
      </c>
      <c r="M59" s="13">
        <f>VLOOKUP(A:A,[1]TDSheet!$A:$X,24,0)</f>
        <v>800</v>
      </c>
      <c r="N59" s="13">
        <f>VLOOKUP(A:A,[1]TDSheet!$A:$O,15,0)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579.13699999999994</v>
      </c>
      <c r="X59" s="15">
        <v>600</v>
      </c>
      <c r="Y59" s="16">
        <f t="shared" si="13"/>
        <v>7.4655755028602915</v>
      </c>
      <c r="Z59" s="13">
        <f t="shared" si="14"/>
        <v>3.4941490528147918</v>
      </c>
      <c r="AA59" s="13"/>
      <c r="AB59" s="13"/>
      <c r="AC59" s="13"/>
      <c r="AD59" s="13">
        <v>0</v>
      </c>
      <c r="AE59" s="13">
        <f>VLOOKUP(A:A,[1]TDSheet!$A:$AF,32,0)</f>
        <v>646.36879999999996</v>
      </c>
      <c r="AF59" s="13">
        <f>VLOOKUP(A:A,[1]TDSheet!$A:$AG,33,0)</f>
        <v>637.77380000000005</v>
      </c>
      <c r="AG59" s="13">
        <f>VLOOKUP(A:A,[1]TDSheet!$A:$W,23,0)</f>
        <v>643.73940000000005</v>
      </c>
      <c r="AH59" s="13">
        <f>VLOOKUP(A:A,[4]TDSheet!$A:$B,2,0)</f>
        <v>726.84699999999998</v>
      </c>
      <c r="AI59" s="19" t="s">
        <v>156</v>
      </c>
      <c r="AJ59" s="13">
        <f t="shared" si="15"/>
        <v>600</v>
      </c>
      <c r="AK59" s="13">
        <f t="shared" si="16"/>
        <v>600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2922</v>
      </c>
      <c r="D60" s="8">
        <v>4871</v>
      </c>
      <c r="E60" s="8">
        <v>4445</v>
      </c>
      <c r="F60" s="8">
        <v>3308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4438</v>
      </c>
      <c r="K60" s="13">
        <f t="shared" si="11"/>
        <v>7</v>
      </c>
      <c r="L60" s="13">
        <f>VLOOKUP(A:A,[1]TDSheet!$A:$V,22,0)</f>
        <v>500</v>
      </c>
      <c r="M60" s="13">
        <f>VLOOKUP(A:A,[1]TDSheet!$A:$X,24,0)</f>
        <v>500</v>
      </c>
      <c r="N60" s="13">
        <f>VLOOKUP(A:A,[1]TDSheet!$A:$O,15,0)</f>
        <v>0</v>
      </c>
      <c r="O60" s="13"/>
      <c r="P60" s="13"/>
      <c r="Q60" s="13"/>
      <c r="R60" s="13"/>
      <c r="S60" s="13"/>
      <c r="T60" s="13">
        <v>2000</v>
      </c>
      <c r="U60" s="13"/>
      <c r="V60" s="13"/>
      <c r="W60" s="13">
        <f t="shared" si="12"/>
        <v>689</v>
      </c>
      <c r="X60" s="15">
        <v>1200</v>
      </c>
      <c r="Y60" s="16">
        <f t="shared" si="13"/>
        <v>7.9941944847605226</v>
      </c>
      <c r="Z60" s="13">
        <f t="shared" si="14"/>
        <v>4.8011611030478951</v>
      </c>
      <c r="AA60" s="13"/>
      <c r="AB60" s="13"/>
      <c r="AC60" s="13"/>
      <c r="AD60" s="13">
        <f>VLOOKUP(A:A,[3]TDSheet!$A:$D,4,0)</f>
        <v>1000</v>
      </c>
      <c r="AE60" s="13">
        <f>VLOOKUP(A:A,[1]TDSheet!$A:$AF,32,0)</f>
        <v>871.2</v>
      </c>
      <c r="AF60" s="13">
        <f>VLOOKUP(A:A,[1]TDSheet!$A:$AG,33,0)</f>
        <v>838.8</v>
      </c>
      <c r="AG60" s="13">
        <f>VLOOKUP(A:A,[1]TDSheet!$A:$W,23,0)</f>
        <v>710.2</v>
      </c>
      <c r="AH60" s="13">
        <f>VLOOKUP(A:A,[4]TDSheet!$A:$B,2,0)</f>
        <v>828</v>
      </c>
      <c r="AI60" s="19" t="s">
        <v>156</v>
      </c>
      <c r="AJ60" s="13">
        <f t="shared" si="15"/>
        <v>3200</v>
      </c>
      <c r="AK60" s="13">
        <f t="shared" si="16"/>
        <v>1440</v>
      </c>
      <c r="AL60" s="13"/>
      <c r="AM60" s="13"/>
    </row>
    <row r="61" spans="1:39" s="1" customFormat="1" ht="11.1" customHeight="1" outlineLevel="1" x14ac:dyDescent="0.2">
      <c r="A61" s="7" t="s">
        <v>118</v>
      </c>
      <c r="B61" s="7" t="s">
        <v>8</v>
      </c>
      <c r="C61" s="8">
        <v>104.354</v>
      </c>
      <c r="D61" s="8">
        <v>12.85</v>
      </c>
      <c r="E61" s="17">
        <v>69</v>
      </c>
      <c r="F61" s="8">
        <v>39.03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126.955</v>
      </c>
      <c r="K61" s="13">
        <f t="shared" si="11"/>
        <v>-57.954999999999998</v>
      </c>
      <c r="L61" s="13">
        <f>VLOOKUP(A:A,[1]TDSheet!$A:$V,22,0)</f>
        <v>0</v>
      </c>
      <c r="M61" s="13">
        <f>VLOOKUP(A:A,[1]TDSheet!$A:$X,24,0)</f>
        <v>0</v>
      </c>
      <c r="N61" s="13">
        <f>VLOOKUP(A:A,[1]TDSheet!$A:$O,15,0)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13.8</v>
      </c>
      <c r="X61" s="15">
        <v>10</v>
      </c>
      <c r="Y61" s="16">
        <f t="shared" si="13"/>
        <v>3.5528985507246378</v>
      </c>
      <c r="Z61" s="13">
        <f t="shared" si="14"/>
        <v>2.8282608695652174</v>
      </c>
      <c r="AA61" s="13"/>
      <c r="AB61" s="13"/>
      <c r="AC61" s="13"/>
      <c r="AD61" s="13">
        <v>0</v>
      </c>
      <c r="AE61" s="13">
        <f>VLOOKUP(A:A,[1]TDSheet!$A:$AF,32,0)</f>
        <v>2.9</v>
      </c>
      <c r="AF61" s="13">
        <f>VLOOKUP(A:A,[1]TDSheet!$A:$AG,33,0)</f>
        <v>9.8000000000000007</v>
      </c>
      <c r="AG61" s="13">
        <f>VLOOKUP(A:A,[1]TDSheet!$A:$W,23,0)</f>
        <v>12.6</v>
      </c>
      <c r="AH61" s="13">
        <f>VLOOKUP(A:A,[4]TDSheet!$A:$B,2,0)</f>
        <v>1.51</v>
      </c>
      <c r="AI61" s="13" t="str">
        <f>VLOOKUP(A:A,[1]TDSheet!$A:$AI,35,0)</f>
        <v>увел</v>
      </c>
      <c r="AJ61" s="13">
        <f t="shared" si="15"/>
        <v>10</v>
      </c>
      <c r="AK61" s="13">
        <f t="shared" si="16"/>
        <v>10</v>
      </c>
      <c r="AL61" s="13"/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19.847999999999999</v>
      </c>
      <c r="D62" s="8">
        <v>41.420999999999999</v>
      </c>
      <c r="E62" s="8">
        <v>29.66</v>
      </c>
      <c r="F62" s="8">
        <v>30.844999999999999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35.631</v>
      </c>
      <c r="K62" s="13">
        <f t="shared" si="11"/>
        <v>-5.9710000000000001</v>
      </c>
      <c r="L62" s="13">
        <f>VLOOKUP(A:A,[1]TDSheet!$A:$V,22,0)</f>
        <v>0</v>
      </c>
      <c r="M62" s="13">
        <f>VLOOKUP(A:A,[1]TDSheet!$A:$X,24,0)</f>
        <v>0</v>
      </c>
      <c r="N62" s="13">
        <f>VLOOKUP(A:A,[1]TDSheet!$A:$O,15,0)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5.9320000000000004</v>
      </c>
      <c r="X62" s="15">
        <v>10</v>
      </c>
      <c r="Y62" s="16">
        <f t="shared" si="13"/>
        <v>6.8855360755225883</v>
      </c>
      <c r="Z62" s="13">
        <f t="shared" si="14"/>
        <v>5.1997639919082932</v>
      </c>
      <c r="AA62" s="13"/>
      <c r="AB62" s="13"/>
      <c r="AC62" s="13"/>
      <c r="AD62" s="13">
        <v>0</v>
      </c>
      <c r="AE62" s="13">
        <f>VLOOKUP(A:A,[1]TDSheet!$A:$AF,32,0)</f>
        <v>14.794</v>
      </c>
      <c r="AF62" s="13">
        <f>VLOOKUP(A:A,[1]TDSheet!$A:$AG,33,0)</f>
        <v>12.676</v>
      </c>
      <c r="AG62" s="13">
        <f>VLOOKUP(A:A,[1]TDSheet!$A:$W,23,0)</f>
        <v>5.6408000000000005</v>
      </c>
      <c r="AH62" s="13">
        <f>VLOOKUP(A:A,[4]TDSheet!$A:$B,2,0)</f>
        <v>3.82</v>
      </c>
      <c r="AI62" s="13">
        <f>VLOOKUP(A:A,[1]TDSheet!$A:$AI,35,0)</f>
        <v>0</v>
      </c>
      <c r="AJ62" s="13">
        <f t="shared" si="15"/>
        <v>10</v>
      </c>
      <c r="AK62" s="13">
        <f t="shared" si="16"/>
        <v>10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3273</v>
      </c>
      <c r="D63" s="8">
        <v>4665</v>
      </c>
      <c r="E63" s="8">
        <v>4645</v>
      </c>
      <c r="F63" s="8">
        <v>3198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4686</v>
      </c>
      <c r="K63" s="13">
        <f t="shared" si="11"/>
        <v>-41</v>
      </c>
      <c r="L63" s="13">
        <f>VLOOKUP(A:A,[1]TDSheet!$A:$V,22,0)</f>
        <v>800</v>
      </c>
      <c r="M63" s="13">
        <f>VLOOKUP(A:A,[1]TDSheet!$A:$X,24,0)</f>
        <v>800</v>
      </c>
      <c r="N63" s="13">
        <f>VLOOKUP(A:A,[1]TDSheet!$A:$O,15,0)</f>
        <v>0</v>
      </c>
      <c r="O63" s="13"/>
      <c r="P63" s="13"/>
      <c r="Q63" s="13"/>
      <c r="R63" s="13"/>
      <c r="S63" s="13"/>
      <c r="T63" s="13">
        <v>1400</v>
      </c>
      <c r="U63" s="13"/>
      <c r="V63" s="13"/>
      <c r="W63" s="13">
        <f t="shared" si="12"/>
        <v>767</v>
      </c>
      <c r="X63" s="15">
        <v>400</v>
      </c>
      <c r="Y63" s="16">
        <f t="shared" si="13"/>
        <v>6.7770534550195567</v>
      </c>
      <c r="Z63" s="13">
        <f t="shared" si="14"/>
        <v>4.1694915254237293</v>
      </c>
      <c r="AA63" s="13"/>
      <c r="AB63" s="13"/>
      <c r="AC63" s="13"/>
      <c r="AD63" s="13">
        <f>VLOOKUP(A:A,[3]TDSheet!$A:$D,4,0)</f>
        <v>810</v>
      </c>
      <c r="AE63" s="13">
        <f>VLOOKUP(A:A,[1]TDSheet!$A:$AF,32,0)</f>
        <v>919.6</v>
      </c>
      <c r="AF63" s="13">
        <f>VLOOKUP(A:A,[1]TDSheet!$A:$AG,33,0)</f>
        <v>863.6</v>
      </c>
      <c r="AG63" s="13">
        <f>VLOOKUP(A:A,[1]TDSheet!$A:$W,23,0)</f>
        <v>765.8</v>
      </c>
      <c r="AH63" s="13">
        <f>VLOOKUP(A:A,[4]TDSheet!$A:$B,2,0)</f>
        <v>816</v>
      </c>
      <c r="AI63" s="19" t="s">
        <v>157</v>
      </c>
      <c r="AJ63" s="13">
        <f t="shared" si="15"/>
        <v>1800</v>
      </c>
      <c r="AK63" s="13">
        <f t="shared" si="16"/>
        <v>810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1099</v>
      </c>
      <c r="D64" s="8">
        <v>1551</v>
      </c>
      <c r="E64" s="8">
        <v>1469</v>
      </c>
      <c r="F64" s="8">
        <v>1159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1448</v>
      </c>
      <c r="K64" s="13">
        <f t="shared" si="11"/>
        <v>21</v>
      </c>
      <c r="L64" s="13">
        <f>VLOOKUP(A:A,[1]TDSheet!$A:$V,22,0)</f>
        <v>400</v>
      </c>
      <c r="M64" s="13">
        <f>VLOOKUP(A:A,[1]TDSheet!$A:$X,24,0)</f>
        <v>350</v>
      </c>
      <c r="N64" s="13">
        <f>VLOOKUP(A:A,[1]TDSheet!$A:$O,15,0)</f>
        <v>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293.8</v>
      </c>
      <c r="X64" s="15">
        <v>150</v>
      </c>
      <c r="Y64" s="16">
        <f t="shared" si="13"/>
        <v>7.0081688223281144</v>
      </c>
      <c r="Z64" s="13">
        <f t="shared" si="14"/>
        <v>3.9448604492852279</v>
      </c>
      <c r="AA64" s="13"/>
      <c r="AB64" s="13"/>
      <c r="AC64" s="13"/>
      <c r="AD64" s="13">
        <v>0</v>
      </c>
      <c r="AE64" s="13">
        <f>VLOOKUP(A:A,[1]TDSheet!$A:$AF,32,0)</f>
        <v>373.6</v>
      </c>
      <c r="AF64" s="13">
        <f>VLOOKUP(A:A,[1]TDSheet!$A:$AG,33,0)</f>
        <v>357.8</v>
      </c>
      <c r="AG64" s="13">
        <f>VLOOKUP(A:A,[1]TDSheet!$A:$W,23,0)</f>
        <v>315.2</v>
      </c>
      <c r="AH64" s="13">
        <f>VLOOKUP(A:A,[4]TDSheet!$A:$B,2,0)</f>
        <v>285</v>
      </c>
      <c r="AI64" s="13">
        <f>VLOOKUP(A:A,[1]TDSheet!$A:$AI,35,0)</f>
        <v>0</v>
      </c>
      <c r="AJ64" s="13">
        <f t="shared" si="15"/>
        <v>150</v>
      </c>
      <c r="AK64" s="13">
        <f t="shared" si="16"/>
        <v>67.5</v>
      </c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597</v>
      </c>
      <c r="D65" s="8">
        <v>638</v>
      </c>
      <c r="E65" s="8">
        <v>636</v>
      </c>
      <c r="F65" s="8">
        <v>581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651</v>
      </c>
      <c r="K65" s="13">
        <f t="shared" si="11"/>
        <v>-15</v>
      </c>
      <c r="L65" s="13">
        <f>VLOOKUP(A:A,[1]TDSheet!$A:$V,22,0)</f>
        <v>120</v>
      </c>
      <c r="M65" s="13">
        <f>VLOOKUP(A:A,[1]TDSheet!$A:$X,24,0)</f>
        <v>160</v>
      </c>
      <c r="N65" s="13">
        <f>VLOOKUP(A:A,[1]TDSheet!$A:$O,15,0)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127.2</v>
      </c>
      <c r="X65" s="15">
        <v>30</v>
      </c>
      <c r="Y65" s="16">
        <f t="shared" si="13"/>
        <v>7.0047169811320753</v>
      </c>
      <c r="Z65" s="13">
        <f t="shared" si="14"/>
        <v>4.567610062893082</v>
      </c>
      <c r="AA65" s="13"/>
      <c r="AB65" s="13"/>
      <c r="AC65" s="13"/>
      <c r="AD65" s="13">
        <v>0</v>
      </c>
      <c r="AE65" s="13">
        <f>VLOOKUP(A:A,[1]TDSheet!$A:$AF,32,0)</f>
        <v>154</v>
      </c>
      <c r="AF65" s="13">
        <f>VLOOKUP(A:A,[1]TDSheet!$A:$AG,33,0)</f>
        <v>150</v>
      </c>
      <c r="AG65" s="13">
        <f>VLOOKUP(A:A,[1]TDSheet!$A:$W,23,0)</f>
        <v>137</v>
      </c>
      <c r="AH65" s="13">
        <f>VLOOKUP(A:A,[4]TDSheet!$A:$B,2,0)</f>
        <v>166</v>
      </c>
      <c r="AI65" s="13" t="e">
        <f>VLOOKUP(A:A,[1]TDSheet!$A:$AI,35,0)</f>
        <v>#N/A</v>
      </c>
      <c r="AJ65" s="13">
        <f t="shared" si="15"/>
        <v>30</v>
      </c>
      <c r="AK65" s="13">
        <f t="shared" si="16"/>
        <v>12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413</v>
      </c>
      <c r="D66" s="8">
        <v>668</v>
      </c>
      <c r="E66" s="8">
        <v>530</v>
      </c>
      <c r="F66" s="8">
        <v>530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547</v>
      </c>
      <c r="K66" s="13">
        <f t="shared" si="11"/>
        <v>-17</v>
      </c>
      <c r="L66" s="13">
        <f>VLOOKUP(A:A,[1]TDSheet!$A:$V,22,0)</f>
        <v>0</v>
      </c>
      <c r="M66" s="13">
        <f>VLOOKUP(A:A,[1]TDSheet!$A:$X,24,0)</f>
        <v>130</v>
      </c>
      <c r="N66" s="13">
        <f>VLOOKUP(A:A,[1]TDSheet!$A:$O,15,0)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106</v>
      </c>
      <c r="X66" s="15">
        <v>80</v>
      </c>
      <c r="Y66" s="16">
        <f t="shared" si="13"/>
        <v>6.9811320754716979</v>
      </c>
      <c r="Z66" s="13">
        <f t="shared" si="14"/>
        <v>5</v>
      </c>
      <c r="AA66" s="13"/>
      <c r="AB66" s="13"/>
      <c r="AC66" s="13"/>
      <c r="AD66" s="13">
        <v>0</v>
      </c>
      <c r="AE66" s="13">
        <f>VLOOKUP(A:A,[1]TDSheet!$A:$AF,32,0)</f>
        <v>136.80000000000001</v>
      </c>
      <c r="AF66" s="13">
        <f>VLOOKUP(A:A,[1]TDSheet!$A:$AG,33,0)</f>
        <v>124.6</v>
      </c>
      <c r="AG66" s="13">
        <f>VLOOKUP(A:A,[1]TDSheet!$A:$W,23,0)</f>
        <v>111.6</v>
      </c>
      <c r="AH66" s="13">
        <f>VLOOKUP(A:A,[4]TDSheet!$A:$B,2,0)</f>
        <v>163</v>
      </c>
      <c r="AI66" s="13" t="e">
        <f>VLOOKUP(A:A,[1]TDSheet!$A:$AI,35,0)</f>
        <v>#N/A</v>
      </c>
      <c r="AJ66" s="13">
        <f t="shared" si="15"/>
        <v>80</v>
      </c>
      <c r="AK66" s="13">
        <f t="shared" si="16"/>
        <v>32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1287.4079999999999</v>
      </c>
      <c r="D67" s="8">
        <v>2680.2460000000001</v>
      </c>
      <c r="E67" s="17">
        <v>1126</v>
      </c>
      <c r="F67" s="18">
        <v>1229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671.20399999999995</v>
      </c>
      <c r="K67" s="13">
        <f t="shared" si="11"/>
        <v>454.79600000000005</v>
      </c>
      <c r="L67" s="13">
        <f>VLOOKUP(A:A,[1]TDSheet!$A:$V,22,0)</f>
        <v>200</v>
      </c>
      <c r="M67" s="13">
        <f>VLOOKUP(A:A,[1]TDSheet!$A:$X,24,0)</f>
        <v>300</v>
      </c>
      <c r="N67" s="13">
        <f>VLOOKUP(A:A,[1]TDSheet!$A:$O,15,0)</f>
        <v>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225.2</v>
      </c>
      <c r="X67" s="15"/>
      <c r="Y67" s="16">
        <f t="shared" si="13"/>
        <v>7.6776198934280639</v>
      </c>
      <c r="Z67" s="13">
        <f t="shared" si="14"/>
        <v>5.4573712255772646</v>
      </c>
      <c r="AA67" s="13"/>
      <c r="AB67" s="13"/>
      <c r="AC67" s="13"/>
      <c r="AD67" s="13">
        <v>0</v>
      </c>
      <c r="AE67" s="13">
        <f>VLOOKUP(A:A,[1]TDSheet!$A:$AF,32,0)</f>
        <v>331.2</v>
      </c>
      <c r="AF67" s="13">
        <f>VLOOKUP(A:A,[1]TDSheet!$A:$AG,33,0)</f>
        <v>277.2</v>
      </c>
      <c r="AG67" s="13">
        <f>VLOOKUP(A:A,[1]TDSheet!$A:$W,23,0)</f>
        <v>263.8</v>
      </c>
      <c r="AH67" s="13">
        <f>VLOOKUP(A:A,[4]TDSheet!$A:$B,2,0)</f>
        <v>132.113</v>
      </c>
      <c r="AI67" s="13">
        <v>0</v>
      </c>
      <c r="AJ67" s="13">
        <f t="shared" si="15"/>
        <v>0</v>
      </c>
      <c r="AK67" s="13">
        <f t="shared" si="16"/>
        <v>0</v>
      </c>
      <c r="AL67" s="13"/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787</v>
      </c>
      <c r="D68" s="8">
        <v>1525</v>
      </c>
      <c r="E68" s="8">
        <v>502</v>
      </c>
      <c r="F68" s="8">
        <v>1793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531</v>
      </c>
      <c r="K68" s="13">
        <f t="shared" si="11"/>
        <v>-29</v>
      </c>
      <c r="L68" s="13">
        <f>VLOOKUP(A:A,[1]TDSheet!$A:$V,22,0)</f>
        <v>0</v>
      </c>
      <c r="M68" s="13">
        <f>VLOOKUP(A:A,[1]TDSheet!$A:$X,24,0)</f>
        <v>0</v>
      </c>
      <c r="N68" s="13">
        <f>VLOOKUP(A:A,[1]TDSheet!$A:$O,15,0)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100.4</v>
      </c>
      <c r="X68" s="15"/>
      <c r="Y68" s="16">
        <f t="shared" si="13"/>
        <v>17.858565737051791</v>
      </c>
      <c r="Z68" s="13">
        <f t="shared" si="14"/>
        <v>17.858565737051791</v>
      </c>
      <c r="AA68" s="13"/>
      <c r="AB68" s="13"/>
      <c r="AC68" s="13"/>
      <c r="AD68" s="13">
        <v>0</v>
      </c>
      <c r="AE68" s="13">
        <f>VLOOKUP(A:A,[1]TDSheet!$A:$AF,32,0)</f>
        <v>44</v>
      </c>
      <c r="AF68" s="13">
        <f>VLOOKUP(A:A,[1]TDSheet!$A:$AG,33,0)</f>
        <v>108.6</v>
      </c>
      <c r="AG68" s="13">
        <f>VLOOKUP(A:A,[1]TDSheet!$A:$W,23,0)</f>
        <v>129.4</v>
      </c>
      <c r="AH68" s="13">
        <f>VLOOKUP(A:A,[4]TDSheet!$A:$B,2,0)</f>
        <v>96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265.8</v>
      </c>
      <c r="D69" s="8">
        <v>185.017</v>
      </c>
      <c r="E69" s="8">
        <v>248.869</v>
      </c>
      <c r="F69" s="8">
        <v>196.22399999999999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234.41499999999999</v>
      </c>
      <c r="K69" s="13">
        <f t="shared" si="11"/>
        <v>14.454000000000008</v>
      </c>
      <c r="L69" s="13">
        <f>VLOOKUP(A:A,[1]TDSheet!$A:$V,22,0)</f>
        <v>90</v>
      </c>
      <c r="M69" s="13">
        <f>VLOOKUP(A:A,[1]TDSheet!$A:$X,24,0)</f>
        <v>60</v>
      </c>
      <c r="N69" s="13">
        <f>VLOOKUP(A:A,[1]TDSheet!$A:$O,15,0)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49.773800000000001</v>
      </c>
      <c r="X69" s="15"/>
      <c r="Y69" s="16">
        <f t="shared" si="13"/>
        <v>6.9559487119729653</v>
      </c>
      <c r="Z69" s="13">
        <f t="shared" si="14"/>
        <v>3.9423150332102428</v>
      </c>
      <c r="AA69" s="13"/>
      <c r="AB69" s="13"/>
      <c r="AC69" s="13"/>
      <c r="AD69" s="13">
        <v>0</v>
      </c>
      <c r="AE69" s="13">
        <f>VLOOKUP(A:A,[1]TDSheet!$A:$AF,32,0)</f>
        <v>64.337199999999996</v>
      </c>
      <c r="AF69" s="13">
        <f>VLOOKUP(A:A,[1]TDSheet!$A:$AG,33,0)</f>
        <v>55.992600000000003</v>
      </c>
      <c r="AG69" s="13">
        <f>VLOOKUP(A:A,[1]TDSheet!$A:$W,23,0)</f>
        <v>54.218399999999995</v>
      </c>
      <c r="AH69" s="13">
        <f>VLOOKUP(A:A,[4]TDSheet!$A:$B,2,0)</f>
        <v>54.396999999999998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2388</v>
      </c>
      <c r="D70" s="8">
        <v>4083</v>
      </c>
      <c r="E70" s="8">
        <v>4054</v>
      </c>
      <c r="F70" s="8">
        <v>2327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4088</v>
      </c>
      <c r="K70" s="13">
        <f t="shared" si="11"/>
        <v>-34</v>
      </c>
      <c r="L70" s="13">
        <f>VLOOKUP(A:A,[1]TDSheet!$A:$V,22,0)</f>
        <v>800</v>
      </c>
      <c r="M70" s="13">
        <f>VLOOKUP(A:A,[1]TDSheet!$A:$X,24,0)</f>
        <v>800</v>
      </c>
      <c r="N70" s="13">
        <f>VLOOKUP(A:A,[1]TDSheet!$A:$O,15,0)</f>
        <v>0</v>
      </c>
      <c r="O70" s="13"/>
      <c r="P70" s="13"/>
      <c r="Q70" s="13"/>
      <c r="R70" s="13"/>
      <c r="S70" s="13"/>
      <c r="T70" s="13">
        <v>816</v>
      </c>
      <c r="U70" s="13"/>
      <c r="V70" s="13"/>
      <c r="W70" s="13">
        <f t="shared" si="12"/>
        <v>618.79999999999995</v>
      </c>
      <c r="X70" s="15">
        <v>500</v>
      </c>
      <c r="Y70" s="16">
        <f t="shared" si="13"/>
        <v>7.1541693600517133</v>
      </c>
      <c r="Z70" s="13">
        <f t="shared" si="14"/>
        <v>3.7605042016806727</v>
      </c>
      <c r="AA70" s="13"/>
      <c r="AB70" s="13"/>
      <c r="AC70" s="13"/>
      <c r="AD70" s="13">
        <f>VLOOKUP(A:A,[3]TDSheet!$A:$D,4,0)</f>
        <v>960</v>
      </c>
      <c r="AE70" s="13">
        <f>VLOOKUP(A:A,[1]TDSheet!$A:$AF,32,0)</f>
        <v>740</v>
      </c>
      <c r="AF70" s="13">
        <f>VLOOKUP(A:A,[1]TDSheet!$A:$AG,33,0)</f>
        <v>723.4</v>
      </c>
      <c r="AG70" s="13">
        <f>VLOOKUP(A:A,[1]TDSheet!$A:$W,23,0)</f>
        <v>649.79999999999995</v>
      </c>
      <c r="AH70" s="13">
        <f>VLOOKUP(A:A,[4]TDSheet!$A:$B,2,0)</f>
        <v>681</v>
      </c>
      <c r="AI70" s="13">
        <f>VLOOKUP(A:A,[1]TDSheet!$A:$AI,35,0)</f>
        <v>0</v>
      </c>
      <c r="AJ70" s="13">
        <f t="shared" si="15"/>
        <v>1316</v>
      </c>
      <c r="AK70" s="13">
        <f t="shared" si="16"/>
        <v>526.4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2024</v>
      </c>
      <c r="D71" s="8">
        <v>3024</v>
      </c>
      <c r="E71" s="8">
        <v>2792</v>
      </c>
      <c r="F71" s="8">
        <v>2185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2798</v>
      </c>
      <c r="K71" s="13">
        <f t="shared" si="11"/>
        <v>-6</v>
      </c>
      <c r="L71" s="13">
        <f>VLOOKUP(A:A,[1]TDSheet!$A:$V,22,0)</f>
        <v>900</v>
      </c>
      <c r="M71" s="13">
        <f>VLOOKUP(A:A,[1]TDSheet!$A:$X,24,0)</f>
        <v>700</v>
      </c>
      <c r="N71" s="13">
        <f>VLOOKUP(A:A,[1]TDSheet!$A:$O,15,0)</f>
        <v>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558.4</v>
      </c>
      <c r="X71" s="15">
        <v>200</v>
      </c>
      <c r="Y71" s="16">
        <f t="shared" si="13"/>
        <v>7.1364613180515759</v>
      </c>
      <c r="Z71" s="13">
        <f t="shared" si="14"/>
        <v>3.9129656160458453</v>
      </c>
      <c r="AA71" s="13"/>
      <c r="AB71" s="13"/>
      <c r="AC71" s="13"/>
      <c r="AD71" s="13">
        <v>0</v>
      </c>
      <c r="AE71" s="13">
        <f>VLOOKUP(A:A,[1]TDSheet!$A:$AF,32,0)</f>
        <v>665.6</v>
      </c>
      <c r="AF71" s="13">
        <f>VLOOKUP(A:A,[1]TDSheet!$A:$AG,33,0)</f>
        <v>662.2</v>
      </c>
      <c r="AG71" s="13">
        <f>VLOOKUP(A:A,[1]TDSheet!$A:$W,23,0)</f>
        <v>612.4</v>
      </c>
      <c r="AH71" s="13">
        <f>VLOOKUP(A:A,[4]TDSheet!$A:$B,2,0)</f>
        <v>601</v>
      </c>
      <c r="AI71" s="13">
        <f>VLOOKUP(A:A,[1]TDSheet!$A:$AI,35,0)</f>
        <v>0</v>
      </c>
      <c r="AJ71" s="13">
        <f t="shared" si="15"/>
        <v>200</v>
      </c>
      <c r="AK71" s="13">
        <f t="shared" si="16"/>
        <v>80</v>
      </c>
      <c r="AL71" s="13"/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356.94799999999998</v>
      </c>
      <c r="D72" s="8">
        <v>596.69200000000001</v>
      </c>
      <c r="E72" s="8">
        <v>514.42700000000002</v>
      </c>
      <c r="F72" s="8">
        <v>410.76799999999997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533.03499999999997</v>
      </c>
      <c r="K72" s="13">
        <f t="shared" ref="K72:K127" si="17">E72-J72</f>
        <v>-18.607999999999947</v>
      </c>
      <c r="L72" s="13">
        <f>VLOOKUP(A:A,[1]TDSheet!$A:$V,22,0)</f>
        <v>70</v>
      </c>
      <c r="M72" s="13">
        <f>VLOOKUP(A:A,[1]TDSheet!$A:$X,24,0)</f>
        <v>120</v>
      </c>
      <c r="N72" s="13">
        <f>VLOOKUP(A:A,[1]TDSheet!$A:$O,15,0)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7" si="18">(E72-AD72)/5</f>
        <v>102.8854</v>
      </c>
      <c r="X72" s="15">
        <v>120</v>
      </c>
      <c r="Y72" s="16">
        <f t="shared" ref="Y72:Y127" si="19">(F72+L72+M72+N72+X72)/W72</f>
        <v>7.0055420885762221</v>
      </c>
      <c r="Z72" s="13">
        <f t="shared" ref="Z72:Z127" si="20">F72/W72</f>
        <v>3.9924809545377666</v>
      </c>
      <c r="AA72" s="13"/>
      <c r="AB72" s="13"/>
      <c r="AC72" s="13"/>
      <c r="AD72" s="13">
        <v>0</v>
      </c>
      <c r="AE72" s="13">
        <f>VLOOKUP(A:A,[1]TDSheet!$A:$AF,32,0)</f>
        <v>115.2992</v>
      </c>
      <c r="AF72" s="13">
        <f>VLOOKUP(A:A,[1]TDSheet!$A:$AG,33,0)</f>
        <v>109.39380000000001</v>
      </c>
      <c r="AG72" s="13">
        <f>VLOOKUP(A:A,[1]TDSheet!$A:$W,23,0)</f>
        <v>100.70439999999999</v>
      </c>
      <c r="AH72" s="13">
        <f>VLOOKUP(A:A,[4]TDSheet!$A:$B,2,0)</f>
        <v>107.271</v>
      </c>
      <c r="AI72" s="13" t="e">
        <f>VLOOKUP(A:A,[1]TDSheet!$A:$AI,35,0)</f>
        <v>#N/A</v>
      </c>
      <c r="AJ72" s="13">
        <f t="shared" ref="AJ72:AJ127" si="21">X72+T72</f>
        <v>120</v>
      </c>
      <c r="AK72" s="13">
        <f t="shared" ref="AK72:AK127" si="22">AJ72*H72</f>
        <v>120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257.11399999999998</v>
      </c>
      <c r="D73" s="8">
        <v>436.07400000000001</v>
      </c>
      <c r="E73" s="8">
        <v>365.488</v>
      </c>
      <c r="F73" s="8">
        <v>301.58800000000002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384.06900000000002</v>
      </c>
      <c r="K73" s="13">
        <f t="shared" si="17"/>
        <v>-18.581000000000017</v>
      </c>
      <c r="L73" s="13">
        <f>VLOOKUP(A:A,[1]TDSheet!$A:$V,22,0)</f>
        <v>50</v>
      </c>
      <c r="M73" s="13">
        <f>VLOOKUP(A:A,[1]TDSheet!$A:$X,24,0)</f>
        <v>90</v>
      </c>
      <c r="N73" s="13">
        <f>VLOOKUP(A:A,[1]TDSheet!$A:$O,15,0)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8"/>
        <v>73.0976</v>
      </c>
      <c r="X73" s="15">
        <v>70</v>
      </c>
      <c r="Y73" s="16">
        <f t="shared" si="19"/>
        <v>6.9986976316595895</v>
      </c>
      <c r="Z73" s="13">
        <f t="shared" si="20"/>
        <v>4.1258262925184965</v>
      </c>
      <c r="AA73" s="13"/>
      <c r="AB73" s="13"/>
      <c r="AC73" s="13"/>
      <c r="AD73" s="13">
        <v>0</v>
      </c>
      <c r="AE73" s="13">
        <f>VLOOKUP(A:A,[1]TDSheet!$A:$AF,32,0)</f>
        <v>81.71459999999999</v>
      </c>
      <c r="AF73" s="13">
        <f>VLOOKUP(A:A,[1]TDSheet!$A:$AG,33,0)</f>
        <v>80.410200000000003</v>
      </c>
      <c r="AG73" s="13">
        <f>VLOOKUP(A:A,[1]TDSheet!$A:$W,23,0)</f>
        <v>73.102400000000003</v>
      </c>
      <c r="AH73" s="13">
        <f>VLOOKUP(A:A,[4]TDSheet!$A:$B,2,0)</f>
        <v>84.896000000000001</v>
      </c>
      <c r="AI73" s="13" t="e">
        <f>VLOOKUP(A:A,[1]TDSheet!$A:$AI,35,0)</f>
        <v>#N/A</v>
      </c>
      <c r="AJ73" s="13">
        <f t="shared" si="21"/>
        <v>70</v>
      </c>
      <c r="AK73" s="13">
        <f t="shared" si="22"/>
        <v>70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624.65499999999997</v>
      </c>
      <c r="D74" s="8">
        <v>700.42899999999997</v>
      </c>
      <c r="E74" s="8">
        <v>670.95699999999999</v>
      </c>
      <c r="F74" s="8">
        <v>627.92399999999998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679.76099999999997</v>
      </c>
      <c r="K74" s="13">
        <f t="shared" si="17"/>
        <v>-8.8039999999999736</v>
      </c>
      <c r="L74" s="13">
        <f>VLOOKUP(A:A,[1]TDSheet!$A:$V,22,0)</f>
        <v>100</v>
      </c>
      <c r="M74" s="13">
        <f>VLOOKUP(A:A,[1]TDSheet!$A:$X,24,0)</f>
        <v>170</v>
      </c>
      <c r="N74" s="13">
        <f>VLOOKUP(A:A,[1]TDSheet!$A:$O,15,0)</f>
        <v>0</v>
      </c>
      <c r="O74" s="13"/>
      <c r="P74" s="13"/>
      <c r="Q74" s="13"/>
      <c r="R74" s="13"/>
      <c r="S74" s="13"/>
      <c r="T74" s="13"/>
      <c r="U74" s="13"/>
      <c r="V74" s="13"/>
      <c r="W74" s="13">
        <f t="shared" si="18"/>
        <v>134.19139999999999</v>
      </c>
      <c r="X74" s="15">
        <v>50</v>
      </c>
      <c r="Y74" s="16">
        <f t="shared" si="19"/>
        <v>7.0639698222091738</v>
      </c>
      <c r="Z74" s="13">
        <f t="shared" si="20"/>
        <v>4.6793162602074352</v>
      </c>
      <c r="AA74" s="13"/>
      <c r="AB74" s="13"/>
      <c r="AC74" s="13"/>
      <c r="AD74" s="13">
        <v>0</v>
      </c>
      <c r="AE74" s="13">
        <f>VLOOKUP(A:A,[1]TDSheet!$A:$AF,32,0)</f>
        <v>165.27500000000001</v>
      </c>
      <c r="AF74" s="13">
        <f>VLOOKUP(A:A,[1]TDSheet!$A:$AG,33,0)</f>
        <v>182.25280000000001</v>
      </c>
      <c r="AG74" s="13">
        <f>VLOOKUP(A:A,[1]TDSheet!$A:$W,23,0)</f>
        <v>144.92000000000002</v>
      </c>
      <c r="AH74" s="13">
        <f>VLOOKUP(A:A,[4]TDSheet!$A:$B,2,0)</f>
        <v>157.631</v>
      </c>
      <c r="AI74" s="13" t="e">
        <f>VLOOKUP(A:A,[1]TDSheet!$A:$AI,35,0)</f>
        <v>#N/A</v>
      </c>
      <c r="AJ74" s="13">
        <f t="shared" si="21"/>
        <v>50</v>
      </c>
      <c r="AK74" s="13">
        <f t="shared" si="22"/>
        <v>50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301.22000000000003</v>
      </c>
      <c r="D75" s="8">
        <v>917.029</v>
      </c>
      <c r="E75" s="8">
        <v>479.755</v>
      </c>
      <c r="F75" s="8">
        <v>561.35900000000004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483.47899999999998</v>
      </c>
      <c r="K75" s="13">
        <f t="shared" si="17"/>
        <v>-3.7239999999999895</v>
      </c>
      <c r="L75" s="13">
        <f>VLOOKUP(A:A,[1]TDSheet!$A:$V,22,0)</f>
        <v>130</v>
      </c>
      <c r="M75" s="13">
        <f>VLOOKUP(A:A,[1]TDSheet!$A:$X,24,0)</f>
        <v>140</v>
      </c>
      <c r="N75" s="13">
        <f>VLOOKUP(A:A,[1]TDSheet!$A:$O,15,0)</f>
        <v>0</v>
      </c>
      <c r="O75" s="13"/>
      <c r="P75" s="13"/>
      <c r="Q75" s="13"/>
      <c r="R75" s="13"/>
      <c r="S75" s="13"/>
      <c r="T75" s="13"/>
      <c r="U75" s="13"/>
      <c r="V75" s="13"/>
      <c r="W75" s="13">
        <f t="shared" si="18"/>
        <v>95.950999999999993</v>
      </c>
      <c r="X75" s="15"/>
      <c r="Y75" s="16">
        <f t="shared" si="19"/>
        <v>8.66441204364728</v>
      </c>
      <c r="Z75" s="13">
        <f t="shared" si="20"/>
        <v>5.8504757636710414</v>
      </c>
      <c r="AA75" s="13"/>
      <c r="AB75" s="13"/>
      <c r="AC75" s="13"/>
      <c r="AD75" s="13">
        <v>0</v>
      </c>
      <c r="AE75" s="13">
        <f>VLOOKUP(A:A,[1]TDSheet!$A:$AF,32,0)</f>
        <v>99.438999999999993</v>
      </c>
      <c r="AF75" s="13">
        <f>VLOOKUP(A:A,[1]TDSheet!$A:$AG,33,0)</f>
        <v>100.5904</v>
      </c>
      <c r="AG75" s="13">
        <f>VLOOKUP(A:A,[1]TDSheet!$A:$W,23,0)</f>
        <v>114.77739999999999</v>
      </c>
      <c r="AH75" s="13">
        <f>VLOOKUP(A:A,[4]TDSheet!$A:$B,2,0)</f>
        <v>98.576999999999998</v>
      </c>
      <c r="AI75" s="13" t="e">
        <f>VLOOKUP(A:A,[1]TDSheet!$A:$AI,35,0)</f>
        <v>#N/A</v>
      </c>
      <c r="AJ75" s="13">
        <f t="shared" si="21"/>
        <v>0</v>
      </c>
      <c r="AK75" s="13">
        <f t="shared" si="22"/>
        <v>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74</v>
      </c>
      <c r="D76" s="8">
        <v>233</v>
      </c>
      <c r="E76" s="8">
        <v>151</v>
      </c>
      <c r="F76" s="8">
        <v>155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179</v>
      </c>
      <c r="K76" s="13">
        <f t="shared" si="17"/>
        <v>-28</v>
      </c>
      <c r="L76" s="13">
        <f>VLOOKUP(A:A,[1]TDSheet!$A:$V,22,0)</f>
        <v>0</v>
      </c>
      <c r="M76" s="13">
        <f>VLOOKUP(A:A,[1]TDSheet!$A:$X,24,0)</f>
        <v>50</v>
      </c>
      <c r="N76" s="13">
        <f>VLOOKUP(A:A,[1]TDSheet!$A:$O,15,0)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8"/>
        <v>30.2</v>
      </c>
      <c r="X76" s="15"/>
      <c r="Y76" s="16">
        <f t="shared" si="19"/>
        <v>6.7880794701986753</v>
      </c>
      <c r="Z76" s="13">
        <f t="shared" si="20"/>
        <v>5.1324503311258276</v>
      </c>
      <c r="AA76" s="13"/>
      <c r="AB76" s="13"/>
      <c r="AC76" s="13"/>
      <c r="AD76" s="13">
        <v>0</v>
      </c>
      <c r="AE76" s="13">
        <f>VLOOKUP(A:A,[1]TDSheet!$A:$AF,32,0)</f>
        <v>18.399999999999999</v>
      </c>
      <c r="AF76" s="13">
        <f>VLOOKUP(A:A,[1]TDSheet!$A:$AG,33,0)</f>
        <v>24.8</v>
      </c>
      <c r="AG76" s="13">
        <f>VLOOKUP(A:A,[1]TDSheet!$A:$W,23,0)</f>
        <v>31.4</v>
      </c>
      <c r="AH76" s="13">
        <f>VLOOKUP(A:A,[4]TDSheet!$A:$B,2,0)</f>
        <v>39</v>
      </c>
      <c r="AI76" s="13" t="str">
        <f>VLOOKUP(A:A,[1]TDSheet!$A:$AI,35,0)</f>
        <v>???</v>
      </c>
      <c r="AJ76" s="13">
        <f t="shared" si="21"/>
        <v>0</v>
      </c>
      <c r="AK76" s="13">
        <f t="shared" si="22"/>
        <v>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151</v>
      </c>
      <c r="D77" s="8">
        <v>366</v>
      </c>
      <c r="E77" s="8">
        <v>305</v>
      </c>
      <c r="F77" s="8">
        <v>212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304</v>
      </c>
      <c r="K77" s="13">
        <f t="shared" si="17"/>
        <v>1</v>
      </c>
      <c r="L77" s="13">
        <f>VLOOKUP(A:A,[1]TDSheet!$A:$V,22,0)</f>
        <v>140</v>
      </c>
      <c r="M77" s="13">
        <f>VLOOKUP(A:A,[1]TDSheet!$A:$X,24,0)</f>
        <v>80</v>
      </c>
      <c r="N77" s="13">
        <f>VLOOKUP(A:A,[1]TDSheet!$A:$O,15,0)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18"/>
        <v>61</v>
      </c>
      <c r="X77" s="15">
        <v>80</v>
      </c>
      <c r="Y77" s="16">
        <f t="shared" si="19"/>
        <v>8.3934426229508201</v>
      </c>
      <c r="Z77" s="13">
        <f t="shared" si="20"/>
        <v>3.4754098360655736</v>
      </c>
      <c r="AA77" s="13"/>
      <c r="AB77" s="13"/>
      <c r="AC77" s="13"/>
      <c r="AD77" s="13">
        <v>0</v>
      </c>
      <c r="AE77" s="13">
        <f>VLOOKUP(A:A,[1]TDSheet!$A:$AF,32,0)</f>
        <v>48.4</v>
      </c>
      <c r="AF77" s="13">
        <f>VLOOKUP(A:A,[1]TDSheet!$A:$AG,33,0)</f>
        <v>58.6</v>
      </c>
      <c r="AG77" s="13">
        <f>VLOOKUP(A:A,[1]TDSheet!$A:$W,23,0)</f>
        <v>66.400000000000006</v>
      </c>
      <c r="AH77" s="13">
        <f>VLOOKUP(A:A,[4]TDSheet!$A:$B,2,0)</f>
        <v>73</v>
      </c>
      <c r="AI77" s="19" t="s">
        <v>156</v>
      </c>
      <c r="AJ77" s="13">
        <f t="shared" si="21"/>
        <v>80</v>
      </c>
      <c r="AK77" s="13">
        <f t="shared" si="22"/>
        <v>48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282</v>
      </c>
      <c r="D78" s="8">
        <v>460</v>
      </c>
      <c r="E78" s="8">
        <v>420</v>
      </c>
      <c r="F78" s="8">
        <v>318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428</v>
      </c>
      <c r="K78" s="13">
        <f t="shared" si="17"/>
        <v>-8</v>
      </c>
      <c r="L78" s="13">
        <f>VLOOKUP(A:A,[1]TDSheet!$A:$V,22,0)</f>
        <v>90</v>
      </c>
      <c r="M78" s="13">
        <f>VLOOKUP(A:A,[1]TDSheet!$A:$X,24,0)</f>
        <v>100</v>
      </c>
      <c r="N78" s="13">
        <f>VLOOKUP(A:A,[1]TDSheet!$A:$O,15,0)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8"/>
        <v>84</v>
      </c>
      <c r="X78" s="15">
        <v>80</v>
      </c>
      <c r="Y78" s="16">
        <f t="shared" si="19"/>
        <v>7</v>
      </c>
      <c r="Z78" s="13">
        <f t="shared" si="20"/>
        <v>3.7857142857142856</v>
      </c>
      <c r="AA78" s="13"/>
      <c r="AB78" s="13"/>
      <c r="AC78" s="13"/>
      <c r="AD78" s="13">
        <v>0</v>
      </c>
      <c r="AE78" s="13">
        <f>VLOOKUP(A:A,[1]TDSheet!$A:$AF,32,0)</f>
        <v>99.8</v>
      </c>
      <c r="AF78" s="13">
        <f>VLOOKUP(A:A,[1]TDSheet!$A:$AG,33,0)</f>
        <v>86.2</v>
      </c>
      <c r="AG78" s="13">
        <f>VLOOKUP(A:A,[1]TDSheet!$A:$W,23,0)</f>
        <v>86.2</v>
      </c>
      <c r="AH78" s="13">
        <f>VLOOKUP(A:A,[4]TDSheet!$A:$B,2,0)</f>
        <v>95</v>
      </c>
      <c r="AI78" s="13">
        <v>0</v>
      </c>
      <c r="AJ78" s="13">
        <f t="shared" si="21"/>
        <v>80</v>
      </c>
      <c r="AK78" s="13">
        <f t="shared" si="22"/>
        <v>48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175.08099999999999</v>
      </c>
      <c r="D79" s="8">
        <v>188.536</v>
      </c>
      <c r="E79" s="8">
        <v>254.78800000000001</v>
      </c>
      <c r="F79" s="8">
        <v>92.454999999999998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236.214</v>
      </c>
      <c r="K79" s="13">
        <f t="shared" si="17"/>
        <v>18.574000000000012</v>
      </c>
      <c r="L79" s="13">
        <f>VLOOKUP(A:A,[1]TDSheet!$A:$V,22,0)</f>
        <v>100</v>
      </c>
      <c r="M79" s="13">
        <f>VLOOKUP(A:A,[1]TDSheet!$A:$X,24,0)</f>
        <v>80</v>
      </c>
      <c r="N79" s="13">
        <f>VLOOKUP(A:A,[1]TDSheet!$A:$O,15,0)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8"/>
        <v>50.957599999999999</v>
      </c>
      <c r="X79" s="15">
        <v>80</v>
      </c>
      <c r="Y79" s="16">
        <f t="shared" si="19"/>
        <v>6.9166326514592518</v>
      </c>
      <c r="Z79" s="13">
        <f t="shared" si="20"/>
        <v>1.8143515393189633</v>
      </c>
      <c r="AA79" s="13"/>
      <c r="AB79" s="13"/>
      <c r="AC79" s="13"/>
      <c r="AD79" s="13">
        <v>0</v>
      </c>
      <c r="AE79" s="13">
        <f>VLOOKUP(A:A,[1]TDSheet!$A:$AF,32,0)</f>
        <v>54.942799999999998</v>
      </c>
      <c r="AF79" s="13">
        <f>VLOOKUP(A:A,[1]TDSheet!$A:$AG,33,0)</f>
        <v>49.187200000000004</v>
      </c>
      <c r="AG79" s="13">
        <f>VLOOKUP(A:A,[1]TDSheet!$A:$W,23,0)</f>
        <v>59.075400000000002</v>
      </c>
      <c r="AH79" s="13">
        <f>VLOOKUP(A:A,[4]TDSheet!$A:$B,2,0)</f>
        <v>110.821</v>
      </c>
      <c r="AI79" s="13">
        <f>VLOOKUP(A:A,[1]TDSheet!$A:$AI,35,0)</f>
        <v>0</v>
      </c>
      <c r="AJ79" s="13">
        <f t="shared" si="21"/>
        <v>80</v>
      </c>
      <c r="AK79" s="13">
        <f t="shared" si="22"/>
        <v>80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640</v>
      </c>
      <c r="D80" s="8">
        <v>533</v>
      </c>
      <c r="E80" s="8">
        <v>730</v>
      </c>
      <c r="F80" s="8">
        <v>427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729</v>
      </c>
      <c r="K80" s="13">
        <f t="shared" si="17"/>
        <v>1</v>
      </c>
      <c r="L80" s="13">
        <f>VLOOKUP(A:A,[1]TDSheet!$A:$V,22,0)</f>
        <v>230</v>
      </c>
      <c r="M80" s="13">
        <f>VLOOKUP(A:A,[1]TDSheet!$A:$X,24,0)</f>
        <v>160</v>
      </c>
      <c r="N80" s="13">
        <f>VLOOKUP(A:A,[1]TDSheet!$A:$O,15,0)</f>
        <v>0</v>
      </c>
      <c r="O80" s="13"/>
      <c r="P80" s="13"/>
      <c r="Q80" s="13"/>
      <c r="R80" s="13"/>
      <c r="S80" s="13"/>
      <c r="T80" s="13"/>
      <c r="U80" s="13"/>
      <c r="V80" s="13"/>
      <c r="W80" s="13">
        <f t="shared" si="18"/>
        <v>146</v>
      </c>
      <c r="X80" s="15">
        <v>200</v>
      </c>
      <c r="Y80" s="16">
        <f t="shared" si="19"/>
        <v>6.9657534246575343</v>
      </c>
      <c r="Z80" s="13">
        <f t="shared" si="20"/>
        <v>2.9246575342465753</v>
      </c>
      <c r="AA80" s="13"/>
      <c r="AB80" s="13"/>
      <c r="AC80" s="13"/>
      <c r="AD80" s="13">
        <v>0</v>
      </c>
      <c r="AE80" s="13">
        <f>VLOOKUP(A:A,[1]TDSheet!$A:$AF,32,0)</f>
        <v>158.19999999999999</v>
      </c>
      <c r="AF80" s="13">
        <f>VLOOKUP(A:A,[1]TDSheet!$A:$AG,33,0)</f>
        <v>163.80000000000001</v>
      </c>
      <c r="AG80" s="13">
        <f>VLOOKUP(A:A,[1]TDSheet!$A:$W,23,0)</f>
        <v>140.19999999999999</v>
      </c>
      <c r="AH80" s="13">
        <f>VLOOKUP(A:A,[4]TDSheet!$A:$B,2,0)</f>
        <v>146</v>
      </c>
      <c r="AI80" s="13">
        <f>VLOOKUP(A:A,[1]TDSheet!$A:$AI,35,0)</f>
        <v>0</v>
      </c>
      <c r="AJ80" s="13">
        <f t="shared" si="21"/>
        <v>200</v>
      </c>
      <c r="AK80" s="13">
        <f t="shared" si="22"/>
        <v>120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674</v>
      </c>
      <c r="D81" s="8">
        <v>1532</v>
      </c>
      <c r="E81" s="8">
        <v>1083</v>
      </c>
      <c r="F81" s="8">
        <v>1110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1112</v>
      </c>
      <c r="K81" s="13">
        <f t="shared" si="17"/>
        <v>-29</v>
      </c>
      <c r="L81" s="13">
        <f>VLOOKUP(A:A,[1]TDSheet!$A:$V,22,0)</f>
        <v>230</v>
      </c>
      <c r="M81" s="13">
        <f>VLOOKUP(A:A,[1]TDSheet!$A:$X,24,0)</f>
        <v>300</v>
      </c>
      <c r="N81" s="13">
        <f>VLOOKUP(A:A,[1]TDSheet!$A:$O,15,0)</f>
        <v>0</v>
      </c>
      <c r="O81" s="13"/>
      <c r="P81" s="13"/>
      <c r="Q81" s="13"/>
      <c r="R81" s="13"/>
      <c r="S81" s="13"/>
      <c r="T81" s="13"/>
      <c r="U81" s="13"/>
      <c r="V81" s="13"/>
      <c r="W81" s="13">
        <f t="shared" si="18"/>
        <v>216.6</v>
      </c>
      <c r="X81" s="15">
        <v>200</v>
      </c>
      <c r="Y81" s="16">
        <f>(F81+L81+M81+N81+X81)/W81</f>
        <v>8.4949215143120966</v>
      </c>
      <c r="Z81" s="13">
        <f t="shared" si="20"/>
        <v>5.1246537396121887</v>
      </c>
      <c r="AA81" s="13"/>
      <c r="AB81" s="13"/>
      <c r="AC81" s="13"/>
      <c r="AD81" s="13">
        <v>0</v>
      </c>
      <c r="AE81" s="13">
        <f>VLOOKUP(A:A,[1]TDSheet!$A:$AF,32,0)</f>
        <v>261.8</v>
      </c>
      <c r="AF81" s="13">
        <f>VLOOKUP(A:A,[1]TDSheet!$A:$AG,33,0)</f>
        <v>278.60000000000002</v>
      </c>
      <c r="AG81" s="13">
        <f>VLOOKUP(A:A,[1]TDSheet!$A:$W,23,0)</f>
        <v>252.4</v>
      </c>
      <c r="AH81" s="13">
        <f>VLOOKUP(A:A,[4]TDSheet!$A:$B,2,0)</f>
        <v>191</v>
      </c>
      <c r="AI81" s="19" t="s">
        <v>156</v>
      </c>
      <c r="AJ81" s="13">
        <f t="shared" si="21"/>
        <v>200</v>
      </c>
      <c r="AK81" s="13">
        <f t="shared" si="22"/>
        <v>120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1046</v>
      </c>
      <c r="D82" s="8">
        <v>1936</v>
      </c>
      <c r="E82" s="8">
        <v>1585</v>
      </c>
      <c r="F82" s="8">
        <v>1345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1612</v>
      </c>
      <c r="K82" s="13">
        <f t="shared" si="17"/>
        <v>-27</v>
      </c>
      <c r="L82" s="13">
        <f>VLOOKUP(A:A,[1]TDSheet!$A:$V,22,0)</f>
        <v>300</v>
      </c>
      <c r="M82" s="13">
        <f>VLOOKUP(A:A,[1]TDSheet!$A:$X,24,0)</f>
        <v>400</v>
      </c>
      <c r="N82" s="13">
        <f>VLOOKUP(A:A,[1]TDSheet!$A:$O,15,0)</f>
        <v>0</v>
      </c>
      <c r="O82" s="13"/>
      <c r="P82" s="13"/>
      <c r="Q82" s="13"/>
      <c r="R82" s="13"/>
      <c r="S82" s="13"/>
      <c r="T82" s="13"/>
      <c r="U82" s="13"/>
      <c r="V82" s="13"/>
      <c r="W82" s="13">
        <f t="shared" si="18"/>
        <v>317</v>
      </c>
      <c r="X82" s="15">
        <v>200</v>
      </c>
      <c r="Y82" s="16">
        <f t="shared" si="19"/>
        <v>7.0820189274447953</v>
      </c>
      <c r="Z82" s="13">
        <f t="shared" si="20"/>
        <v>4.242902208201893</v>
      </c>
      <c r="AA82" s="13"/>
      <c r="AB82" s="13"/>
      <c r="AC82" s="13"/>
      <c r="AD82" s="13">
        <v>0</v>
      </c>
      <c r="AE82" s="13">
        <f>VLOOKUP(A:A,[1]TDSheet!$A:$AF,32,0)</f>
        <v>377</v>
      </c>
      <c r="AF82" s="13">
        <f>VLOOKUP(A:A,[1]TDSheet!$A:$AG,33,0)</f>
        <v>350.8</v>
      </c>
      <c r="AG82" s="13">
        <f>VLOOKUP(A:A,[1]TDSheet!$A:$W,23,0)</f>
        <v>335</v>
      </c>
      <c r="AH82" s="13">
        <f>VLOOKUP(A:A,[4]TDSheet!$A:$B,2,0)</f>
        <v>329</v>
      </c>
      <c r="AI82" s="13">
        <v>0</v>
      </c>
      <c r="AJ82" s="13">
        <f t="shared" si="21"/>
        <v>200</v>
      </c>
      <c r="AK82" s="13">
        <f t="shared" si="22"/>
        <v>56.000000000000007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476</v>
      </c>
      <c r="D83" s="8">
        <v>2352</v>
      </c>
      <c r="E83" s="8">
        <v>767</v>
      </c>
      <c r="F83" s="8">
        <v>426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821</v>
      </c>
      <c r="K83" s="13">
        <f t="shared" si="17"/>
        <v>-54</v>
      </c>
      <c r="L83" s="13">
        <f>VLOOKUP(A:A,[1]TDSheet!$A:$V,22,0)</f>
        <v>250</v>
      </c>
      <c r="M83" s="13">
        <f>VLOOKUP(A:A,[1]TDSheet!$A:$X,24,0)</f>
        <v>250</v>
      </c>
      <c r="N83" s="13">
        <f>VLOOKUP(A:A,[1]TDSheet!$A:$O,15,0)</f>
        <v>0</v>
      </c>
      <c r="O83" s="13"/>
      <c r="P83" s="13"/>
      <c r="Q83" s="13"/>
      <c r="R83" s="13"/>
      <c r="S83" s="13"/>
      <c r="T83" s="13"/>
      <c r="U83" s="13"/>
      <c r="V83" s="13"/>
      <c r="W83" s="13">
        <f t="shared" si="18"/>
        <v>153.4</v>
      </c>
      <c r="X83" s="15">
        <v>200</v>
      </c>
      <c r="Y83" s="16">
        <f t="shared" si="19"/>
        <v>7.3402868318122554</v>
      </c>
      <c r="Z83" s="13">
        <f t="shared" si="20"/>
        <v>2.7770534550195567</v>
      </c>
      <c r="AA83" s="13"/>
      <c r="AB83" s="13"/>
      <c r="AC83" s="13"/>
      <c r="AD83" s="13">
        <v>0</v>
      </c>
      <c r="AE83" s="13">
        <f>VLOOKUP(A:A,[1]TDSheet!$A:$AF,32,0)</f>
        <v>111</v>
      </c>
      <c r="AF83" s="13">
        <f>VLOOKUP(A:A,[1]TDSheet!$A:$AG,33,0)</f>
        <v>67.400000000000006</v>
      </c>
      <c r="AG83" s="13">
        <f>VLOOKUP(A:A,[1]TDSheet!$A:$W,23,0)</f>
        <v>150.6</v>
      </c>
      <c r="AH83" s="13">
        <f>VLOOKUP(A:A,[4]TDSheet!$A:$B,2,0)</f>
        <v>141</v>
      </c>
      <c r="AI83" s="13" t="str">
        <f>VLOOKUP(A:A,[1]TDSheet!$A:$AI,35,0)</f>
        <v>Паша</v>
      </c>
      <c r="AJ83" s="13">
        <f t="shared" si="21"/>
        <v>200</v>
      </c>
      <c r="AK83" s="13">
        <f t="shared" si="22"/>
        <v>80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102</v>
      </c>
      <c r="D84" s="8">
        <v>2369</v>
      </c>
      <c r="E84" s="8">
        <v>587</v>
      </c>
      <c r="F84" s="8">
        <v>15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916</v>
      </c>
      <c r="K84" s="13">
        <f t="shared" si="17"/>
        <v>-329</v>
      </c>
      <c r="L84" s="13">
        <f>VLOOKUP(A:A,[1]TDSheet!$A:$V,22,0)</f>
        <v>250</v>
      </c>
      <c r="M84" s="13">
        <f>VLOOKUP(A:A,[1]TDSheet!$A:$X,24,0)</f>
        <v>200</v>
      </c>
      <c r="N84" s="13">
        <f>VLOOKUP(A:A,[1]TDSheet!$A:$O,15,0)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8"/>
        <v>117.4</v>
      </c>
      <c r="X84" s="15">
        <v>250</v>
      </c>
      <c r="Y84" s="16">
        <f t="shared" si="19"/>
        <v>6.090289608177172</v>
      </c>
      <c r="Z84" s="13">
        <f t="shared" si="20"/>
        <v>0.12776831345826234</v>
      </c>
      <c r="AA84" s="13"/>
      <c r="AB84" s="13"/>
      <c r="AC84" s="13"/>
      <c r="AD84" s="13">
        <v>0</v>
      </c>
      <c r="AE84" s="13">
        <f>VLOOKUP(A:A,[1]TDSheet!$A:$AF,32,0)</f>
        <v>219</v>
      </c>
      <c r="AF84" s="13">
        <f>VLOOKUP(A:A,[1]TDSheet!$A:$AG,33,0)</f>
        <v>198.2</v>
      </c>
      <c r="AG84" s="13">
        <f>VLOOKUP(A:A,[1]TDSheet!$A:$W,23,0)</f>
        <v>139.4</v>
      </c>
      <c r="AH84" s="13">
        <f>VLOOKUP(A:A,[4]TDSheet!$A:$B,2,0)</f>
        <v>86</v>
      </c>
      <c r="AI84" s="13" t="str">
        <f>VLOOKUP(A:A,[1]TDSheet!$A:$AI,35,0)</f>
        <v>Паша</v>
      </c>
      <c r="AJ84" s="13">
        <f t="shared" si="21"/>
        <v>250</v>
      </c>
      <c r="AK84" s="13">
        <f t="shared" si="22"/>
        <v>82.5</v>
      </c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86</v>
      </c>
      <c r="D85" s="8">
        <v>1714</v>
      </c>
      <c r="E85" s="8">
        <v>362</v>
      </c>
      <c r="F85" s="8">
        <v>48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734</v>
      </c>
      <c r="K85" s="13">
        <f t="shared" si="17"/>
        <v>-372</v>
      </c>
      <c r="L85" s="13">
        <f>VLOOKUP(A:A,[1]TDSheet!$A:$V,22,0)</f>
        <v>120</v>
      </c>
      <c r="M85" s="13">
        <f>VLOOKUP(A:A,[1]TDSheet!$A:$X,24,0)</f>
        <v>80</v>
      </c>
      <c r="N85" s="13">
        <f>VLOOKUP(A:A,[1]TDSheet!$A:$O,15,0)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8"/>
        <v>72.400000000000006</v>
      </c>
      <c r="X85" s="15">
        <v>200</v>
      </c>
      <c r="Y85" s="16">
        <f t="shared" si="19"/>
        <v>6.1878453038674026</v>
      </c>
      <c r="Z85" s="13">
        <f t="shared" si="20"/>
        <v>0.66298342541436461</v>
      </c>
      <c r="AA85" s="13"/>
      <c r="AB85" s="13"/>
      <c r="AC85" s="13"/>
      <c r="AD85" s="13">
        <v>0</v>
      </c>
      <c r="AE85" s="13">
        <f>VLOOKUP(A:A,[1]TDSheet!$A:$AF,32,0)</f>
        <v>110.2</v>
      </c>
      <c r="AF85" s="13">
        <f>VLOOKUP(A:A,[1]TDSheet!$A:$AG,33,0)</f>
        <v>33.4</v>
      </c>
      <c r="AG85" s="13">
        <f>VLOOKUP(A:A,[1]TDSheet!$A:$W,23,0)</f>
        <v>68.599999999999994</v>
      </c>
      <c r="AH85" s="13">
        <f>VLOOKUP(A:A,[4]TDSheet!$A:$B,2,0)</f>
        <v>119</v>
      </c>
      <c r="AI85" s="13" t="str">
        <f>VLOOKUP(A:A,[1]TDSheet!$A:$AI,35,0)</f>
        <v>Паша</v>
      </c>
      <c r="AJ85" s="13">
        <f t="shared" si="21"/>
        <v>200</v>
      </c>
      <c r="AK85" s="13">
        <f t="shared" si="22"/>
        <v>70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240</v>
      </c>
      <c r="D86" s="8">
        <v>350</v>
      </c>
      <c r="E86" s="8">
        <v>432</v>
      </c>
      <c r="F86" s="8">
        <v>145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441</v>
      </c>
      <c r="K86" s="13">
        <f t="shared" si="17"/>
        <v>-9</v>
      </c>
      <c r="L86" s="13">
        <f>VLOOKUP(A:A,[1]TDSheet!$A:$V,22,0)</f>
        <v>140</v>
      </c>
      <c r="M86" s="13">
        <f>VLOOKUP(A:A,[1]TDSheet!$A:$X,24,0)</f>
        <v>90</v>
      </c>
      <c r="N86" s="13">
        <f>VLOOKUP(A:A,[1]TDSheet!$A:$O,15,0)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8"/>
        <v>86.4</v>
      </c>
      <c r="X86" s="15">
        <f t="shared" ref="X72:X127" si="23">7*W86-F86-L86-M86-N86</f>
        <v>229.80000000000007</v>
      </c>
      <c r="Y86" s="16">
        <f t="shared" si="19"/>
        <v>7</v>
      </c>
      <c r="Z86" s="13">
        <f t="shared" si="20"/>
        <v>1.6782407407407407</v>
      </c>
      <c r="AA86" s="13"/>
      <c r="AB86" s="13"/>
      <c r="AC86" s="13"/>
      <c r="AD86" s="13">
        <v>0</v>
      </c>
      <c r="AE86" s="13">
        <f>VLOOKUP(A:A,[1]TDSheet!$A:$AF,32,0)</f>
        <v>85.6</v>
      </c>
      <c r="AF86" s="13">
        <f>VLOOKUP(A:A,[1]TDSheet!$A:$AG,33,0)</f>
        <v>81</v>
      </c>
      <c r="AG86" s="13">
        <f>VLOOKUP(A:A,[1]TDSheet!$A:$W,23,0)</f>
        <v>71</v>
      </c>
      <c r="AH86" s="13">
        <f>VLOOKUP(A:A,[4]TDSheet!$A:$B,2,0)</f>
        <v>57</v>
      </c>
      <c r="AI86" s="13">
        <v>0</v>
      </c>
      <c r="AJ86" s="13">
        <f t="shared" si="21"/>
        <v>229.80000000000007</v>
      </c>
      <c r="AK86" s="13">
        <f t="shared" si="22"/>
        <v>75.834000000000032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3216</v>
      </c>
      <c r="D87" s="8">
        <v>6895</v>
      </c>
      <c r="E87" s="8">
        <v>6705</v>
      </c>
      <c r="F87" s="8">
        <v>3309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6748</v>
      </c>
      <c r="K87" s="13">
        <f t="shared" si="17"/>
        <v>-43</v>
      </c>
      <c r="L87" s="13">
        <f>VLOOKUP(A:A,[1]TDSheet!$A:$V,22,0)</f>
        <v>400</v>
      </c>
      <c r="M87" s="13">
        <f>VLOOKUP(A:A,[1]TDSheet!$A:$X,24,0)</f>
        <v>1000</v>
      </c>
      <c r="N87" s="13">
        <f>VLOOKUP(A:A,[1]TDSheet!$A:$O,15,0)</f>
        <v>800</v>
      </c>
      <c r="O87" s="13"/>
      <c r="P87" s="13"/>
      <c r="Q87" s="13"/>
      <c r="R87" s="13"/>
      <c r="S87" s="13"/>
      <c r="T87" s="13"/>
      <c r="U87" s="13"/>
      <c r="V87" s="13"/>
      <c r="W87" s="13">
        <f t="shared" si="18"/>
        <v>741</v>
      </c>
      <c r="X87" s="15">
        <v>800</v>
      </c>
      <c r="Y87" s="16">
        <f t="shared" si="19"/>
        <v>8.5141700404858298</v>
      </c>
      <c r="Z87" s="13">
        <f t="shared" si="20"/>
        <v>4.4655870445344128</v>
      </c>
      <c r="AA87" s="13"/>
      <c r="AB87" s="13"/>
      <c r="AC87" s="13"/>
      <c r="AD87" s="13">
        <f>VLOOKUP(A:A,[3]TDSheet!$A:$D,4,0)</f>
        <v>3000</v>
      </c>
      <c r="AE87" s="13">
        <f>VLOOKUP(A:A,[1]TDSheet!$A:$AF,32,0)</f>
        <v>929</v>
      </c>
      <c r="AF87" s="13">
        <f>VLOOKUP(A:A,[1]TDSheet!$A:$AG,33,0)</f>
        <v>846.2</v>
      </c>
      <c r="AG87" s="13">
        <f>VLOOKUP(A:A,[1]TDSheet!$A:$W,23,0)</f>
        <v>785</v>
      </c>
      <c r="AH87" s="13">
        <f>VLOOKUP(A:A,[4]TDSheet!$A:$B,2,0)</f>
        <v>843</v>
      </c>
      <c r="AI87" s="19" t="s">
        <v>156</v>
      </c>
      <c r="AJ87" s="13">
        <f t="shared" si="21"/>
        <v>800</v>
      </c>
      <c r="AK87" s="13">
        <f t="shared" si="22"/>
        <v>280</v>
      </c>
      <c r="AL87" s="13"/>
      <c r="AM87" s="13"/>
    </row>
    <row r="88" spans="1:39" s="1" customFormat="1" ht="11.1" customHeight="1" outlineLevel="1" x14ac:dyDescent="0.2">
      <c r="A88" s="7" t="s">
        <v>119</v>
      </c>
      <c r="B88" s="7" t="s">
        <v>8</v>
      </c>
      <c r="C88" s="8">
        <v>73.402000000000001</v>
      </c>
      <c r="D88" s="8">
        <v>8.06</v>
      </c>
      <c r="E88" s="8">
        <v>28.574999999999999</v>
      </c>
      <c r="F88" s="8">
        <v>44.826999999999998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124.864</v>
      </c>
      <c r="K88" s="13">
        <f t="shared" si="17"/>
        <v>-96.289000000000001</v>
      </c>
      <c r="L88" s="13">
        <f>VLOOKUP(A:A,[1]TDSheet!$A:$V,22,0)</f>
        <v>0</v>
      </c>
      <c r="M88" s="13">
        <f>VLOOKUP(A:A,[1]TDSheet!$A:$X,24,0)</f>
        <v>0</v>
      </c>
      <c r="N88" s="13">
        <f>VLOOKUP(A:A,[1]TDSheet!$A:$O,15,0)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8"/>
        <v>5.7149999999999999</v>
      </c>
      <c r="X88" s="15"/>
      <c r="Y88" s="16">
        <f t="shared" si="19"/>
        <v>7.843744531933508</v>
      </c>
      <c r="Z88" s="13">
        <f t="shared" si="20"/>
        <v>7.843744531933508</v>
      </c>
      <c r="AA88" s="13"/>
      <c r="AB88" s="13"/>
      <c r="AC88" s="13"/>
      <c r="AD88" s="13">
        <v>0</v>
      </c>
      <c r="AE88" s="13">
        <f>VLOOKUP(A:A,[1]TDSheet!$A:$AF,32,0)</f>
        <v>0.82</v>
      </c>
      <c r="AF88" s="13">
        <f>VLOOKUP(A:A,[1]TDSheet!$A:$AG,33,0)</f>
        <v>5.7576000000000001</v>
      </c>
      <c r="AG88" s="13">
        <f>VLOOKUP(A:A,[1]TDSheet!$A:$W,23,0)</f>
        <v>9.3548000000000009</v>
      </c>
      <c r="AH88" s="13">
        <v>0</v>
      </c>
      <c r="AI88" s="13" t="str">
        <f>VLOOKUP(A:A,[1]TDSheet!$A:$AI,35,0)</f>
        <v>увел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5044</v>
      </c>
      <c r="D89" s="8">
        <v>10388</v>
      </c>
      <c r="E89" s="8">
        <v>9662</v>
      </c>
      <c r="F89" s="8">
        <v>5592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9710</v>
      </c>
      <c r="K89" s="13">
        <f t="shared" si="17"/>
        <v>-48</v>
      </c>
      <c r="L89" s="13">
        <f>VLOOKUP(A:A,[1]TDSheet!$A:$V,22,0)</f>
        <v>1500</v>
      </c>
      <c r="M89" s="13">
        <f>VLOOKUP(A:A,[1]TDSheet!$A:$X,24,0)</f>
        <v>1800</v>
      </c>
      <c r="N89" s="13">
        <f>VLOOKUP(A:A,[1]TDSheet!$A:$O,15,0)</f>
        <v>1500</v>
      </c>
      <c r="O89" s="13"/>
      <c r="P89" s="13"/>
      <c r="Q89" s="13"/>
      <c r="R89" s="13"/>
      <c r="S89" s="13"/>
      <c r="T89" s="13">
        <v>2736</v>
      </c>
      <c r="U89" s="13"/>
      <c r="V89" s="13"/>
      <c r="W89" s="13">
        <f t="shared" si="18"/>
        <v>1572.4</v>
      </c>
      <c r="X89" s="15">
        <v>600</v>
      </c>
      <c r="Y89" s="16">
        <f t="shared" si="19"/>
        <v>6.9905876367336548</v>
      </c>
      <c r="Z89" s="13">
        <f t="shared" si="20"/>
        <v>3.5563469854998724</v>
      </c>
      <c r="AA89" s="13"/>
      <c r="AB89" s="13"/>
      <c r="AC89" s="13"/>
      <c r="AD89" s="13">
        <f>VLOOKUP(A:A,[3]TDSheet!$A:$D,4,0)</f>
        <v>1800</v>
      </c>
      <c r="AE89" s="13">
        <f>VLOOKUP(A:A,[1]TDSheet!$A:$AF,32,0)</f>
        <v>1653</v>
      </c>
      <c r="AF89" s="13">
        <f>VLOOKUP(A:A,[1]TDSheet!$A:$AG,33,0)</f>
        <v>1511</v>
      </c>
      <c r="AG89" s="13">
        <f>VLOOKUP(A:A,[1]TDSheet!$A:$W,23,0)</f>
        <v>1578</v>
      </c>
      <c r="AH89" s="13">
        <f>VLOOKUP(A:A,[4]TDSheet!$A:$B,2,0)</f>
        <v>1854</v>
      </c>
      <c r="AI89" s="19" t="s">
        <v>157</v>
      </c>
      <c r="AJ89" s="13">
        <f t="shared" si="21"/>
        <v>3336</v>
      </c>
      <c r="AK89" s="13">
        <f t="shared" si="22"/>
        <v>1167.5999999999999</v>
      </c>
      <c r="AL89" s="13"/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26</v>
      </c>
      <c r="D90" s="8">
        <v>3</v>
      </c>
      <c r="E90" s="8">
        <v>21</v>
      </c>
      <c r="F90" s="8">
        <v>7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65</v>
      </c>
      <c r="K90" s="13">
        <f t="shared" si="17"/>
        <v>-44</v>
      </c>
      <c r="L90" s="13">
        <f>VLOOKUP(A:A,[1]TDSheet!$A:$V,22,0)</f>
        <v>30</v>
      </c>
      <c r="M90" s="13">
        <f>VLOOKUP(A:A,[1]TDSheet!$A:$X,24,0)</f>
        <v>30</v>
      </c>
      <c r="N90" s="13">
        <f>VLOOKUP(A:A,[1]TDSheet!$A:$O,15,0)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8"/>
        <v>4.2</v>
      </c>
      <c r="X90" s="15"/>
      <c r="Y90" s="16">
        <f t="shared" si="19"/>
        <v>15.952380952380953</v>
      </c>
      <c r="Z90" s="13">
        <f t="shared" si="20"/>
        <v>1.6666666666666665</v>
      </c>
      <c r="AA90" s="13"/>
      <c r="AB90" s="13"/>
      <c r="AC90" s="13"/>
      <c r="AD90" s="13">
        <v>0</v>
      </c>
      <c r="AE90" s="13">
        <f>VLOOKUP(A:A,[1]TDSheet!$A:$AF,32,0)</f>
        <v>23.4</v>
      </c>
      <c r="AF90" s="13">
        <f>VLOOKUP(A:A,[1]TDSheet!$A:$AG,33,0)</f>
        <v>9.6</v>
      </c>
      <c r="AG90" s="13">
        <f>VLOOKUP(A:A,[1]TDSheet!$A:$W,23,0)</f>
        <v>10.8</v>
      </c>
      <c r="AH90" s="13">
        <f>VLOOKUP(A:A,[4]TDSheet!$A:$B,2,0)</f>
        <v>2</v>
      </c>
      <c r="AI90" s="13">
        <f>VLOOKUP(A:A,[1]TDSheet!$A:$AI,35,0)</f>
        <v>0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145</v>
      </c>
      <c r="D91" s="8">
        <v>169</v>
      </c>
      <c r="E91" s="8">
        <v>116</v>
      </c>
      <c r="F91" s="8">
        <v>193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151</v>
      </c>
      <c r="K91" s="13">
        <f t="shared" si="17"/>
        <v>-35</v>
      </c>
      <c r="L91" s="13">
        <f>VLOOKUP(A:A,[1]TDSheet!$A:$V,22,0)</f>
        <v>30</v>
      </c>
      <c r="M91" s="13">
        <f>VLOOKUP(A:A,[1]TDSheet!$A:$X,24,0)</f>
        <v>30</v>
      </c>
      <c r="N91" s="13">
        <f>VLOOKUP(A:A,[1]TDSheet!$A:$O,15,0)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8"/>
        <v>23.2</v>
      </c>
      <c r="X91" s="15"/>
      <c r="Y91" s="16">
        <f t="shared" si="19"/>
        <v>10.905172413793103</v>
      </c>
      <c r="Z91" s="13">
        <f t="shared" si="20"/>
        <v>8.318965517241379</v>
      </c>
      <c r="AA91" s="13"/>
      <c r="AB91" s="13"/>
      <c r="AC91" s="13"/>
      <c r="AD91" s="13">
        <v>0</v>
      </c>
      <c r="AE91" s="13">
        <f>VLOOKUP(A:A,[1]TDSheet!$A:$AF,32,0)</f>
        <v>28.2</v>
      </c>
      <c r="AF91" s="13">
        <f>VLOOKUP(A:A,[1]TDSheet!$A:$AG,33,0)</f>
        <v>25.4</v>
      </c>
      <c r="AG91" s="13">
        <f>VLOOKUP(A:A,[1]TDSheet!$A:$W,23,0)</f>
        <v>30.2</v>
      </c>
      <c r="AH91" s="13">
        <f>VLOOKUP(A:A,[4]TDSheet!$A:$B,2,0)</f>
        <v>16</v>
      </c>
      <c r="AI91" s="13">
        <f>VLOOKUP(A:A,[1]TDSheet!$A:$AI,35,0)</f>
        <v>0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426</v>
      </c>
      <c r="D92" s="8">
        <v>748</v>
      </c>
      <c r="E92" s="8">
        <v>601</v>
      </c>
      <c r="F92" s="8">
        <v>550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658</v>
      </c>
      <c r="K92" s="13">
        <f t="shared" si="17"/>
        <v>-57</v>
      </c>
      <c r="L92" s="13">
        <f>VLOOKUP(A:A,[1]TDSheet!$A:$V,22,0)</f>
        <v>100</v>
      </c>
      <c r="M92" s="13">
        <f>VLOOKUP(A:A,[1]TDSheet!$A:$X,24,0)</f>
        <v>100</v>
      </c>
      <c r="N92" s="13">
        <f>VLOOKUP(A:A,[1]TDSheet!$A:$O,15,0)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8"/>
        <v>120.2</v>
      </c>
      <c r="X92" s="15">
        <v>150</v>
      </c>
      <c r="Y92" s="16">
        <f t="shared" si="19"/>
        <v>7.4875207986688848</v>
      </c>
      <c r="Z92" s="13">
        <f t="shared" si="20"/>
        <v>4.575707154742096</v>
      </c>
      <c r="AA92" s="13"/>
      <c r="AB92" s="13"/>
      <c r="AC92" s="13"/>
      <c r="AD92" s="13">
        <v>0</v>
      </c>
      <c r="AE92" s="13">
        <f>VLOOKUP(A:A,[1]TDSheet!$A:$AF,32,0)</f>
        <v>101.4</v>
      </c>
      <c r="AF92" s="13">
        <f>VLOOKUP(A:A,[1]TDSheet!$A:$AG,33,0)</f>
        <v>123.4</v>
      </c>
      <c r="AG92" s="13">
        <f>VLOOKUP(A:A,[1]TDSheet!$A:$W,23,0)</f>
        <v>114.8</v>
      </c>
      <c r="AH92" s="13">
        <f>VLOOKUP(A:A,[4]TDSheet!$A:$B,2,0)</f>
        <v>144</v>
      </c>
      <c r="AI92" s="13" t="e">
        <f>VLOOKUP(A:A,[1]TDSheet!$A:$AI,35,0)</f>
        <v>#N/A</v>
      </c>
      <c r="AJ92" s="13">
        <f t="shared" si="21"/>
        <v>150</v>
      </c>
      <c r="AK92" s="13">
        <f t="shared" si="22"/>
        <v>9</v>
      </c>
      <c r="AL92" s="13"/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24</v>
      </c>
      <c r="D93" s="8">
        <v>10</v>
      </c>
      <c r="E93" s="8">
        <v>3</v>
      </c>
      <c r="F93" s="8">
        <v>31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564</v>
      </c>
      <c r="K93" s="13">
        <f t="shared" si="17"/>
        <v>-561</v>
      </c>
      <c r="L93" s="13">
        <f>VLOOKUP(A:A,[1]TDSheet!$A:$V,22,0)</f>
        <v>100</v>
      </c>
      <c r="M93" s="13">
        <f>VLOOKUP(A:A,[1]TDSheet!$A:$X,24,0)</f>
        <v>100</v>
      </c>
      <c r="N93" s="13">
        <f>VLOOKUP(A:A,[1]TDSheet!$A:$O,15,0)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8"/>
        <v>0.6</v>
      </c>
      <c r="X93" s="15">
        <v>100</v>
      </c>
      <c r="Y93" s="16">
        <f t="shared" si="19"/>
        <v>551.66666666666674</v>
      </c>
      <c r="Z93" s="13">
        <f t="shared" si="20"/>
        <v>51.666666666666671</v>
      </c>
      <c r="AA93" s="13"/>
      <c r="AB93" s="13"/>
      <c r="AC93" s="13"/>
      <c r="AD93" s="13">
        <v>0</v>
      </c>
      <c r="AE93" s="13">
        <f>VLOOKUP(A:A,[1]TDSheet!$A:$AF,32,0)</f>
        <v>50.2</v>
      </c>
      <c r="AF93" s="13">
        <f>VLOOKUP(A:A,[1]TDSheet!$A:$AG,33,0)</f>
        <v>13</v>
      </c>
      <c r="AG93" s="13">
        <f>VLOOKUP(A:A,[1]TDSheet!$A:$W,23,0)</f>
        <v>3.2</v>
      </c>
      <c r="AH93" s="13">
        <v>0</v>
      </c>
      <c r="AI93" s="13">
        <f>VLOOKUP(A:A,[1]TDSheet!$A:$AI,35,0)</f>
        <v>0</v>
      </c>
      <c r="AJ93" s="13">
        <f t="shared" si="21"/>
        <v>100</v>
      </c>
      <c r="AK93" s="13">
        <f t="shared" si="22"/>
        <v>6</v>
      </c>
      <c r="AL93" s="13"/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-1</v>
      </c>
      <c r="D94" s="8">
        <v>15</v>
      </c>
      <c r="E94" s="8">
        <v>9</v>
      </c>
      <c r="F94" s="8">
        <v>1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519</v>
      </c>
      <c r="K94" s="13">
        <f t="shared" si="17"/>
        <v>-510</v>
      </c>
      <c r="L94" s="13">
        <f>VLOOKUP(A:A,[1]TDSheet!$A:$V,22,0)</f>
        <v>100</v>
      </c>
      <c r="M94" s="13">
        <f>VLOOKUP(A:A,[1]TDSheet!$A:$X,24,0)</f>
        <v>100</v>
      </c>
      <c r="N94" s="13">
        <f>VLOOKUP(A:A,[1]TDSheet!$A:$O,15,0)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8"/>
        <v>1.8</v>
      </c>
      <c r="X94" s="15">
        <v>100</v>
      </c>
      <c r="Y94" s="16">
        <f t="shared" si="19"/>
        <v>167.22222222222223</v>
      </c>
      <c r="Z94" s="13">
        <f t="shared" si="20"/>
        <v>0.55555555555555558</v>
      </c>
      <c r="AA94" s="13"/>
      <c r="AB94" s="13"/>
      <c r="AC94" s="13"/>
      <c r="AD94" s="13">
        <v>0</v>
      </c>
      <c r="AE94" s="13">
        <f>VLOOKUP(A:A,[1]TDSheet!$A:$AF,32,0)</f>
        <v>154.80000000000001</v>
      </c>
      <c r="AF94" s="13">
        <f>VLOOKUP(A:A,[1]TDSheet!$A:$AG,33,0)</f>
        <v>105.2</v>
      </c>
      <c r="AG94" s="13">
        <f>VLOOKUP(A:A,[1]TDSheet!$A:$W,23,0)</f>
        <v>3.4</v>
      </c>
      <c r="AH94" s="13">
        <f>VLOOKUP(A:A,[4]TDSheet!$A:$B,2,0)</f>
        <v>8</v>
      </c>
      <c r="AI94" s="13" t="e">
        <f>VLOOKUP(A:A,[1]TDSheet!$A:$AI,35,0)</f>
        <v>#N/A</v>
      </c>
      <c r="AJ94" s="13">
        <f t="shared" si="21"/>
        <v>100</v>
      </c>
      <c r="AK94" s="13">
        <f t="shared" si="22"/>
        <v>6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122</v>
      </c>
      <c r="D95" s="8">
        <v>3</v>
      </c>
      <c r="E95" s="8">
        <v>2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261</v>
      </c>
      <c r="K95" s="13">
        <f t="shared" si="17"/>
        <v>-259</v>
      </c>
      <c r="L95" s="13">
        <f>VLOOKUP(A:A,[1]TDSheet!$A:$V,22,0)</f>
        <v>50</v>
      </c>
      <c r="M95" s="13">
        <f>VLOOKUP(A:A,[1]TDSheet!$A:$X,24,0)</f>
        <v>50</v>
      </c>
      <c r="N95" s="13">
        <f>VLOOKUP(A:A,[1]TDSheet!$A:$O,15,0)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8"/>
        <v>0.4</v>
      </c>
      <c r="X95" s="15">
        <v>50</v>
      </c>
      <c r="Y95" s="16">
        <f t="shared" si="19"/>
        <v>645</v>
      </c>
      <c r="Z95" s="13">
        <f t="shared" si="20"/>
        <v>270</v>
      </c>
      <c r="AA95" s="13"/>
      <c r="AB95" s="13"/>
      <c r="AC95" s="13"/>
      <c r="AD95" s="13">
        <v>0</v>
      </c>
      <c r="AE95" s="13">
        <f>VLOOKUP(A:A,[1]TDSheet!$A:$AF,32,0)</f>
        <v>51</v>
      </c>
      <c r="AF95" s="13">
        <f>VLOOKUP(A:A,[1]TDSheet!$A:$AG,33,0)</f>
        <v>56.6</v>
      </c>
      <c r="AG95" s="13">
        <f>VLOOKUP(A:A,[1]TDSheet!$A:$W,23,0)</f>
        <v>22.6</v>
      </c>
      <c r="AH95" s="13">
        <v>0</v>
      </c>
      <c r="AI95" s="13" t="e">
        <f>VLOOKUP(A:A,[1]TDSheet!$A:$AI,35,0)</f>
        <v>#N/A</v>
      </c>
      <c r="AJ95" s="13">
        <f t="shared" si="21"/>
        <v>50</v>
      </c>
      <c r="AK95" s="13">
        <f t="shared" si="22"/>
        <v>7.5</v>
      </c>
      <c r="AL95" s="13"/>
      <c r="AM95" s="13"/>
    </row>
    <row r="96" spans="1:39" s="1" customFormat="1" ht="21.95" customHeight="1" outlineLevel="1" x14ac:dyDescent="0.2">
      <c r="A96" s="7" t="s">
        <v>120</v>
      </c>
      <c r="B96" s="7" t="s">
        <v>13</v>
      </c>
      <c r="C96" s="8">
        <v>36</v>
      </c>
      <c r="D96" s="8">
        <v>82</v>
      </c>
      <c r="E96" s="8">
        <v>85</v>
      </c>
      <c r="F96" s="8">
        <v>13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123</v>
      </c>
      <c r="K96" s="13">
        <f t="shared" si="17"/>
        <v>-38</v>
      </c>
      <c r="L96" s="13">
        <f>VLOOKUP(A:A,[1]TDSheet!$A:$V,22,0)</f>
        <v>10</v>
      </c>
      <c r="M96" s="13">
        <f>VLOOKUP(A:A,[1]TDSheet!$A:$X,24,0)</f>
        <v>10</v>
      </c>
      <c r="N96" s="13">
        <f>VLOOKUP(A:A,[1]TDSheet!$A:$O,15,0)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8"/>
        <v>17</v>
      </c>
      <c r="X96" s="15">
        <v>10</v>
      </c>
      <c r="Y96" s="16">
        <f t="shared" si="19"/>
        <v>2.5294117647058822</v>
      </c>
      <c r="Z96" s="13">
        <f t="shared" si="20"/>
        <v>0.76470588235294112</v>
      </c>
      <c r="AA96" s="13"/>
      <c r="AB96" s="13"/>
      <c r="AC96" s="13"/>
      <c r="AD96" s="13">
        <v>0</v>
      </c>
      <c r="AE96" s="13">
        <f>VLOOKUP(A:A,[1]TDSheet!$A:$AF,32,0)</f>
        <v>31.6</v>
      </c>
      <c r="AF96" s="13">
        <f>VLOOKUP(A:A,[1]TDSheet!$A:$AG,33,0)</f>
        <v>8.1999999999999993</v>
      </c>
      <c r="AG96" s="13">
        <f>VLOOKUP(A:A,[1]TDSheet!$A:$W,23,0)</f>
        <v>16.2</v>
      </c>
      <c r="AH96" s="13">
        <f>VLOOKUP(A:A,[4]TDSheet!$A:$B,2,0)</f>
        <v>6</v>
      </c>
      <c r="AI96" s="13" t="e">
        <f>VLOOKUP(A:A,[1]TDSheet!$A:$AI,35,0)</f>
        <v>#N/A</v>
      </c>
      <c r="AJ96" s="13">
        <f t="shared" si="21"/>
        <v>10</v>
      </c>
      <c r="AK96" s="13">
        <f t="shared" si="22"/>
        <v>2.8000000000000003</v>
      </c>
      <c r="AL96" s="13"/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286.58699999999999</v>
      </c>
      <c r="D97" s="8">
        <v>767.43299999999999</v>
      </c>
      <c r="E97" s="8">
        <v>345.42099999999999</v>
      </c>
      <c r="F97" s="8">
        <v>707.15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356.45</v>
      </c>
      <c r="K97" s="13">
        <f t="shared" si="17"/>
        <v>-11.028999999999996</v>
      </c>
      <c r="L97" s="13">
        <f>VLOOKUP(A:A,[1]TDSheet!$A:$V,22,0)</f>
        <v>0</v>
      </c>
      <c r="M97" s="13">
        <f>VLOOKUP(A:A,[1]TDSheet!$A:$X,24,0)</f>
        <v>150</v>
      </c>
      <c r="N97" s="13">
        <f>VLOOKUP(A:A,[1]TDSheet!$A:$O,15,0)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8"/>
        <v>69.084199999999996</v>
      </c>
      <c r="X97" s="15"/>
      <c r="Y97" s="16">
        <f t="shared" si="19"/>
        <v>12.407323237440689</v>
      </c>
      <c r="Z97" s="13">
        <f t="shared" si="20"/>
        <v>10.236059764750841</v>
      </c>
      <c r="AA97" s="13"/>
      <c r="AB97" s="13"/>
      <c r="AC97" s="13"/>
      <c r="AD97" s="13">
        <v>0</v>
      </c>
      <c r="AE97" s="13">
        <f>VLOOKUP(A:A,[1]TDSheet!$A:$AF,32,0)</f>
        <v>94.309799999999996</v>
      </c>
      <c r="AF97" s="13">
        <f>VLOOKUP(A:A,[1]TDSheet!$A:$AG,33,0)</f>
        <v>96.13300000000001</v>
      </c>
      <c r="AG97" s="13">
        <f>VLOOKUP(A:A,[1]TDSheet!$A:$W,23,0)</f>
        <v>118.505</v>
      </c>
      <c r="AH97" s="13">
        <f>VLOOKUP(A:A,[4]TDSheet!$A:$B,2,0)</f>
        <v>115.372</v>
      </c>
      <c r="AI97" s="20" t="str">
        <f>VLOOKUP(A:A,[1]TDSheet!$A:$AI,35,0)</f>
        <v>увел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21.95" customHeight="1" outlineLevel="1" x14ac:dyDescent="0.2">
      <c r="A98" s="7" t="s">
        <v>98</v>
      </c>
      <c r="B98" s="7" t="s">
        <v>8</v>
      </c>
      <c r="C98" s="8">
        <v>36.162999999999997</v>
      </c>
      <c r="D98" s="8">
        <v>13.444000000000001</v>
      </c>
      <c r="E98" s="8">
        <v>31.096</v>
      </c>
      <c r="F98" s="8">
        <v>15.807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51.35</v>
      </c>
      <c r="K98" s="13">
        <f t="shared" si="17"/>
        <v>-20.254000000000001</v>
      </c>
      <c r="L98" s="13">
        <f>VLOOKUP(A:A,[1]TDSheet!$A:$V,22,0)</f>
        <v>10</v>
      </c>
      <c r="M98" s="13">
        <f>VLOOKUP(A:A,[1]TDSheet!$A:$X,24,0)</f>
        <v>60</v>
      </c>
      <c r="N98" s="13">
        <f>VLOOKUP(A:A,[1]TDSheet!$A:$O,15,0)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8"/>
        <v>6.2191999999999998</v>
      </c>
      <c r="X98" s="15"/>
      <c r="Y98" s="16">
        <f t="shared" si="19"/>
        <v>13.797112168767688</v>
      </c>
      <c r="Z98" s="13">
        <f t="shared" si="20"/>
        <v>2.5416452276820172</v>
      </c>
      <c r="AA98" s="13"/>
      <c r="AB98" s="13"/>
      <c r="AC98" s="13"/>
      <c r="AD98" s="13">
        <v>0</v>
      </c>
      <c r="AE98" s="13">
        <f>VLOOKUP(A:A,[1]TDSheet!$A:$AF,32,0)</f>
        <v>1.6224000000000001</v>
      </c>
      <c r="AF98" s="13">
        <f>VLOOKUP(A:A,[1]TDSheet!$A:$AG,33,0)</f>
        <v>10.577200000000001</v>
      </c>
      <c r="AG98" s="13">
        <f>VLOOKUP(A:A,[1]TDSheet!$A:$W,23,0)</f>
        <v>11.3568</v>
      </c>
      <c r="AH98" s="13">
        <v>0</v>
      </c>
      <c r="AI98" s="20" t="str">
        <f>VLOOKUP(A:A,[1]TDSheet!$A:$AI,35,0)</f>
        <v>увел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338</v>
      </c>
      <c r="D99" s="8">
        <v>866</v>
      </c>
      <c r="E99" s="8">
        <v>527</v>
      </c>
      <c r="F99" s="8">
        <v>648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596</v>
      </c>
      <c r="K99" s="13">
        <f t="shared" si="17"/>
        <v>-69</v>
      </c>
      <c r="L99" s="13">
        <f>VLOOKUP(A:A,[1]TDSheet!$A:$V,22,0)</f>
        <v>0</v>
      </c>
      <c r="M99" s="13">
        <f>VLOOKUP(A:A,[1]TDSheet!$A:$X,24,0)</f>
        <v>100</v>
      </c>
      <c r="N99" s="13">
        <f>VLOOKUP(A:A,[1]TDSheet!$A:$O,15,0)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8"/>
        <v>105.4</v>
      </c>
      <c r="X99" s="15"/>
      <c r="Y99" s="16">
        <f t="shared" si="19"/>
        <v>7.096774193548387</v>
      </c>
      <c r="Z99" s="13">
        <f t="shared" si="20"/>
        <v>6.1480075901328268</v>
      </c>
      <c r="AA99" s="13"/>
      <c r="AB99" s="13"/>
      <c r="AC99" s="13"/>
      <c r="AD99" s="13">
        <v>0</v>
      </c>
      <c r="AE99" s="13">
        <f>VLOOKUP(A:A,[1]TDSheet!$A:$AF,32,0)</f>
        <v>133.80000000000001</v>
      </c>
      <c r="AF99" s="13">
        <f>VLOOKUP(A:A,[1]TDSheet!$A:$AG,33,0)</f>
        <v>149</v>
      </c>
      <c r="AG99" s="13">
        <f>VLOOKUP(A:A,[1]TDSheet!$A:$W,23,0)</f>
        <v>121.8</v>
      </c>
      <c r="AH99" s="13">
        <f>VLOOKUP(A:A,[4]TDSheet!$A:$B,2,0)</f>
        <v>77</v>
      </c>
      <c r="AI99" s="13" t="str">
        <f>VLOOKUP(A:A,[1]TDSheet!$A:$AI,35,0)</f>
        <v>Паша</v>
      </c>
      <c r="AJ99" s="13">
        <f t="shared" si="21"/>
        <v>0</v>
      </c>
      <c r="AK99" s="13">
        <f t="shared" si="22"/>
        <v>0</v>
      </c>
      <c r="AL99" s="13"/>
      <c r="AM99" s="13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360.733</v>
      </c>
      <c r="D100" s="8">
        <v>268.18099999999998</v>
      </c>
      <c r="E100" s="8">
        <v>281.91800000000001</v>
      </c>
      <c r="F100" s="8">
        <v>335.39600000000002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275.47000000000003</v>
      </c>
      <c r="K100" s="13">
        <f t="shared" si="17"/>
        <v>6.4479999999999791</v>
      </c>
      <c r="L100" s="13">
        <f>VLOOKUP(A:A,[1]TDSheet!$A:$V,22,0)</f>
        <v>0</v>
      </c>
      <c r="M100" s="13">
        <f>VLOOKUP(A:A,[1]TDSheet!$A:$X,24,0)</f>
        <v>60</v>
      </c>
      <c r="N100" s="13">
        <f>VLOOKUP(A:A,[1]TDSheet!$A:$O,15,0)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8"/>
        <v>56.383600000000001</v>
      </c>
      <c r="X100" s="15"/>
      <c r="Y100" s="16">
        <f t="shared" si="19"/>
        <v>7.0126065026000468</v>
      </c>
      <c r="Z100" s="13">
        <f t="shared" si="20"/>
        <v>5.9484672848133142</v>
      </c>
      <c r="AA100" s="13"/>
      <c r="AB100" s="13"/>
      <c r="AC100" s="13"/>
      <c r="AD100" s="13">
        <v>0</v>
      </c>
      <c r="AE100" s="13">
        <f>VLOOKUP(A:A,[1]TDSheet!$A:$AF,32,0)</f>
        <v>85.206800000000001</v>
      </c>
      <c r="AF100" s="13">
        <f>VLOOKUP(A:A,[1]TDSheet!$A:$AG,33,0)</f>
        <v>73.015200000000007</v>
      </c>
      <c r="AG100" s="13">
        <f>VLOOKUP(A:A,[1]TDSheet!$A:$W,23,0)</f>
        <v>61.762</v>
      </c>
      <c r="AH100" s="13">
        <f>VLOOKUP(A:A,[4]TDSheet!$A:$B,2,0)</f>
        <v>65.947999999999993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208</v>
      </c>
      <c r="D101" s="8">
        <v>794</v>
      </c>
      <c r="E101" s="8">
        <v>425</v>
      </c>
      <c r="F101" s="8">
        <v>566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444</v>
      </c>
      <c r="K101" s="13">
        <f t="shared" si="17"/>
        <v>-19</v>
      </c>
      <c r="L101" s="13">
        <f>VLOOKUP(A:A,[1]TDSheet!$A:$V,22,0)</f>
        <v>60</v>
      </c>
      <c r="M101" s="13">
        <f>VLOOKUP(A:A,[1]TDSheet!$A:$X,24,0)</f>
        <v>140</v>
      </c>
      <c r="N101" s="13">
        <f>VLOOKUP(A:A,[1]TDSheet!$A:$O,15,0)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8"/>
        <v>85</v>
      </c>
      <c r="X101" s="15"/>
      <c r="Y101" s="16">
        <f t="shared" si="19"/>
        <v>9.0117647058823529</v>
      </c>
      <c r="Z101" s="13">
        <f t="shared" si="20"/>
        <v>6.658823529411765</v>
      </c>
      <c r="AA101" s="13"/>
      <c r="AB101" s="13"/>
      <c r="AC101" s="13"/>
      <c r="AD101" s="13">
        <v>0</v>
      </c>
      <c r="AE101" s="13">
        <f>VLOOKUP(A:A,[1]TDSheet!$A:$AF,32,0)</f>
        <v>86</v>
      </c>
      <c r="AF101" s="13">
        <f>VLOOKUP(A:A,[1]TDSheet!$A:$AG,33,0)</f>
        <v>87.4</v>
      </c>
      <c r="AG101" s="13">
        <f>VLOOKUP(A:A,[1]TDSheet!$A:$W,23,0)</f>
        <v>114</v>
      </c>
      <c r="AH101" s="13">
        <f>VLOOKUP(A:A,[4]TDSheet!$A:$B,2,0)</f>
        <v>95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364.827</v>
      </c>
      <c r="D102" s="8">
        <v>118.08499999999999</v>
      </c>
      <c r="E102" s="8">
        <v>220.29900000000001</v>
      </c>
      <c r="F102" s="8">
        <v>256.81299999999999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209.405</v>
      </c>
      <c r="K102" s="13">
        <f t="shared" si="17"/>
        <v>10.894000000000005</v>
      </c>
      <c r="L102" s="13">
        <f>VLOOKUP(A:A,[1]TDSheet!$A:$V,22,0)</f>
        <v>40</v>
      </c>
      <c r="M102" s="13">
        <f>VLOOKUP(A:A,[1]TDSheet!$A:$X,24,0)</f>
        <v>50</v>
      </c>
      <c r="N102" s="13">
        <f>VLOOKUP(A:A,[1]TDSheet!$A:$O,15,0)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8"/>
        <v>44.059800000000003</v>
      </c>
      <c r="X102" s="15"/>
      <c r="Y102" s="16">
        <f t="shared" si="19"/>
        <v>7.8714156668890904</v>
      </c>
      <c r="Z102" s="13">
        <f t="shared" si="20"/>
        <v>5.8287373070236352</v>
      </c>
      <c r="AA102" s="13"/>
      <c r="AB102" s="13"/>
      <c r="AC102" s="13"/>
      <c r="AD102" s="13">
        <v>0</v>
      </c>
      <c r="AE102" s="13">
        <f>VLOOKUP(A:A,[1]TDSheet!$A:$AF,32,0)</f>
        <v>77.969000000000008</v>
      </c>
      <c r="AF102" s="13">
        <f>VLOOKUP(A:A,[1]TDSheet!$A:$AG,33,0)</f>
        <v>50.3508</v>
      </c>
      <c r="AG102" s="13">
        <f>VLOOKUP(A:A,[1]TDSheet!$A:$W,23,0)</f>
        <v>51.313000000000002</v>
      </c>
      <c r="AH102" s="13">
        <f>VLOOKUP(A:A,[4]TDSheet!$A:$B,2,0)</f>
        <v>50.71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99</v>
      </c>
      <c r="D103" s="8">
        <v>169</v>
      </c>
      <c r="E103" s="8">
        <v>166</v>
      </c>
      <c r="F103" s="8">
        <v>95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286</v>
      </c>
      <c r="K103" s="13">
        <f t="shared" si="17"/>
        <v>-120</v>
      </c>
      <c r="L103" s="13">
        <f>VLOOKUP(A:A,[1]TDSheet!$A:$V,22,0)</f>
        <v>20</v>
      </c>
      <c r="M103" s="13">
        <f>VLOOKUP(A:A,[1]TDSheet!$A:$X,24,0)</f>
        <v>30</v>
      </c>
      <c r="N103" s="13">
        <f>VLOOKUP(A:A,[1]TDSheet!$A:$O,15,0)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8"/>
        <v>33.200000000000003</v>
      </c>
      <c r="X103" s="15">
        <v>90</v>
      </c>
      <c r="Y103" s="16">
        <f t="shared" si="19"/>
        <v>7.0783132530120474</v>
      </c>
      <c r="Z103" s="13">
        <f t="shared" si="20"/>
        <v>2.8614457831325297</v>
      </c>
      <c r="AA103" s="13"/>
      <c r="AB103" s="13"/>
      <c r="AC103" s="13"/>
      <c r="AD103" s="13">
        <v>0</v>
      </c>
      <c r="AE103" s="13">
        <f>VLOOKUP(A:A,[1]TDSheet!$A:$AF,32,0)</f>
        <v>15</v>
      </c>
      <c r="AF103" s="13">
        <f>VLOOKUP(A:A,[1]TDSheet!$A:$AG,33,0)</f>
        <v>24</v>
      </c>
      <c r="AG103" s="13">
        <f>VLOOKUP(A:A,[1]TDSheet!$A:$W,23,0)</f>
        <v>25.6</v>
      </c>
      <c r="AH103" s="13">
        <f>VLOOKUP(A:A,[4]TDSheet!$A:$B,2,0)</f>
        <v>37</v>
      </c>
      <c r="AI103" s="13" t="str">
        <f>VLOOKUP(A:A,[1]TDSheet!$A:$AI,35,0)</f>
        <v>Паша</v>
      </c>
      <c r="AJ103" s="13">
        <f t="shared" si="21"/>
        <v>90</v>
      </c>
      <c r="AK103" s="13">
        <f t="shared" si="22"/>
        <v>36</v>
      </c>
      <c r="AL103" s="13"/>
      <c r="AM103" s="13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62</v>
      </c>
      <c r="D104" s="8">
        <v>210</v>
      </c>
      <c r="E104" s="8">
        <v>88</v>
      </c>
      <c r="F104" s="8">
        <v>184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136</v>
      </c>
      <c r="K104" s="13">
        <f t="shared" si="17"/>
        <v>-48</v>
      </c>
      <c r="L104" s="13">
        <f>VLOOKUP(A:A,[1]TDSheet!$A:$V,22,0)</f>
        <v>0</v>
      </c>
      <c r="M104" s="13">
        <f>VLOOKUP(A:A,[1]TDSheet!$A:$X,24,0)</f>
        <v>0</v>
      </c>
      <c r="N104" s="13">
        <f>VLOOKUP(A:A,[1]TDSheet!$A:$O,15,0)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8"/>
        <v>17.600000000000001</v>
      </c>
      <c r="X104" s="15"/>
      <c r="Y104" s="16">
        <f t="shared" si="19"/>
        <v>10.454545454545453</v>
      </c>
      <c r="Z104" s="13">
        <f t="shared" si="20"/>
        <v>10.454545454545453</v>
      </c>
      <c r="AA104" s="13"/>
      <c r="AB104" s="13"/>
      <c r="AC104" s="13"/>
      <c r="AD104" s="13">
        <v>0</v>
      </c>
      <c r="AE104" s="13">
        <f>VLOOKUP(A:A,[1]TDSheet!$A:$AF,32,0)</f>
        <v>32</v>
      </c>
      <c r="AF104" s="13">
        <f>VLOOKUP(A:A,[1]TDSheet!$A:$AG,33,0)</f>
        <v>28.2</v>
      </c>
      <c r="AG104" s="13">
        <f>VLOOKUP(A:A,[1]TDSheet!$A:$W,23,0)</f>
        <v>26.2</v>
      </c>
      <c r="AH104" s="13">
        <f>VLOOKUP(A:A,[4]TDSheet!$A:$B,2,0)</f>
        <v>23</v>
      </c>
      <c r="AI104" s="13" t="e">
        <f>VLOOKUP(A:A,[1]TDSheet!$A:$AI,35,0)</f>
        <v>#N/A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70</v>
      </c>
      <c r="D105" s="8">
        <v>93</v>
      </c>
      <c r="E105" s="8">
        <v>110</v>
      </c>
      <c r="F105" s="8">
        <v>53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235</v>
      </c>
      <c r="K105" s="13">
        <f t="shared" si="17"/>
        <v>-125</v>
      </c>
      <c r="L105" s="13">
        <f>VLOOKUP(A:A,[1]TDSheet!$A:$V,22,0)</f>
        <v>50</v>
      </c>
      <c r="M105" s="13">
        <f>VLOOKUP(A:A,[1]TDSheet!$A:$X,24,0)</f>
        <v>0</v>
      </c>
      <c r="N105" s="13">
        <f>VLOOKUP(A:A,[1]TDSheet!$A:$O,15,0)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8"/>
        <v>22</v>
      </c>
      <c r="X105" s="15">
        <v>50</v>
      </c>
      <c r="Y105" s="16">
        <f t="shared" si="19"/>
        <v>6.9545454545454541</v>
      </c>
      <c r="Z105" s="13">
        <f t="shared" si="20"/>
        <v>2.4090909090909092</v>
      </c>
      <c r="AA105" s="13"/>
      <c r="AB105" s="13"/>
      <c r="AC105" s="13"/>
      <c r="AD105" s="13">
        <v>0</v>
      </c>
      <c r="AE105" s="13">
        <f>VLOOKUP(A:A,[1]TDSheet!$A:$AF,32,0)</f>
        <v>15</v>
      </c>
      <c r="AF105" s="13">
        <f>VLOOKUP(A:A,[1]TDSheet!$A:$AG,33,0)</f>
        <v>17.8</v>
      </c>
      <c r="AG105" s="13">
        <f>VLOOKUP(A:A,[1]TDSheet!$A:$W,23,0)</f>
        <v>21.4</v>
      </c>
      <c r="AH105" s="13">
        <f>VLOOKUP(A:A,[4]TDSheet!$A:$B,2,0)</f>
        <v>33</v>
      </c>
      <c r="AI105" s="13" t="str">
        <f>VLOOKUP(A:A,[1]TDSheet!$A:$AI,35,0)</f>
        <v>увел</v>
      </c>
      <c r="AJ105" s="13">
        <f t="shared" si="21"/>
        <v>50</v>
      </c>
      <c r="AK105" s="13">
        <f t="shared" si="22"/>
        <v>10</v>
      </c>
      <c r="AL105" s="13"/>
      <c r="AM105" s="13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225</v>
      </c>
      <c r="D106" s="8">
        <v>483</v>
      </c>
      <c r="E106" s="8">
        <v>354</v>
      </c>
      <c r="F106" s="8">
        <v>322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405</v>
      </c>
      <c r="K106" s="13">
        <f t="shared" si="17"/>
        <v>-51</v>
      </c>
      <c r="L106" s="13">
        <f>VLOOKUP(A:A,[1]TDSheet!$A:$V,22,0)</f>
        <v>50</v>
      </c>
      <c r="M106" s="13">
        <f>VLOOKUP(A:A,[1]TDSheet!$A:$X,24,0)</f>
        <v>50</v>
      </c>
      <c r="N106" s="13">
        <f>VLOOKUP(A:A,[1]TDSheet!$A:$O,15,0)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8"/>
        <v>70.8</v>
      </c>
      <c r="X106" s="15">
        <v>80</v>
      </c>
      <c r="Y106" s="16">
        <f t="shared" si="19"/>
        <v>7.0903954802259888</v>
      </c>
      <c r="Z106" s="13">
        <f t="shared" si="20"/>
        <v>4.5480225988700571</v>
      </c>
      <c r="AA106" s="13"/>
      <c r="AB106" s="13"/>
      <c r="AC106" s="13"/>
      <c r="AD106" s="13">
        <v>0</v>
      </c>
      <c r="AE106" s="13">
        <f>VLOOKUP(A:A,[1]TDSheet!$A:$AF,32,0)</f>
        <v>91</v>
      </c>
      <c r="AF106" s="13">
        <f>VLOOKUP(A:A,[1]TDSheet!$A:$AG,33,0)</f>
        <v>81</v>
      </c>
      <c r="AG106" s="13">
        <f>VLOOKUP(A:A,[1]TDSheet!$A:$W,23,0)</f>
        <v>69.8</v>
      </c>
      <c r="AH106" s="13">
        <f>VLOOKUP(A:A,[4]TDSheet!$A:$B,2,0)</f>
        <v>59</v>
      </c>
      <c r="AI106" s="13" t="str">
        <f>VLOOKUP(A:A,[1]TDSheet!$A:$AI,35,0)</f>
        <v>увел</v>
      </c>
      <c r="AJ106" s="13">
        <f t="shared" si="21"/>
        <v>80</v>
      </c>
      <c r="AK106" s="13">
        <f t="shared" si="22"/>
        <v>16</v>
      </c>
      <c r="AL106" s="13"/>
      <c r="AM106" s="13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134</v>
      </c>
      <c r="D107" s="8">
        <v>294</v>
      </c>
      <c r="E107" s="8">
        <v>310</v>
      </c>
      <c r="F107" s="8">
        <v>112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335</v>
      </c>
      <c r="K107" s="13">
        <f t="shared" si="17"/>
        <v>-25</v>
      </c>
      <c r="L107" s="13">
        <f>VLOOKUP(A:A,[1]TDSheet!$A:$V,22,0)</f>
        <v>140</v>
      </c>
      <c r="M107" s="13">
        <f>VLOOKUP(A:A,[1]TDSheet!$A:$X,24,0)</f>
        <v>50</v>
      </c>
      <c r="N107" s="13">
        <f>VLOOKUP(A:A,[1]TDSheet!$A:$O,15,0)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8"/>
        <v>62</v>
      </c>
      <c r="X107" s="15">
        <v>70</v>
      </c>
      <c r="Y107" s="16">
        <f t="shared" si="19"/>
        <v>6</v>
      </c>
      <c r="Z107" s="13">
        <f t="shared" si="20"/>
        <v>1.8064516129032258</v>
      </c>
      <c r="AA107" s="13"/>
      <c r="AB107" s="13"/>
      <c r="AC107" s="13"/>
      <c r="AD107" s="13">
        <v>0</v>
      </c>
      <c r="AE107" s="13">
        <f>VLOOKUP(A:A,[1]TDSheet!$A:$AF,32,0)</f>
        <v>22.4</v>
      </c>
      <c r="AF107" s="13">
        <f>VLOOKUP(A:A,[1]TDSheet!$A:$AG,33,0)</f>
        <v>42.2</v>
      </c>
      <c r="AG107" s="13">
        <f>VLOOKUP(A:A,[1]TDSheet!$A:$W,23,0)</f>
        <v>42.4</v>
      </c>
      <c r="AH107" s="13">
        <f>VLOOKUP(A:A,[4]TDSheet!$A:$B,2,0)</f>
        <v>36</v>
      </c>
      <c r="AI107" s="13" t="str">
        <f>VLOOKUP(A:A,[1]TDSheet!$A:$AI,35,0)</f>
        <v>???</v>
      </c>
      <c r="AJ107" s="13">
        <f t="shared" si="21"/>
        <v>70</v>
      </c>
      <c r="AK107" s="13">
        <f t="shared" si="22"/>
        <v>21</v>
      </c>
      <c r="AL107" s="13"/>
      <c r="AM107" s="13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404.01799999999997</v>
      </c>
      <c r="D108" s="8">
        <v>628.37599999999998</v>
      </c>
      <c r="E108" s="8">
        <v>432.38400000000001</v>
      </c>
      <c r="F108" s="8">
        <v>354.96300000000002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427.28699999999998</v>
      </c>
      <c r="K108" s="13">
        <f t="shared" si="17"/>
        <v>5.0970000000000368</v>
      </c>
      <c r="L108" s="13">
        <f>VLOOKUP(A:A,[1]TDSheet!$A:$V,22,0)</f>
        <v>120</v>
      </c>
      <c r="M108" s="13">
        <f>VLOOKUP(A:A,[1]TDSheet!$A:$X,24,0)</f>
        <v>90</v>
      </c>
      <c r="N108" s="13">
        <f>VLOOKUP(A:A,[1]TDSheet!$A:$O,15,0)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8"/>
        <v>86.476799999999997</v>
      </c>
      <c r="X108" s="15">
        <v>150</v>
      </c>
      <c r="Y108" s="16">
        <f t="shared" si="19"/>
        <v>8.267685668294849</v>
      </c>
      <c r="Z108" s="13">
        <f t="shared" si="20"/>
        <v>4.1047194160746008</v>
      </c>
      <c r="AA108" s="13"/>
      <c r="AB108" s="13"/>
      <c r="AC108" s="13"/>
      <c r="AD108" s="13">
        <v>0</v>
      </c>
      <c r="AE108" s="13">
        <f>VLOOKUP(A:A,[1]TDSheet!$A:$AF,32,0)</f>
        <v>128.089</v>
      </c>
      <c r="AF108" s="13">
        <f>VLOOKUP(A:A,[1]TDSheet!$A:$AG,33,0)</f>
        <v>98.558399999999992</v>
      </c>
      <c r="AG108" s="13">
        <f>VLOOKUP(A:A,[1]TDSheet!$A:$W,23,0)</f>
        <v>89.569199999999995</v>
      </c>
      <c r="AH108" s="13">
        <f>VLOOKUP(A:A,[4]TDSheet!$A:$B,2,0)</f>
        <v>102.47</v>
      </c>
      <c r="AI108" s="13" t="e">
        <f>VLOOKUP(A:A,[1]TDSheet!$A:$AI,35,0)</f>
        <v>#N/A</v>
      </c>
      <c r="AJ108" s="13">
        <f t="shared" si="21"/>
        <v>150</v>
      </c>
      <c r="AK108" s="13">
        <f t="shared" si="22"/>
        <v>150</v>
      </c>
      <c r="AL108" s="13"/>
      <c r="AM108" s="13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2494.5120000000002</v>
      </c>
      <c r="D109" s="8">
        <v>4584.8440000000001</v>
      </c>
      <c r="E109" s="8">
        <v>4077.6970000000001</v>
      </c>
      <c r="F109" s="8">
        <v>2881.4549999999999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3912</v>
      </c>
      <c r="K109" s="13">
        <f t="shared" si="17"/>
        <v>165.69700000000012</v>
      </c>
      <c r="L109" s="13">
        <f>VLOOKUP(A:A,[1]TDSheet!$A:$V,22,0)</f>
        <v>1000</v>
      </c>
      <c r="M109" s="13">
        <f>VLOOKUP(A:A,[1]TDSheet!$A:$X,24,0)</f>
        <v>1000</v>
      </c>
      <c r="N109" s="13">
        <f>VLOOKUP(A:A,[1]TDSheet!$A:$O,15,0)</f>
        <v>1000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8"/>
        <v>815.5394</v>
      </c>
      <c r="X109" s="15">
        <v>400</v>
      </c>
      <c r="Y109" s="16">
        <f t="shared" si="19"/>
        <v>7.7022091146056217</v>
      </c>
      <c r="Z109" s="13">
        <f t="shared" si="20"/>
        <v>3.533189199687961</v>
      </c>
      <c r="AA109" s="13"/>
      <c r="AB109" s="13"/>
      <c r="AC109" s="13"/>
      <c r="AD109" s="13">
        <v>0</v>
      </c>
      <c r="AE109" s="13">
        <f>VLOOKUP(A:A,[1]TDSheet!$A:$AF,32,0)</f>
        <v>879.49419999999986</v>
      </c>
      <c r="AF109" s="13">
        <f>VLOOKUP(A:A,[1]TDSheet!$A:$AG,33,0)</f>
        <v>770.43680000000006</v>
      </c>
      <c r="AG109" s="13">
        <f>VLOOKUP(A:A,[1]TDSheet!$A:$W,23,0)</f>
        <v>832.65480000000002</v>
      </c>
      <c r="AH109" s="13">
        <f>VLOOKUP(A:A,[4]TDSheet!$A:$B,2,0)</f>
        <v>950.83199999999999</v>
      </c>
      <c r="AI109" s="19" t="s">
        <v>157</v>
      </c>
      <c r="AJ109" s="13">
        <f t="shared" si="21"/>
        <v>400</v>
      </c>
      <c r="AK109" s="13">
        <f t="shared" si="22"/>
        <v>400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4598.91</v>
      </c>
      <c r="D110" s="8">
        <v>16314.254000000001</v>
      </c>
      <c r="E110" s="8">
        <v>6057.2690000000002</v>
      </c>
      <c r="F110" s="8">
        <v>6316.2290000000003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5842.915</v>
      </c>
      <c r="K110" s="13">
        <f t="shared" si="17"/>
        <v>214.35400000000027</v>
      </c>
      <c r="L110" s="13">
        <f>VLOOKUP(A:A,[1]TDSheet!$A:$V,22,0)</f>
        <v>1300</v>
      </c>
      <c r="M110" s="13">
        <f>VLOOKUP(A:A,[1]TDSheet!$A:$X,24,0)</f>
        <v>1400</v>
      </c>
      <c r="N110" s="13">
        <f>VLOOKUP(A:A,[1]TDSheet!$A:$O,15,0)</f>
        <v>2300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8"/>
        <v>1211.4538</v>
      </c>
      <c r="X110" s="15">
        <v>500</v>
      </c>
      <c r="Y110" s="16">
        <f t="shared" si="19"/>
        <v>9.7537594912822918</v>
      </c>
      <c r="Z110" s="13">
        <f t="shared" si="20"/>
        <v>5.2137596992968289</v>
      </c>
      <c r="AA110" s="13"/>
      <c r="AB110" s="13"/>
      <c r="AC110" s="13"/>
      <c r="AD110" s="13">
        <v>0</v>
      </c>
      <c r="AE110" s="13">
        <f>VLOOKUP(A:A,[1]TDSheet!$A:$AF,32,0)</f>
        <v>1598.8784000000001</v>
      </c>
      <c r="AF110" s="13">
        <f>VLOOKUP(A:A,[1]TDSheet!$A:$AG,33,0)</f>
        <v>1455.2837999999999</v>
      </c>
      <c r="AG110" s="13">
        <f>VLOOKUP(A:A,[1]TDSheet!$A:$W,23,0)</f>
        <v>1333.8772000000001</v>
      </c>
      <c r="AH110" s="13">
        <f>VLOOKUP(A:A,[4]TDSheet!$A:$B,2,0)</f>
        <v>1250.9659999999999</v>
      </c>
      <c r="AI110" s="19" t="s">
        <v>156</v>
      </c>
      <c r="AJ110" s="13">
        <f t="shared" si="21"/>
        <v>500</v>
      </c>
      <c r="AK110" s="13">
        <f t="shared" si="22"/>
        <v>500</v>
      </c>
      <c r="AL110" s="13"/>
      <c r="AM110" s="13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2874.529</v>
      </c>
      <c r="D111" s="8">
        <v>10919.044</v>
      </c>
      <c r="E111" s="8">
        <v>5355.4380000000001</v>
      </c>
      <c r="F111" s="8">
        <v>3494.0030000000002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5125.2749999999996</v>
      </c>
      <c r="K111" s="13">
        <f t="shared" si="17"/>
        <v>230.16300000000047</v>
      </c>
      <c r="L111" s="13">
        <f>VLOOKUP(A:A,[1]TDSheet!$A:$V,22,0)</f>
        <v>1500</v>
      </c>
      <c r="M111" s="13">
        <f>VLOOKUP(A:A,[1]TDSheet!$A:$X,24,0)</f>
        <v>1200</v>
      </c>
      <c r="N111" s="13">
        <f>VLOOKUP(A:A,[1]TDSheet!$A:$O,15,0)</f>
        <v>1000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8"/>
        <v>1071.0876000000001</v>
      </c>
      <c r="X111" s="15">
        <v>500</v>
      </c>
      <c r="Y111" s="16">
        <f t="shared" si="19"/>
        <v>7.1833554977202612</v>
      </c>
      <c r="Z111" s="13">
        <f t="shared" si="20"/>
        <v>3.2621075997892235</v>
      </c>
      <c r="AA111" s="13"/>
      <c r="AB111" s="13"/>
      <c r="AC111" s="13"/>
      <c r="AD111" s="13">
        <v>0</v>
      </c>
      <c r="AE111" s="13">
        <f>VLOOKUP(A:A,[1]TDSheet!$A:$AF,32,0)</f>
        <v>1071.4584</v>
      </c>
      <c r="AF111" s="13">
        <f>VLOOKUP(A:A,[1]TDSheet!$A:$AG,33,0)</f>
        <v>960.08080000000007</v>
      </c>
      <c r="AG111" s="13">
        <f>VLOOKUP(A:A,[1]TDSheet!$A:$W,23,0)</f>
        <v>1115.175</v>
      </c>
      <c r="AH111" s="13">
        <f>VLOOKUP(A:A,[4]TDSheet!$A:$B,2,0)</f>
        <v>1110.473</v>
      </c>
      <c r="AI111" s="19" t="s">
        <v>159</v>
      </c>
      <c r="AJ111" s="13">
        <f t="shared" si="21"/>
        <v>500</v>
      </c>
      <c r="AK111" s="13">
        <f t="shared" si="22"/>
        <v>500</v>
      </c>
      <c r="AL111" s="13"/>
      <c r="AM111" s="13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174.21899999999999</v>
      </c>
      <c r="D112" s="8">
        <v>218.584</v>
      </c>
      <c r="E112" s="8">
        <v>220.28100000000001</v>
      </c>
      <c r="F112" s="8">
        <v>169.947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237.96899999999999</v>
      </c>
      <c r="K112" s="13">
        <f t="shared" si="17"/>
        <v>-17.687999999999988</v>
      </c>
      <c r="L112" s="13">
        <f>VLOOKUP(A:A,[1]TDSheet!$A:$V,22,0)</f>
        <v>70</v>
      </c>
      <c r="M112" s="13">
        <f>VLOOKUP(A:A,[1]TDSheet!$A:$X,24,0)</f>
        <v>50</v>
      </c>
      <c r="N112" s="13">
        <f>VLOOKUP(A:A,[1]TDSheet!$A:$O,15,0)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8"/>
        <v>44.056200000000004</v>
      </c>
      <c r="X112" s="15">
        <v>30</v>
      </c>
      <c r="Y112" s="16">
        <f t="shared" si="19"/>
        <v>7.2622468574230181</v>
      </c>
      <c r="Z112" s="13">
        <f t="shared" si="20"/>
        <v>3.8575047325915532</v>
      </c>
      <c r="AA112" s="13"/>
      <c r="AB112" s="13"/>
      <c r="AC112" s="13"/>
      <c r="AD112" s="13">
        <v>0</v>
      </c>
      <c r="AE112" s="13">
        <f>VLOOKUP(A:A,[1]TDSheet!$A:$AF,32,0)</f>
        <v>13.3406</v>
      </c>
      <c r="AF112" s="13">
        <f>VLOOKUP(A:A,[1]TDSheet!$A:$AG,33,0)</f>
        <v>9.5768000000000004</v>
      </c>
      <c r="AG112" s="13">
        <f>VLOOKUP(A:A,[1]TDSheet!$A:$W,23,0)</f>
        <v>44.698999999999998</v>
      </c>
      <c r="AH112" s="13">
        <f>VLOOKUP(A:A,[4]TDSheet!$A:$B,2,0)</f>
        <v>57.908999999999999</v>
      </c>
      <c r="AI112" s="13" t="str">
        <f>VLOOKUP(A:A,[1]TDSheet!$A:$AI,35,0)</f>
        <v>зв70</v>
      </c>
      <c r="AJ112" s="13">
        <f t="shared" si="21"/>
        <v>30</v>
      </c>
      <c r="AK112" s="13">
        <f t="shared" si="22"/>
        <v>30</v>
      </c>
      <c r="AL112" s="13"/>
      <c r="AM112" s="13"/>
    </row>
    <row r="113" spans="1:39" s="1" customFormat="1" ht="11.1" customHeight="1" outlineLevel="1" x14ac:dyDescent="0.2">
      <c r="A113" s="7" t="s">
        <v>113</v>
      </c>
      <c r="B113" s="7" t="s">
        <v>13</v>
      </c>
      <c r="C113" s="8">
        <v>115</v>
      </c>
      <c r="D113" s="8">
        <v>313</v>
      </c>
      <c r="E113" s="8">
        <v>143</v>
      </c>
      <c r="F113" s="8">
        <v>159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169</v>
      </c>
      <c r="K113" s="13">
        <f t="shared" si="17"/>
        <v>-26</v>
      </c>
      <c r="L113" s="13">
        <f>VLOOKUP(A:A,[1]TDSheet!$A:$V,22,0)</f>
        <v>30</v>
      </c>
      <c r="M113" s="13">
        <f>VLOOKUP(A:A,[1]TDSheet!$A:$X,24,0)</f>
        <v>30</v>
      </c>
      <c r="N113" s="13">
        <f>VLOOKUP(A:A,[1]TDSheet!$A:$O,15,0)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8"/>
        <v>28.6</v>
      </c>
      <c r="X113" s="15"/>
      <c r="Y113" s="16">
        <f t="shared" si="19"/>
        <v>7.6573426573426566</v>
      </c>
      <c r="Z113" s="13">
        <f t="shared" si="20"/>
        <v>5.5594405594405591</v>
      </c>
      <c r="AA113" s="13"/>
      <c r="AB113" s="13"/>
      <c r="AC113" s="13"/>
      <c r="AD113" s="13">
        <v>0</v>
      </c>
      <c r="AE113" s="13">
        <f>VLOOKUP(A:A,[1]TDSheet!$A:$AF,32,0)</f>
        <v>37</v>
      </c>
      <c r="AF113" s="13">
        <f>VLOOKUP(A:A,[1]TDSheet!$A:$AG,33,0)</f>
        <v>31.4</v>
      </c>
      <c r="AG113" s="13">
        <f>VLOOKUP(A:A,[1]TDSheet!$A:$W,23,0)</f>
        <v>33.799999999999997</v>
      </c>
      <c r="AH113" s="13">
        <f>VLOOKUP(A:A,[4]TDSheet!$A:$B,2,0)</f>
        <v>33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55.210999999999999</v>
      </c>
      <c r="D114" s="8">
        <v>39.36</v>
      </c>
      <c r="E114" s="8">
        <v>52.295000000000002</v>
      </c>
      <c r="F114" s="8">
        <v>36.764000000000003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79.751999999999995</v>
      </c>
      <c r="K114" s="13">
        <f t="shared" si="17"/>
        <v>-27.456999999999994</v>
      </c>
      <c r="L114" s="13">
        <f>VLOOKUP(A:A,[1]TDSheet!$A:$V,22,0)</f>
        <v>10</v>
      </c>
      <c r="M114" s="13">
        <f>VLOOKUP(A:A,[1]TDSheet!$A:$X,24,0)</f>
        <v>10</v>
      </c>
      <c r="N114" s="13">
        <f>VLOOKUP(A:A,[1]TDSheet!$A:$O,15,0)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8"/>
        <v>10.459</v>
      </c>
      <c r="X114" s="15"/>
      <c r="Y114" s="16">
        <f t="shared" si="19"/>
        <v>5.4272875035854291</v>
      </c>
      <c r="Z114" s="13">
        <f t="shared" si="20"/>
        <v>3.515058801032604</v>
      </c>
      <c r="AA114" s="13"/>
      <c r="AB114" s="13"/>
      <c r="AC114" s="13"/>
      <c r="AD114" s="13">
        <v>0</v>
      </c>
      <c r="AE114" s="13">
        <f>VLOOKUP(A:A,[1]TDSheet!$A:$AF,32,0)</f>
        <v>1.9292000000000002</v>
      </c>
      <c r="AF114" s="13">
        <f>VLOOKUP(A:A,[1]TDSheet!$A:$AG,33,0)</f>
        <v>15.1624</v>
      </c>
      <c r="AG114" s="13">
        <f>VLOOKUP(A:A,[1]TDSheet!$A:$W,23,0)</f>
        <v>22.034399999999998</v>
      </c>
      <c r="AH114" s="13">
        <v>0</v>
      </c>
      <c r="AI114" s="13" t="str">
        <f>VLOOKUP(A:A,[1]TDSheet!$A:$AI,35,0)</f>
        <v>увел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16.835000000000001</v>
      </c>
      <c r="D115" s="8">
        <v>39.125</v>
      </c>
      <c r="E115" s="8">
        <v>18.872</v>
      </c>
      <c r="F115" s="8">
        <v>30.35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61.902000000000001</v>
      </c>
      <c r="K115" s="13">
        <f t="shared" si="17"/>
        <v>-43.03</v>
      </c>
      <c r="L115" s="13">
        <f>VLOOKUP(A:A,[1]TDSheet!$A:$V,22,0)</f>
        <v>10</v>
      </c>
      <c r="M115" s="13">
        <f>VLOOKUP(A:A,[1]TDSheet!$A:$X,24,0)</f>
        <v>10</v>
      </c>
      <c r="N115" s="13">
        <f>VLOOKUP(A:A,[1]TDSheet!$A:$O,15,0)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8"/>
        <v>3.7744</v>
      </c>
      <c r="X115" s="15"/>
      <c r="Y115" s="16">
        <f t="shared" si="19"/>
        <v>13.33986858838491</v>
      </c>
      <c r="Z115" s="13">
        <f t="shared" si="20"/>
        <v>8.0410131411615087</v>
      </c>
      <c r="AA115" s="13"/>
      <c r="AB115" s="13"/>
      <c r="AC115" s="13"/>
      <c r="AD115" s="13">
        <v>0</v>
      </c>
      <c r="AE115" s="13">
        <f>VLOOKUP(A:A,[1]TDSheet!$A:$AF,32,0)</f>
        <v>4.8528000000000002</v>
      </c>
      <c r="AF115" s="13">
        <f>VLOOKUP(A:A,[1]TDSheet!$A:$AG,33,0)</f>
        <v>11.053599999999999</v>
      </c>
      <c r="AG115" s="13">
        <f>VLOOKUP(A:A,[1]TDSheet!$A:$W,23,0)</f>
        <v>12.131600000000001</v>
      </c>
      <c r="AH115" s="13">
        <f>VLOOKUP(A:A,[4]TDSheet!$A:$B,2,0)</f>
        <v>2.6960000000000002</v>
      </c>
      <c r="AI115" s="13" t="str">
        <f>VLOOKUP(A:A,[1]TDSheet!$A:$AI,35,0)</f>
        <v>увел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13</v>
      </c>
      <c r="C116" s="8">
        <v>47</v>
      </c>
      <c r="D116" s="8">
        <v>35</v>
      </c>
      <c r="E116" s="8">
        <v>44</v>
      </c>
      <c r="F116" s="8">
        <v>34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63</v>
      </c>
      <c r="K116" s="13">
        <f t="shared" si="17"/>
        <v>-19</v>
      </c>
      <c r="L116" s="13">
        <f>VLOOKUP(A:A,[1]TDSheet!$A:$V,22,0)</f>
        <v>0</v>
      </c>
      <c r="M116" s="13">
        <f>VLOOKUP(A:A,[1]TDSheet!$A:$X,24,0)</f>
        <v>0</v>
      </c>
      <c r="N116" s="13">
        <f>VLOOKUP(A:A,[1]TDSheet!$A:$O,15,0)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8"/>
        <v>8.8000000000000007</v>
      </c>
      <c r="X116" s="15">
        <v>10</v>
      </c>
      <c r="Y116" s="16">
        <f t="shared" si="19"/>
        <v>5</v>
      </c>
      <c r="Z116" s="13">
        <f t="shared" si="20"/>
        <v>3.8636363636363633</v>
      </c>
      <c r="AA116" s="13"/>
      <c r="AB116" s="13"/>
      <c r="AC116" s="13"/>
      <c r="AD116" s="13">
        <v>0</v>
      </c>
      <c r="AE116" s="13">
        <f>VLOOKUP(A:A,[1]TDSheet!$A:$AF,32,0)</f>
        <v>11.6</v>
      </c>
      <c r="AF116" s="13">
        <f>VLOOKUP(A:A,[1]TDSheet!$A:$AG,33,0)</f>
        <v>20.399999999999999</v>
      </c>
      <c r="AG116" s="13">
        <f>VLOOKUP(A:A,[1]TDSheet!$A:$W,23,0)</f>
        <v>5.8</v>
      </c>
      <c r="AH116" s="13">
        <f>VLOOKUP(A:A,[4]TDSheet!$A:$B,2,0)</f>
        <v>10</v>
      </c>
      <c r="AI116" s="13" t="e">
        <f>VLOOKUP(A:A,[1]TDSheet!$A:$AI,35,0)</f>
        <v>#N/A</v>
      </c>
      <c r="AJ116" s="13">
        <f t="shared" si="21"/>
        <v>10</v>
      </c>
      <c r="AK116" s="13">
        <f t="shared" si="22"/>
        <v>4</v>
      </c>
      <c r="AL116" s="13"/>
      <c r="AM116" s="13"/>
    </row>
    <row r="117" spans="1:39" s="1" customFormat="1" ht="11.1" customHeight="1" outlineLevel="1" x14ac:dyDescent="0.2">
      <c r="A117" s="7" t="s">
        <v>124</v>
      </c>
      <c r="B117" s="7" t="s">
        <v>13</v>
      </c>
      <c r="C117" s="8">
        <v>30</v>
      </c>
      <c r="D117" s="8">
        <v>45</v>
      </c>
      <c r="E117" s="8">
        <v>43</v>
      </c>
      <c r="F117" s="8">
        <v>28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56</v>
      </c>
      <c r="K117" s="13">
        <f t="shared" si="17"/>
        <v>-13</v>
      </c>
      <c r="L117" s="13">
        <f>VLOOKUP(A:A,[1]TDSheet!$A:$V,22,0)</f>
        <v>0</v>
      </c>
      <c r="M117" s="13">
        <f>VLOOKUP(A:A,[1]TDSheet!$A:$X,24,0)</f>
        <v>0</v>
      </c>
      <c r="N117" s="13">
        <f>VLOOKUP(A:A,[1]TDSheet!$A:$O,15,0)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8"/>
        <v>8.6</v>
      </c>
      <c r="X117" s="15">
        <v>10</v>
      </c>
      <c r="Y117" s="16">
        <f t="shared" si="19"/>
        <v>4.4186046511627906</v>
      </c>
      <c r="Z117" s="13">
        <f t="shared" si="20"/>
        <v>3.2558139534883721</v>
      </c>
      <c r="AA117" s="13"/>
      <c r="AB117" s="13"/>
      <c r="AC117" s="13"/>
      <c r="AD117" s="13">
        <v>0</v>
      </c>
      <c r="AE117" s="13">
        <f>VLOOKUP(A:A,[1]TDSheet!$A:$AF,32,0)</f>
        <v>7.6</v>
      </c>
      <c r="AF117" s="13">
        <f>VLOOKUP(A:A,[1]TDSheet!$A:$AG,33,0)</f>
        <v>24</v>
      </c>
      <c r="AG117" s="13">
        <f>VLOOKUP(A:A,[1]TDSheet!$A:$W,23,0)</f>
        <v>7.2</v>
      </c>
      <c r="AH117" s="13">
        <f>VLOOKUP(A:A,[4]TDSheet!$A:$B,2,0)</f>
        <v>11</v>
      </c>
      <c r="AI117" s="13" t="e">
        <f>VLOOKUP(A:A,[1]TDSheet!$A:$AI,35,0)</f>
        <v>#N/A</v>
      </c>
      <c r="AJ117" s="13">
        <f t="shared" si="21"/>
        <v>10</v>
      </c>
      <c r="AK117" s="13">
        <f t="shared" si="22"/>
        <v>4</v>
      </c>
      <c r="AL117" s="13"/>
      <c r="AM117" s="13"/>
    </row>
    <row r="118" spans="1:39" s="1" customFormat="1" ht="11.1" customHeight="1" outlineLevel="1" x14ac:dyDescent="0.2">
      <c r="A118" s="7" t="s">
        <v>125</v>
      </c>
      <c r="B118" s="7" t="s">
        <v>13</v>
      </c>
      <c r="C118" s="8">
        <v>28</v>
      </c>
      <c r="D118" s="8">
        <v>33</v>
      </c>
      <c r="E118" s="8">
        <v>43</v>
      </c>
      <c r="F118" s="8">
        <v>15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55</v>
      </c>
      <c r="K118" s="13">
        <f t="shared" si="17"/>
        <v>-12</v>
      </c>
      <c r="L118" s="13">
        <f>VLOOKUP(A:A,[1]TDSheet!$A:$V,22,0)</f>
        <v>0</v>
      </c>
      <c r="M118" s="13">
        <f>VLOOKUP(A:A,[1]TDSheet!$A:$X,24,0)</f>
        <v>0</v>
      </c>
      <c r="N118" s="13">
        <f>VLOOKUP(A:A,[1]TDSheet!$A:$O,15,0)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8"/>
        <v>8.6</v>
      </c>
      <c r="X118" s="15">
        <v>10</v>
      </c>
      <c r="Y118" s="16">
        <f t="shared" si="19"/>
        <v>2.9069767441860468</v>
      </c>
      <c r="Z118" s="13">
        <f t="shared" si="20"/>
        <v>1.7441860465116279</v>
      </c>
      <c r="AA118" s="13"/>
      <c r="AB118" s="13"/>
      <c r="AC118" s="13"/>
      <c r="AD118" s="13">
        <v>0</v>
      </c>
      <c r="AE118" s="13">
        <f>VLOOKUP(A:A,[1]TDSheet!$A:$AF,32,0)</f>
        <v>6.6</v>
      </c>
      <c r="AF118" s="13">
        <f>VLOOKUP(A:A,[1]TDSheet!$A:$AG,33,0)</f>
        <v>11.2</v>
      </c>
      <c r="AG118" s="13">
        <f>VLOOKUP(A:A,[1]TDSheet!$A:$W,23,0)</f>
        <v>5.4</v>
      </c>
      <c r="AH118" s="13">
        <f>VLOOKUP(A:A,[4]TDSheet!$A:$B,2,0)</f>
        <v>7</v>
      </c>
      <c r="AI118" s="13" t="e">
        <f>VLOOKUP(A:A,[1]TDSheet!$A:$AI,35,0)</f>
        <v>#N/A</v>
      </c>
      <c r="AJ118" s="13">
        <f t="shared" si="21"/>
        <v>10</v>
      </c>
      <c r="AK118" s="13">
        <f t="shared" si="22"/>
        <v>4</v>
      </c>
      <c r="AL118" s="13"/>
      <c r="AM118" s="13"/>
    </row>
    <row r="119" spans="1:39" s="1" customFormat="1" ht="11.1" customHeight="1" outlineLevel="1" x14ac:dyDescent="0.2">
      <c r="A119" s="7" t="s">
        <v>126</v>
      </c>
      <c r="B119" s="7" t="s">
        <v>13</v>
      </c>
      <c r="C119" s="8">
        <v>32</v>
      </c>
      <c r="D119" s="8">
        <v>38</v>
      </c>
      <c r="E119" s="8">
        <v>36</v>
      </c>
      <c r="F119" s="8">
        <v>28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51</v>
      </c>
      <c r="K119" s="13">
        <f t="shared" si="17"/>
        <v>-15</v>
      </c>
      <c r="L119" s="13">
        <f>VLOOKUP(A:A,[1]TDSheet!$A:$V,22,0)</f>
        <v>0</v>
      </c>
      <c r="M119" s="13">
        <f>VLOOKUP(A:A,[1]TDSheet!$A:$X,24,0)</f>
        <v>0</v>
      </c>
      <c r="N119" s="13">
        <f>VLOOKUP(A:A,[1]TDSheet!$A:$O,15,0)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8"/>
        <v>7.2</v>
      </c>
      <c r="X119" s="15">
        <v>10</v>
      </c>
      <c r="Y119" s="16">
        <f t="shared" si="19"/>
        <v>5.2777777777777777</v>
      </c>
      <c r="Z119" s="13">
        <f t="shared" si="20"/>
        <v>3.8888888888888888</v>
      </c>
      <c r="AA119" s="13"/>
      <c r="AB119" s="13"/>
      <c r="AC119" s="13"/>
      <c r="AD119" s="13">
        <v>0</v>
      </c>
      <c r="AE119" s="13">
        <f>VLOOKUP(A:A,[1]TDSheet!$A:$AF,32,0)</f>
        <v>8.8000000000000007</v>
      </c>
      <c r="AF119" s="13">
        <f>VLOOKUP(A:A,[1]TDSheet!$A:$AG,33,0)</f>
        <v>15.2</v>
      </c>
      <c r="AG119" s="13">
        <f>VLOOKUP(A:A,[1]TDSheet!$A:$W,23,0)</f>
        <v>4.2</v>
      </c>
      <c r="AH119" s="13">
        <f>VLOOKUP(A:A,[4]TDSheet!$A:$B,2,0)</f>
        <v>8</v>
      </c>
      <c r="AI119" s="13" t="e">
        <f>VLOOKUP(A:A,[1]TDSheet!$A:$AI,35,0)</f>
        <v>#N/A</v>
      </c>
      <c r="AJ119" s="13">
        <f t="shared" si="21"/>
        <v>10</v>
      </c>
      <c r="AK119" s="13">
        <f t="shared" si="22"/>
        <v>4</v>
      </c>
      <c r="AL119" s="13"/>
      <c r="AM119" s="13"/>
    </row>
    <row r="120" spans="1:39" s="1" customFormat="1" ht="11.1" customHeight="1" outlineLevel="1" x14ac:dyDescent="0.2">
      <c r="A120" s="7" t="s">
        <v>114</v>
      </c>
      <c r="B120" s="7" t="s">
        <v>8</v>
      </c>
      <c r="C120" s="8">
        <v>22.106999999999999</v>
      </c>
      <c r="D120" s="8">
        <v>69.103999999999999</v>
      </c>
      <c r="E120" s="8">
        <v>30.568000000000001</v>
      </c>
      <c r="F120" s="8">
        <v>34.366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65.454999999999998</v>
      </c>
      <c r="K120" s="13">
        <f t="shared" si="17"/>
        <v>-34.887</v>
      </c>
      <c r="L120" s="13">
        <f>VLOOKUP(A:A,[1]TDSheet!$A:$V,22,0)</f>
        <v>10</v>
      </c>
      <c r="M120" s="13">
        <f>VLOOKUP(A:A,[1]TDSheet!$A:$X,24,0)</f>
        <v>10</v>
      </c>
      <c r="N120" s="13">
        <f>VLOOKUP(A:A,[1]TDSheet!$A:$O,15,0)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8"/>
        <v>6.1135999999999999</v>
      </c>
      <c r="X120" s="15"/>
      <c r="Y120" s="16">
        <f t="shared" si="19"/>
        <v>8.8926328186338655</v>
      </c>
      <c r="Z120" s="13">
        <f t="shared" si="20"/>
        <v>5.6212378958387861</v>
      </c>
      <c r="AA120" s="13"/>
      <c r="AB120" s="13"/>
      <c r="AC120" s="13"/>
      <c r="AD120" s="13">
        <v>0</v>
      </c>
      <c r="AE120" s="13">
        <f>VLOOKUP(A:A,[1]TDSheet!$A:$AF,32,0)</f>
        <v>20.313200000000002</v>
      </c>
      <c r="AF120" s="13">
        <f>VLOOKUP(A:A,[1]TDSheet!$A:$AG,33,0)</f>
        <v>6.65</v>
      </c>
      <c r="AG120" s="13">
        <f>VLOOKUP(A:A,[1]TDSheet!$A:$W,23,0)</f>
        <v>14.609</v>
      </c>
      <c r="AH120" s="13">
        <f>VLOOKUP(A:A,[4]TDSheet!$A:$B,2,0)</f>
        <v>2.6659999999999999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28.102</v>
      </c>
      <c r="D121" s="8">
        <v>95.263999999999996</v>
      </c>
      <c r="E121" s="8">
        <v>45.268999999999998</v>
      </c>
      <c r="F121" s="8">
        <v>47.581000000000003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75.165000000000006</v>
      </c>
      <c r="K121" s="13">
        <f t="shared" si="17"/>
        <v>-29.896000000000008</v>
      </c>
      <c r="L121" s="13">
        <f>VLOOKUP(A:A,[1]TDSheet!$A:$V,22,0)</f>
        <v>10</v>
      </c>
      <c r="M121" s="13">
        <f>VLOOKUP(A:A,[1]TDSheet!$A:$X,24,0)</f>
        <v>10</v>
      </c>
      <c r="N121" s="13">
        <f>VLOOKUP(A:A,[1]TDSheet!$A:$O,15,0)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8"/>
        <v>9.053799999999999</v>
      </c>
      <c r="X121" s="15"/>
      <c r="Y121" s="16">
        <f t="shared" si="19"/>
        <v>7.4643795975170661</v>
      </c>
      <c r="Z121" s="13">
        <f t="shared" si="20"/>
        <v>5.2553623892730137</v>
      </c>
      <c r="AA121" s="13"/>
      <c r="AB121" s="13"/>
      <c r="AC121" s="13"/>
      <c r="AD121" s="13">
        <v>0</v>
      </c>
      <c r="AE121" s="13">
        <f>VLOOKUP(A:A,[1]TDSheet!$A:$AF,32,0)</f>
        <v>13.325999999999999</v>
      </c>
      <c r="AF121" s="13">
        <f>VLOOKUP(A:A,[1]TDSheet!$A:$AG,33,0)</f>
        <v>5.0446</v>
      </c>
      <c r="AG121" s="13">
        <f>VLOOKUP(A:A,[1]TDSheet!$A:$W,23,0)</f>
        <v>13.868</v>
      </c>
      <c r="AH121" s="13">
        <f>VLOOKUP(A:A,[4]TDSheet!$A:$B,2,0)</f>
        <v>14.638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5.7729999999999997</v>
      </c>
      <c r="D122" s="8"/>
      <c r="E122" s="8">
        <v>1.87</v>
      </c>
      <c r="F122" s="8">
        <v>3.903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1.87</v>
      </c>
      <c r="K122" s="13">
        <f t="shared" si="17"/>
        <v>0</v>
      </c>
      <c r="L122" s="13">
        <f>VLOOKUP(A:A,[1]TDSheet!$A:$V,22,0)</f>
        <v>0</v>
      </c>
      <c r="M122" s="13">
        <f>VLOOKUP(A:A,[1]TDSheet!$A:$X,24,0)</f>
        <v>0</v>
      </c>
      <c r="N122" s="13">
        <f>VLOOKUP(A:A,[1]TDSheet!$A:$O,15,0)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8"/>
        <v>0.374</v>
      </c>
      <c r="X122" s="15"/>
      <c r="Y122" s="16">
        <f t="shared" si="19"/>
        <v>10.435828877005347</v>
      </c>
      <c r="Z122" s="13">
        <f t="shared" si="20"/>
        <v>10.435828877005347</v>
      </c>
      <c r="AA122" s="13"/>
      <c r="AB122" s="13"/>
      <c r="AC122" s="13"/>
      <c r="AD122" s="13">
        <v>0</v>
      </c>
      <c r="AE122" s="13">
        <f>VLOOKUP(A:A,[1]TDSheet!$A:$AF,32,0)</f>
        <v>0</v>
      </c>
      <c r="AF122" s="13">
        <f>VLOOKUP(A:A,[1]TDSheet!$A:$AG,33,0)</f>
        <v>0.72019999999999995</v>
      </c>
      <c r="AG122" s="13">
        <f>VLOOKUP(A:A,[1]TDSheet!$A:$W,23,0)</f>
        <v>1.1339999999999999</v>
      </c>
      <c r="AH122" s="13">
        <v>0</v>
      </c>
      <c r="AI122" s="13" t="str">
        <f>VLOOKUP(A:A,[1]TDSheet!$A:$AI,35,0)</f>
        <v>увел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21" t="s">
        <v>129</v>
      </c>
      <c r="B123" s="7" t="s">
        <v>13</v>
      </c>
      <c r="C123" s="8">
        <v>156</v>
      </c>
      <c r="D123" s="8"/>
      <c r="E123" s="8">
        <v>25</v>
      </c>
      <c r="F123" s="8">
        <v>131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29</v>
      </c>
      <c r="K123" s="13">
        <f t="shared" si="17"/>
        <v>-4</v>
      </c>
      <c r="L123" s="13">
        <f>VLOOKUP(A:A,[1]TDSheet!$A:$V,22,0)</f>
        <v>0</v>
      </c>
      <c r="M123" s="13">
        <f>VLOOKUP(A:A,[1]TDSheet!$A:$X,24,0)</f>
        <v>0</v>
      </c>
      <c r="N123" s="13">
        <f>VLOOKUP(A:A,[1]TDSheet!$A:$O,15,0)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8"/>
        <v>5</v>
      </c>
      <c r="X123" s="15"/>
      <c r="Y123" s="16">
        <f t="shared" si="19"/>
        <v>26.2</v>
      </c>
      <c r="Z123" s="13">
        <f t="shared" si="20"/>
        <v>26.2</v>
      </c>
      <c r="AA123" s="13"/>
      <c r="AB123" s="13"/>
      <c r="AC123" s="13"/>
      <c r="AD123" s="13">
        <v>0</v>
      </c>
      <c r="AE123" s="13">
        <f>VLOOKUP(A:A,[1]TDSheet!$A:$AF,32,0)</f>
        <v>22.2</v>
      </c>
      <c r="AF123" s="13">
        <f>VLOOKUP(A:A,[1]TDSheet!$A:$AG,33,0)</f>
        <v>7.4</v>
      </c>
      <c r="AG123" s="13">
        <f>VLOOKUP(A:A,[1]TDSheet!$A:$W,23,0)</f>
        <v>4.5999999999999996</v>
      </c>
      <c r="AH123" s="13">
        <f>VLOOKUP(A:A,[4]TDSheet!$A:$B,2,0)</f>
        <v>5</v>
      </c>
      <c r="AI123" s="20" t="str">
        <f>VLOOKUP(A:A,[1]TDSheet!$A:$AI,35,0)</f>
        <v>увел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115</v>
      </c>
      <c r="B124" s="7" t="s">
        <v>13</v>
      </c>
      <c r="C124" s="8">
        <v>-674</v>
      </c>
      <c r="D124" s="8">
        <v>1521</v>
      </c>
      <c r="E124" s="17">
        <v>1459</v>
      </c>
      <c r="F124" s="18">
        <v>-647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1489</v>
      </c>
      <c r="K124" s="13">
        <f t="shared" si="17"/>
        <v>-30</v>
      </c>
      <c r="L124" s="13">
        <f>VLOOKUP(A:A,[1]TDSheet!$A:$V,22,0)</f>
        <v>0</v>
      </c>
      <c r="M124" s="13">
        <f>VLOOKUP(A:A,[1]TDSheet!$A:$X,24,0)</f>
        <v>0</v>
      </c>
      <c r="N124" s="13">
        <f>VLOOKUP(A:A,[1]TDSheet!$A:$O,15,0)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8"/>
        <v>291.8</v>
      </c>
      <c r="X124" s="15"/>
      <c r="Y124" s="16">
        <f t="shared" si="19"/>
        <v>-2.2172721041809456</v>
      </c>
      <c r="Z124" s="13">
        <f t="shared" si="20"/>
        <v>-2.2172721041809456</v>
      </c>
      <c r="AA124" s="13"/>
      <c r="AB124" s="13"/>
      <c r="AC124" s="13"/>
      <c r="AD124" s="13">
        <v>0</v>
      </c>
      <c r="AE124" s="13">
        <f>VLOOKUP(A:A,[1]TDSheet!$A:$AF,32,0)</f>
        <v>381</v>
      </c>
      <c r="AF124" s="13">
        <f>VLOOKUP(A:A,[1]TDSheet!$A:$AG,33,0)</f>
        <v>367.2</v>
      </c>
      <c r="AG124" s="13">
        <f>VLOOKUP(A:A,[1]TDSheet!$A:$W,23,0)</f>
        <v>316.8</v>
      </c>
      <c r="AH124" s="13">
        <f>VLOOKUP(A:A,[4]TDSheet!$A:$B,2,0)</f>
        <v>364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/>
      <c r="D125" s="8">
        <v>5.2</v>
      </c>
      <c r="E125" s="17">
        <v>5.2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5.2</v>
      </c>
      <c r="K125" s="13">
        <f t="shared" si="17"/>
        <v>0</v>
      </c>
      <c r="L125" s="13">
        <f>VLOOKUP(A:A,[1]TDSheet!$A:$V,22,0)</f>
        <v>0</v>
      </c>
      <c r="M125" s="13">
        <f>VLOOKUP(A:A,[1]TDSheet!$A:$X,24,0)</f>
        <v>0</v>
      </c>
      <c r="N125" s="13">
        <f>VLOOKUP(A:A,[1]TDSheet!$A:$O,15,0)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8"/>
        <v>1.04</v>
      </c>
      <c r="X125" s="15"/>
      <c r="Y125" s="16">
        <f t="shared" si="19"/>
        <v>0</v>
      </c>
      <c r="Z125" s="13">
        <f t="shared" si="20"/>
        <v>0</v>
      </c>
      <c r="AA125" s="13"/>
      <c r="AB125" s="13"/>
      <c r="AC125" s="13"/>
      <c r="AD125" s="13">
        <v>0</v>
      </c>
      <c r="AE125" s="13">
        <f>VLOOKUP(A:A,[1]TDSheet!$A:$AF,32,0)</f>
        <v>0</v>
      </c>
      <c r="AF125" s="13">
        <f>VLOOKUP(A:A,[1]TDSheet!$A:$AG,33,0)</f>
        <v>2.6</v>
      </c>
      <c r="AG125" s="13">
        <f>VLOOKUP(A:A,[1]TDSheet!$A:$W,23,0)</f>
        <v>0.26</v>
      </c>
      <c r="AH125" s="13">
        <v>0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116</v>
      </c>
      <c r="B126" s="7" t="s">
        <v>8</v>
      </c>
      <c r="C126" s="8">
        <v>-223.44</v>
      </c>
      <c r="D126" s="8">
        <v>487.67200000000003</v>
      </c>
      <c r="E126" s="17">
        <v>436.238</v>
      </c>
      <c r="F126" s="18">
        <v>-185.18600000000001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437.36700000000002</v>
      </c>
      <c r="K126" s="13">
        <f t="shared" si="17"/>
        <v>-1.1290000000000191</v>
      </c>
      <c r="L126" s="13">
        <f>VLOOKUP(A:A,[1]TDSheet!$A:$V,22,0)</f>
        <v>0</v>
      </c>
      <c r="M126" s="13">
        <f>VLOOKUP(A:A,[1]TDSheet!$A:$X,24,0)</f>
        <v>0</v>
      </c>
      <c r="N126" s="13">
        <f>VLOOKUP(A:A,[1]TDSheet!$A:$O,15,0)</f>
        <v>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8"/>
        <v>87.247600000000006</v>
      </c>
      <c r="X126" s="15"/>
      <c r="Y126" s="16">
        <f t="shared" si="19"/>
        <v>-2.1225340295893527</v>
      </c>
      <c r="Z126" s="13">
        <f t="shared" si="20"/>
        <v>-2.1225340295893527</v>
      </c>
      <c r="AA126" s="13"/>
      <c r="AB126" s="13"/>
      <c r="AC126" s="13"/>
      <c r="AD126" s="13">
        <v>0</v>
      </c>
      <c r="AE126" s="13">
        <f>VLOOKUP(A:A,[1]TDSheet!$A:$AF,32,0)</f>
        <v>129.5848</v>
      </c>
      <c r="AF126" s="13">
        <f>VLOOKUP(A:A,[1]TDSheet!$A:$AG,33,0)</f>
        <v>113.21</v>
      </c>
      <c r="AG126" s="13">
        <f>VLOOKUP(A:A,[1]TDSheet!$A:$W,23,0)</f>
        <v>98.923000000000002</v>
      </c>
      <c r="AH126" s="13">
        <f>VLOOKUP(A:A,[4]TDSheet!$A:$B,2,0)</f>
        <v>97.39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117</v>
      </c>
      <c r="B127" s="7" t="s">
        <v>13</v>
      </c>
      <c r="C127" s="8">
        <v>-236</v>
      </c>
      <c r="D127" s="8">
        <v>568</v>
      </c>
      <c r="E127" s="17">
        <v>569</v>
      </c>
      <c r="F127" s="18">
        <v>-248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584</v>
      </c>
      <c r="K127" s="13">
        <f t="shared" si="17"/>
        <v>-15</v>
      </c>
      <c r="L127" s="13">
        <f>VLOOKUP(A:A,[1]TDSheet!$A:$V,22,0)</f>
        <v>0</v>
      </c>
      <c r="M127" s="13">
        <f>VLOOKUP(A:A,[1]TDSheet!$A:$X,24,0)</f>
        <v>0</v>
      </c>
      <c r="N127" s="13">
        <f>VLOOKUP(A:A,[1]TDSheet!$A:$O,15,0)</f>
        <v>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8"/>
        <v>113.8</v>
      </c>
      <c r="X127" s="15"/>
      <c r="Y127" s="16">
        <f t="shared" si="19"/>
        <v>-2.1792618629173992</v>
      </c>
      <c r="Z127" s="13">
        <f t="shared" si="20"/>
        <v>-2.1792618629173992</v>
      </c>
      <c r="AA127" s="13"/>
      <c r="AB127" s="13"/>
      <c r="AC127" s="13"/>
      <c r="AD127" s="13">
        <v>0</v>
      </c>
      <c r="AE127" s="13">
        <f>VLOOKUP(A:A,[1]TDSheet!$A:$AF,32,0)</f>
        <v>129.80000000000001</v>
      </c>
      <c r="AF127" s="13">
        <f>VLOOKUP(A:A,[1]TDSheet!$A:$AG,33,0)</f>
        <v>132.4</v>
      </c>
      <c r="AG127" s="13">
        <f>VLOOKUP(A:A,[1]TDSheet!$A:$W,23,0)</f>
        <v>116.8</v>
      </c>
      <c r="AH127" s="13">
        <f>VLOOKUP(A:A,[4]TDSheet!$A:$B,2,0)</f>
        <v>148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2024-08-28T10:47:34Z</dcterms:modified>
</cp:coreProperties>
</file>