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692F8ED-C041-4C4F-9E17-A5A287D355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Y24" i="1" l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Z402" i="1" s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H9" i="1"/>
  <c r="A10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Z194" i="1" s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Z175" i="1" s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516" i="1"/>
  <c r="Z378" i="1"/>
  <c r="Z353" i="1"/>
  <c r="Z347" i="1"/>
  <c r="Z271" i="1"/>
  <c r="Z130" i="1"/>
  <c r="Z124" i="1"/>
  <c r="Y590" i="1"/>
  <c r="Y587" i="1"/>
  <c r="Z250" i="1"/>
  <c r="Z292" i="1"/>
  <c r="Y586" i="1"/>
  <c r="Z538" i="1"/>
  <c r="Z566" i="1"/>
  <c r="Z230" i="1"/>
  <c r="Y588" i="1"/>
  <c r="Z238" i="1"/>
  <c r="Z591" i="1" s="1"/>
  <c r="Z334" i="1"/>
  <c r="Y589" i="1" l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<sst xmlns="http://schemas.openxmlformats.org/spreadsheetml/2006/main" count="2388" uniqueCount="751">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</sst>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3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0.375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350</v>
      </c>
      <c r="Y53" s="375">
        <f t="shared" ref="Y53:Y58" si="6">IFERROR(IF(X53="",0,CEILING((X53/$H53),1)*$H53),"")</f>
        <v>356.40000000000003</v>
      </c>
      <c r="Z53" s="36">
        <f>IFERROR(IF(Y53=0,"",ROUNDUP(Y53/H53,0)*0.02175),"")</f>
        <v>0.71775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365.55555555555554</v>
      </c>
      <c r="BN53" s="64">
        <f t="shared" ref="BN53:BN58" si="8">IFERROR(Y53*I53/H53,"0")</f>
        <v>372.23999999999995</v>
      </c>
      <c r="BO53" s="64">
        <f t="shared" ref="BO53:BO58" si="9">IFERROR(1/J53*(X53/H53),"0")</f>
        <v>0.57870370370370361</v>
      </c>
      <c r="BP53" s="64">
        <f t="shared" ref="BP53:BP58" si="10">IFERROR(1/J53*(Y53/H53),"0")</f>
        <v>0.5892857142857143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232</v>
      </c>
      <c r="Y56" s="375">
        <f t="shared" si="6"/>
        <v>232</v>
      </c>
      <c r="Z56" s="36">
        <f>IFERROR(IF(Y56=0,"",ROUNDUP(Y56/H56,0)*0.00937),"")</f>
        <v>0.54345999999999994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245.92000000000002</v>
      </c>
      <c r="BN56" s="64">
        <f t="shared" si="8"/>
        <v>245.92000000000002</v>
      </c>
      <c r="BO56" s="64">
        <f t="shared" si="9"/>
        <v>0.48333333333333334</v>
      </c>
      <c r="BP56" s="64">
        <f t="shared" si="10"/>
        <v>0.48333333333333334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90.407407407407405</v>
      </c>
      <c r="Y59" s="376">
        <f>IFERROR(Y53/H53,"0")+IFERROR(Y54/H54,"0")+IFERROR(Y55/H55,"0")+IFERROR(Y56/H56,"0")+IFERROR(Y57/H57,"0")+IFERROR(Y58/H58,"0")</f>
        <v>91</v>
      </c>
      <c r="Z59" s="376">
        <f>IFERROR(IF(Z53="",0,Z53),"0")+IFERROR(IF(Z54="",0,Z54),"0")+IFERROR(IF(Z55="",0,Z55),"0")+IFERROR(IF(Z56="",0,Z56),"0")+IFERROR(IF(Z57="",0,Z57),"0")+IFERROR(IF(Z58="",0,Z58),"0")</f>
        <v>1.2612099999999999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582</v>
      </c>
      <c r="Y60" s="376">
        <f>IFERROR(SUM(Y53:Y58),"0")</f>
        <v>588.40000000000009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1440</v>
      </c>
      <c r="Y73" s="375">
        <f t="shared" si="11"/>
        <v>1440</v>
      </c>
      <c r="Z73" s="36">
        <f>IFERROR(IF(Y73=0,"",ROUNDUP(Y73/H73,0)*0.00937),"")</f>
        <v>2.9984000000000002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1516.8000000000002</v>
      </c>
      <c r="BN73" s="64">
        <f t="shared" si="13"/>
        <v>1516.8000000000002</v>
      </c>
      <c r="BO73" s="64">
        <f t="shared" si="14"/>
        <v>2.6666666666666665</v>
      </c>
      <c r="BP73" s="64">
        <f t="shared" si="15"/>
        <v>2.6666666666666665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320</v>
      </c>
      <c r="Y74" s="376">
        <f>IFERROR(Y68/H68,"0")+IFERROR(Y69/H69,"0")+IFERROR(Y70/H70,"0")+IFERROR(Y71/H71,"0")+IFERROR(Y72/H72,"0")+IFERROR(Y73/H73,"0")</f>
        <v>320</v>
      </c>
      <c r="Z74" s="376">
        <f>IFERROR(IF(Z68="",0,Z68),"0")+IFERROR(IF(Z69="",0,Z69),"0")+IFERROR(IF(Z70="",0,Z70),"0")+IFERROR(IF(Z71="",0,Z71),"0")+IFERROR(IF(Z72="",0,Z72),"0")+IFERROR(IF(Z73="",0,Z73),"0")</f>
        <v>2.9984000000000002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1440</v>
      </c>
      <c r="Y75" s="376">
        <f>IFERROR(SUM(Y68:Y73),"0")</f>
        <v>1440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67.5</v>
      </c>
      <c r="Y78" s="375">
        <f>IFERROR(IF(X78="",0,CEILING((X78/$H78),1)*$H78),"")</f>
        <v>67.5</v>
      </c>
      <c r="Z78" s="36">
        <f>IFERROR(IF(Y78=0,"",ROUNDUP(Y78/H78,0)*0.00753),"")</f>
        <v>0.18825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72.5</v>
      </c>
      <c r="BN78" s="64">
        <f>IFERROR(Y78*I78/H78,"0")</f>
        <v>72.5</v>
      </c>
      <c r="BO78" s="64">
        <f>IFERROR(1/J78*(X78/H78),"0")</f>
        <v>0.16025641025641024</v>
      </c>
      <c r="BP78" s="64">
        <f>IFERROR(1/J78*(Y78/H78),"0")</f>
        <v>0.16025641025641024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25</v>
      </c>
      <c r="Y79" s="376">
        <f>IFERROR(Y77/H77,"0")+IFERROR(Y78/H78,"0")</f>
        <v>25</v>
      </c>
      <c r="Z79" s="376">
        <f>IFERROR(IF(Z77="",0,Z77),"0")+IFERROR(IF(Z78="",0,Z78),"0")</f>
        <v>0.18825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67.5</v>
      </c>
      <c r="Y80" s="376">
        <f>IFERROR(SUM(Y77:Y78),"0")</f>
        <v>67.5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810</v>
      </c>
      <c r="Y105" s="375">
        <f>IFERROR(IF(X105="",0,CEILING((X105/$H105),1)*$H105),"")</f>
        <v>810</v>
      </c>
      <c r="Z105" s="36">
        <f>IFERROR(IF(Y105=0,"",ROUNDUP(Y105/H105,0)*0.00937),"")</f>
        <v>1.6865999999999999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847.8</v>
      </c>
      <c r="BN105" s="64">
        <f>IFERROR(Y105*I105/H105,"0")</f>
        <v>847.8</v>
      </c>
      <c r="BO105" s="64">
        <f>IFERROR(1/J105*(X105/H105),"0")</f>
        <v>1.5</v>
      </c>
      <c r="BP105" s="64">
        <f>IFERROR(1/J105*(Y105/H105),"0")</f>
        <v>1.5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189.25925925925927</v>
      </c>
      <c r="Y107" s="376">
        <f>IFERROR(Y103/H103,"0")+IFERROR(Y104/H104,"0")+IFERROR(Y105/H105,"0")+IFERROR(Y106/H106,"0")</f>
        <v>190</v>
      </c>
      <c r="Z107" s="376">
        <f>IFERROR(IF(Z103="",0,Z103),"0")+IFERROR(IF(Z104="",0,Z104),"0")+IFERROR(IF(Z105="",0,Z105),"0")+IFERROR(IF(Z106="",0,Z106),"0")</f>
        <v>1.9040999999999999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910</v>
      </c>
      <c r="Y108" s="376">
        <f>IFERROR(SUM(Y103:Y106),"0")</f>
        <v>918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1638</v>
      </c>
      <c r="Y112" s="375">
        <f>IFERROR(IF(X112="",0,CEILING((X112/$H112),1)*$H112),"")</f>
        <v>1638.9</v>
      </c>
      <c r="Z112" s="36">
        <f>IFERROR(IF(Y112=0,"",ROUNDUP(Y112/H112,0)*0.00753),"")</f>
        <v>4.5707100000000001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1803.0133333333331</v>
      </c>
      <c r="BN112" s="64">
        <f>IFERROR(Y112*I112/H112,"0")</f>
        <v>1804.0039999999999</v>
      </c>
      <c r="BO112" s="64">
        <f>IFERROR(1/J112*(X112/H112),"0")</f>
        <v>3.8888888888888884</v>
      </c>
      <c r="BP112" s="64">
        <f>IFERROR(1/J112*(Y112/H112),"0")</f>
        <v>3.891025641025641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606.66666666666663</v>
      </c>
      <c r="Y115" s="376">
        <f>IFERROR(Y110/H110,"0")+IFERROR(Y111/H111,"0")+IFERROR(Y112/H112,"0")+IFERROR(Y113/H113,"0")+IFERROR(Y114/H114,"0")</f>
        <v>607</v>
      </c>
      <c r="Z115" s="376">
        <f>IFERROR(IF(Z110="",0,Z110),"0")+IFERROR(IF(Z111="",0,Z111),"0")+IFERROR(IF(Z112="",0,Z112),"0")+IFERROR(IF(Z113="",0,Z113),"0")+IFERROR(IF(Z114="",0,Z114),"0")</f>
        <v>4.5707100000000001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1638</v>
      </c>
      <c r="Y116" s="376">
        <f>IFERROR(SUM(Y110:Y114),"0")</f>
        <v>1638.9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1030.5</v>
      </c>
      <c r="Y122" s="375">
        <f>IFERROR(IF(X122="",0,CEILING((X122/$H122),1)*$H122),"")</f>
        <v>1030.5</v>
      </c>
      <c r="Z122" s="36">
        <f>IFERROR(IF(Y122=0,"",ROUNDUP(Y122/H122,0)*0.00937),"")</f>
        <v>2.1457299999999999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1085.46</v>
      </c>
      <c r="BN122" s="64">
        <f>IFERROR(Y122*I122/H122,"0")</f>
        <v>1085.46</v>
      </c>
      <c r="BO122" s="64">
        <f>IFERROR(1/J122*(X122/H122),"0")</f>
        <v>1.9083333333333332</v>
      </c>
      <c r="BP122" s="64">
        <f>IFERROR(1/J122*(Y122/H122),"0")</f>
        <v>1.9083333333333332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229</v>
      </c>
      <c r="Y124" s="376">
        <f>IFERROR(Y119/H119,"0")+IFERROR(Y120/H120,"0")+IFERROR(Y121/H121,"0")+IFERROR(Y122/H122,"0")+IFERROR(Y123/H123,"0")</f>
        <v>229</v>
      </c>
      <c r="Z124" s="376">
        <f>IFERROR(IF(Z119="",0,Z119),"0")+IFERROR(IF(Z120="",0,Z120),"0")+IFERROR(IF(Z121="",0,Z121),"0")+IFERROR(IF(Z122="",0,Z122),"0")+IFERROR(IF(Z123="",0,Z123),"0")</f>
        <v>2.1457299999999999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1030.5</v>
      </c>
      <c r="Y125" s="376">
        <f>IFERROR(SUM(Y119:Y123),"0")</f>
        <v>1030.5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100</v>
      </c>
      <c r="Y134" s="375">
        <f t="shared" si="21"/>
        <v>100.80000000000001</v>
      </c>
      <c r="Z134" s="36">
        <f>IFERROR(IF(Y134=0,"",ROUNDUP(Y134/H134,0)*0.02175),"")</f>
        <v>0.26100000000000001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106.64285714285715</v>
      </c>
      <c r="BN134" s="64">
        <f t="shared" si="23"/>
        <v>107.49600000000001</v>
      </c>
      <c r="BO134" s="64">
        <f t="shared" si="24"/>
        <v>0.21258503401360543</v>
      </c>
      <c r="BP134" s="64">
        <f t="shared" si="25"/>
        <v>0.21428571428571427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1242</v>
      </c>
      <c r="Y136" s="375">
        <f t="shared" si="21"/>
        <v>1242</v>
      </c>
      <c r="Z136" s="36">
        <f>IFERROR(IF(Y136=0,"",ROUNDUP(Y136/H136,0)*0.00753),"")</f>
        <v>3.4638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1367.12</v>
      </c>
      <c r="BN136" s="64">
        <f t="shared" si="23"/>
        <v>1367.12</v>
      </c>
      <c r="BO136" s="64">
        <f t="shared" si="24"/>
        <v>2.9487179487179485</v>
      </c>
      <c r="BP136" s="64">
        <f t="shared" si="25"/>
        <v>2.9487179487179485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21</v>
      </c>
      <c r="Y137" s="375">
        <f t="shared" si="21"/>
        <v>21.6</v>
      </c>
      <c r="Z137" s="36">
        <f>IFERROR(IF(Y137=0,"",ROUNDUP(Y137/H137,0)*0.00753),"")</f>
        <v>9.0359999999999996E-2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23.333333333333332</v>
      </c>
      <c r="BN137" s="64">
        <f t="shared" si="23"/>
        <v>24</v>
      </c>
      <c r="BO137" s="64">
        <f t="shared" si="24"/>
        <v>7.4786324786324784E-2</v>
      </c>
      <c r="BP137" s="64">
        <f t="shared" si="25"/>
        <v>7.6923076923076927E-2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483.57142857142856</v>
      </c>
      <c r="Y139" s="376">
        <f>IFERROR(Y133/H133,"0")+IFERROR(Y134/H134,"0")+IFERROR(Y135/H135,"0")+IFERROR(Y136/H136,"0")+IFERROR(Y137/H137,"0")+IFERROR(Y138/H138,"0")</f>
        <v>483.99999999999994</v>
      </c>
      <c r="Z139" s="376">
        <f>IFERROR(IF(Z133="",0,Z133),"0")+IFERROR(IF(Z134="",0,Z134),"0")+IFERROR(IF(Z135="",0,Z135),"0")+IFERROR(IF(Z136="",0,Z136),"0")+IFERROR(IF(Z137="",0,Z137),"0")+IFERROR(IF(Z138="",0,Z138),"0")</f>
        <v>3.8151600000000001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1363</v>
      </c>
      <c r="Y140" s="376">
        <f>IFERROR(SUM(Y133:Y138),"0")</f>
        <v>1364.3999999999999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75.834000000000032</v>
      </c>
      <c r="Y143" s="375">
        <f>IFERROR(IF(X143="",0,CEILING((X143/$H143),1)*$H143),"")</f>
        <v>77.22</v>
      </c>
      <c r="Z143" s="36">
        <f>IFERROR(IF(Y143=0,"",ROUNDUP(Y143/H143,0)*0.00753),"")</f>
        <v>0.29366999999999999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86.481400000000036</v>
      </c>
      <c r="BN143" s="64">
        <f>IFERROR(Y143*I143/H143,"0")</f>
        <v>88.062000000000012</v>
      </c>
      <c r="BO143" s="64">
        <f>IFERROR(1/J143*(X143/H143),"0")</f>
        <v>0.24551282051282061</v>
      </c>
      <c r="BP143" s="64">
        <f>IFERROR(1/J143*(Y143/H143),"0")</f>
        <v>0.25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38.300000000000018</v>
      </c>
      <c r="Y144" s="376">
        <f>IFERROR(Y142/H142,"0")+IFERROR(Y143/H143,"0")</f>
        <v>39</v>
      </c>
      <c r="Z144" s="376">
        <f>IFERROR(IF(Z142="",0,Z142),"0")+IFERROR(IF(Z143="",0,Z143),"0")</f>
        <v>0.29366999999999999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75.834000000000032</v>
      </c>
      <c r="Y145" s="376">
        <f>IFERROR(SUM(Y142:Y143),"0")</f>
        <v>77.22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80</v>
      </c>
      <c r="Y148" s="375">
        <f>IFERROR(IF(X148="",0,CEILING((X148/$H148),1)*$H148),"")</f>
        <v>80</v>
      </c>
      <c r="Z148" s="36">
        <f>IFERROR(IF(Y148=0,"",ROUNDUP(Y148/H148,0)*0.00753),"")</f>
        <v>0.18825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85</v>
      </c>
      <c r="BN148" s="64">
        <f>IFERROR(Y148*I148/H148,"0")</f>
        <v>85</v>
      </c>
      <c r="BO148" s="64">
        <f>IFERROR(1/J148*(X148/H148),"0")</f>
        <v>0.16025641025641024</v>
      </c>
      <c r="BP148" s="64">
        <f>IFERROR(1/J148*(Y148/H148),"0")</f>
        <v>0.16025641025641024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25</v>
      </c>
      <c r="Y150" s="376">
        <f>IFERROR(Y148/H148,"0")+IFERROR(Y149/H149,"0")</f>
        <v>25</v>
      </c>
      <c r="Z150" s="376">
        <f>IFERROR(IF(Z148="",0,Z148),"0")+IFERROR(IF(Z149="",0,Z149),"0")</f>
        <v>0.18825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80</v>
      </c>
      <c r="Y151" s="376">
        <f>IFERROR(SUM(Y148:Y149),"0")</f>
        <v>80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70</v>
      </c>
      <c r="Y153" s="375">
        <f>IFERROR(IF(X153="",0,CEILING((X153/$H153),1)*$H153),"")</f>
        <v>70</v>
      </c>
      <c r="Z153" s="36">
        <f>IFERROR(IF(Y153=0,"",ROUNDUP(Y153/H153,0)*0.00753),"")</f>
        <v>0.18825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77.2</v>
      </c>
      <c r="BN153" s="64">
        <f>IFERROR(Y153*I153/H153,"0")</f>
        <v>77.2</v>
      </c>
      <c r="BO153" s="64">
        <f>IFERROR(1/J153*(X153/H153),"0")</f>
        <v>0.16025641025641024</v>
      </c>
      <c r="BP153" s="64">
        <f>IFERROR(1/J153*(Y153/H153),"0")</f>
        <v>0.16025641025641024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25</v>
      </c>
      <c r="Y155" s="376">
        <f>IFERROR(Y153/H153,"0")+IFERROR(Y154/H154,"0")</f>
        <v>25</v>
      </c>
      <c r="Z155" s="376">
        <f>IFERROR(IF(Z153="",0,Z153),"0")+IFERROR(IF(Z154="",0,Z154),"0")</f>
        <v>0.18825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70</v>
      </c>
      <c r="Y156" s="376">
        <f>IFERROR(SUM(Y153:Y154),"0")</f>
        <v>70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82.5</v>
      </c>
      <c r="Y158" s="375">
        <f>IFERROR(IF(X158="",0,CEILING((X158/$H158),1)*$H158),"")</f>
        <v>84.48</v>
      </c>
      <c r="Z158" s="36">
        <f>IFERROR(IF(Y158=0,"",ROUNDUP(Y158/H158,0)*0.00753),"")</f>
        <v>0.24096000000000001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91.5</v>
      </c>
      <c r="BN158" s="64">
        <f>IFERROR(Y158*I158/H158,"0")</f>
        <v>93.695999999999998</v>
      </c>
      <c r="BO158" s="64">
        <f>IFERROR(1/J158*(X158/H158),"0")</f>
        <v>0.2003205128205128</v>
      </c>
      <c r="BP158" s="64">
        <f>IFERROR(1/J158*(Y158/H158),"0")</f>
        <v>0.20512820512820512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31.25</v>
      </c>
      <c r="Y160" s="376">
        <f>IFERROR(Y158/H158,"0")+IFERROR(Y159/H159,"0")</f>
        <v>32</v>
      </c>
      <c r="Z160" s="376">
        <f>IFERROR(IF(Z158="",0,Z158),"0")+IFERROR(IF(Z159="",0,Z159),"0")</f>
        <v>0.24096000000000001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82.5</v>
      </c>
      <c r="Y161" s="376">
        <f>IFERROR(SUM(Y158:Y159),"0")</f>
        <v>84.48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25</v>
      </c>
      <c r="Y180" s="375">
        <f>IFERROR(IF(X180="",0,CEILING((X180/$H180),1)*$H180),"")</f>
        <v>27</v>
      </c>
      <c r="Z180" s="36">
        <f>IFERROR(IF(Y180=0,"",ROUNDUP(Y180/H180,0)*0.00753),"")</f>
        <v>6.7769999999999997E-2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27.266666666666666</v>
      </c>
      <c r="BN180" s="64">
        <f>IFERROR(Y180*I180/H180,"0")</f>
        <v>29.447999999999997</v>
      </c>
      <c r="BO180" s="64">
        <f>IFERROR(1/J180*(X180/H180),"0")</f>
        <v>5.3418803418803423E-2</v>
      </c>
      <c r="BP180" s="64">
        <f>IFERROR(1/J180*(Y180/H180),"0")</f>
        <v>5.7692307692307689E-2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8.3333333333333339</v>
      </c>
      <c r="Y181" s="376">
        <f>IFERROR(Y178/H178,"0")+IFERROR(Y179/H179,"0")+IFERROR(Y180/H180,"0")</f>
        <v>9</v>
      </c>
      <c r="Z181" s="376">
        <f>IFERROR(IF(Z178="",0,Z178),"0")+IFERROR(IF(Z179="",0,Z179),"0")+IFERROR(IF(Z180="",0,Z180),"0")</f>
        <v>6.7769999999999997E-2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25</v>
      </c>
      <c r="Y182" s="376">
        <f>IFERROR(SUM(Y178:Y180),"0")</f>
        <v>27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40</v>
      </c>
      <c r="Y187" s="375">
        <f t="shared" si="26"/>
        <v>42</v>
      </c>
      <c r="Z187" s="36">
        <f>IFERROR(IF(Y187=0,"",ROUNDUP(Y187/H187,0)*0.00753),"")</f>
        <v>7.5300000000000006E-2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42.476190476190474</v>
      </c>
      <c r="BN187" s="64">
        <f t="shared" si="28"/>
        <v>44.599999999999994</v>
      </c>
      <c r="BO187" s="64">
        <f t="shared" si="29"/>
        <v>6.1050061050061048E-2</v>
      </c>
      <c r="BP187" s="64">
        <f t="shared" si="30"/>
        <v>6.4102564102564097E-2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70</v>
      </c>
      <c r="Y188" s="375">
        <f t="shared" si="26"/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0.10683760683760682</v>
      </c>
      <c r="BP188" s="64">
        <f t="shared" si="30"/>
        <v>0.10897435897435898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62.999999999999993</v>
      </c>
      <c r="Y189" s="375">
        <f t="shared" si="26"/>
        <v>63</v>
      </c>
      <c r="Z189" s="36">
        <f>IFERROR(IF(Y189=0,"",ROUNDUP(Y189/H189,0)*0.00502),"")</f>
        <v>0.15060000000000001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66.899999999999991</v>
      </c>
      <c r="BN189" s="64">
        <f t="shared" si="28"/>
        <v>66.900000000000006</v>
      </c>
      <c r="BO189" s="64">
        <f t="shared" si="29"/>
        <v>0.12820512820512819</v>
      </c>
      <c r="BP189" s="64">
        <f t="shared" si="30"/>
        <v>0.12820512820512822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227.5</v>
      </c>
      <c r="Y191" s="375">
        <f t="shared" si="26"/>
        <v>228.9</v>
      </c>
      <c r="Z191" s="36">
        <f>IFERROR(IF(Y191=0,"",ROUNDUP(Y191/H191,0)*0.00502),"")</f>
        <v>0.54718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238.33333333333334</v>
      </c>
      <c r="BN191" s="64">
        <f t="shared" si="28"/>
        <v>239.8</v>
      </c>
      <c r="BO191" s="64">
        <f t="shared" si="29"/>
        <v>0.46296296296296297</v>
      </c>
      <c r="BP191" s="64">
        <f t="shared" si="30"/>
        <v>0.46581196581196588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259.76190476190476</v>
      </c>
      <c r="Y194" s="376">
        <f>IFERROR(Y186/H186,"0")+IFERROR(Y187/H187,"0")+IFERROR(Y188/H188,"0")+IFERROR(Y189/H189,"0")+IFERROR(Y190/H190,"0")+IFERROR(Y191/H191,"0")+IFERROR(Y192/H192,"0")+IFERROR(Y193/H193,"0")</f>
        <v>262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1.41313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625.5</v>
      </c>
      <c r="Y195" s="376">
        <f>IFERROR(SUM(Y186:Y193),"0")</f>
        <v>632.1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70</v>
      </c>
      <c r="Y209" s="375">
        <f t="shared" si="31"/>
        <v>70.2</v>
      </c>
      <c r="Z209" s="36">
        <f>IFERROR(IF(Y209=0,"",ROUNDUP(Y209/H209,0)*0.00937),"")</f>
        <v>0.12181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72.722222222222229</v>
      </c>
      <c r="BN209" s="64">
        <f t="shared" si="33"/>
        <v>72.930000000000007</v>
      </c>
      <c r="BO209" s="64">
        <f t="shared" si="34"/>
        <v>0.10802469135802469</v>
      </c>
      <c r="BP209" s="64">
        <f t="shared" si="35"/>
        <v>0.10833333333333334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50</v>
      </c>
      <c r="Y210" s="375">
        <f t="shared" si="31"/>
        <v>54</v>
      </c>
      <c r="Z210" s="36">
        <f>IFERROR(IF(Y210=0,"",ROUNDUP(Y210/H210,0)*0.00937),"")</f>
        <v>9.3700000000000006E-2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51.944444444444443</v>
      </c>
      <c r="BN210" s="64">
        <f t="shared" si="33"/>
        <v>56.099999999999994</v>
      </c>
      <c r="BO210" s="64">
        <f t="shared" si="34"/>
        <v>7.716049382716049E-2</v>
      </c>
      <c r="BP210" s="64">
        <f t="shared" si="35"/>
        <v>8.3333333333333329E-2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44.444444444444443</v>
      </c>
      <c r="Y216" s="376">
        <f>IFERROR(Y208/H208,"0")+IFERROR(Y209/H209,"0")+IFERROR(Y210/H210,"0")+IFERROR(Y211/H211,"0")+IFERROR(Y212/H212,"0")+IFERROR(Y213/H213,"0")+IFERROR(Y214/H214,"0")+IFERROR(Y215/H215,"0")</f>
        <v>46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0.43102000000000001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240</v>
      </c>
      <c r="Y217" s="376">
        <f>IFERROR(SUM(Y208:Y215),"0")</f>
        <v>248.4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120</v>
      </c>
      <c r="Y222" s="375">
        <f t="shared" si="36"/>
        <v>121.79999999999998</v>
      </c>
      <c r="Z222" s="36">
        <f>IFERROR(IF(Y222=0,"",ROUNDUP(Y222/H222,0)*0.02175),"")</f>
        <v>0.30449999999999999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127.77931034482758</v>
      </c>
      <c r="BN222" s="64">
        <f t="shared" si="38"/>
        <v>129.69599999999997</v>
      </c>
      <c r="BO222" s="64">
        <f t="shared" si="39"/>
        <v>0.24630541871921183</v>
      </c>
      <c r="BP222" s="64">
        <f t="shared" si="40"/>
        <v>0.25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526.4</v>
      </c>
      <c r="Y223" s="375">
        <f t="shared" si="36"/>
        <v>528</v>
      </c>
      <c r="Z223" s="36">
        <f t="shared" ref="Z223:Z229" si="41">IFERROR(IF(Y223=0,"",ROUNDUP(Y223/H223,0)*0.00753),"")</f>
        <v>1.6566000000000001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590.00666666666666</v>
      </c>
      <c r="BN223" s="64">
        <f t="shared" si="38"/>
        <v>591.79999999999995</v>
      </c>
      <c r="BO223" s="64">
        <f t="shared" si="39"/>
        <v>1.4059829059829061</v>
      </c>
      <c r="BP223" s="64">
        <f t="shared" si="40"/>
        <v>1.4102564102564101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268.8</v>
      </c>
      <c r="Y225" s="375">
        <f t="shared" si="36"/>
        <v>268.8</v>
      </c>
      <c r="Z225" s="36">
        <f t="shared" si="41"/>
        <v>0.84336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299.26400000000001</v>
      </c>
      <c r="BN225" s="64">
        <f t="shared" si="38"/>
        <v>299.26400000000001</v>
      </c>
      <c r="BO225" s="64">
        <f t="shared" si="39"/>
        <v>0.71794871794871806</v>
      </c>
      <c r="BP225" s="64">
        <f t="shared" si="40"/>
        <v>0.71794871794871806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40</v>
      </c>
      <c r="Y228" s="375">
        <f t="shared" si="36"/>
        <v>40.799999999999997</v>
      </c>
      <c r="Z228" s="36">
        <f t="shared" si="41"/>
        <v>0.12801000000000001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44.533333333333339</v>
      </c>
      <c r="BN228" s="64">
        <f t="shared" si="38"/>
        <v>45.423999999999999</v>
      </c>
      <c r="BO228" s="64">
        <f t="shared" si="39"/>
        <v>0.10683760683760685</v>
      </c>
      <c r="BP228" s="64">
        <f t="shared" si="40"/>
        <v>0.10897435897435898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80</v>
      </c>
      <c r="Y229" s="375">
        <f t="shared" si="36"/>
        <v>81.599999999999994</v>
      </c>
      <c r="Z229" s="36">
        <f t="shared" si="41"/>
        <v>0.25602000000000003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89.26666666666668</v>
      </c>
      <c r="BN229" s="64">
        <f t="shared" si="38"/>
        <v>91.051999999999992</v>
      </c>
      <c r="BO229" s="64">
        <f t="shared" si="39"/>
        <v>0.21367521367521369</v>
      </c>
      <c r="BP229" s="64">
        <f t="shared" si="40"/>
        <v>0.21794871794871795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395.12643678160924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397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3.1884900000000003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1035.2</v>
      </c>
      <c r="Y231" s="376">
        <f>IFERROR(SUM(Y219:Y229),"0")</f>
        <v>1040.9999999999998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32</v>
      </c>
      <c r="Y236" s="375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35.626666666666672</v>
      </c>
      <c r="BN236" s="64">
        <f>IFERROR(Y236*I236/H236,"0")</f>
        <v>37.408000000000001</v>
      </c>
      <c r="BO236" s="64">
        <f>IFERROR(1/J236*(X236/H236),"0")</f>
        <v>8.5470085470085472E-2</v>
      </c>
      <c r="BP236" s="64">
        <f>IFERROR(1/J236*(Y236/H236),"0")</f>
        <v>8.9743589743589758E-2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12</v>
      </c>
      <c r="Y237" s="375">
        <f>IFERROR(IF(X237="",0,CEILING((X237/$H237),1)*$H237),"")</f>
        <v>12</v>
      </c>
      <c r="Z237" s="36">
        <f>IFERROR(IF(Y237=0,"",ROUNDUP(Y237/H237,0)*0.00753),"")</f>
        <v>3.7650000000000003E-2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13.360000000000001</v>
      </c>
      <c r="BN237" s="64">
        <f>IFERROR(Y237*I237/H237,"0")</f>
        <v>13.360000000000001</v>
      </c>
      <c r="BO237" s="64">
        <f>IFERROR(1/J237*(X237/H237),"0")</f>
        <v>3.2051282051282048E-2</v>
      </c>
      <c r="BP237" s="64">
        <f>IFERROR(1/J237*(Y237/H237),"0")</f>
        <v>3.2051282051282048E-2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18.333333333333336</v>
      </c>
      <c r="Y238" s="376">
        <f>IFERROR(Y233/H233,"0")+IFERROR(Y234/H234,"0")+IFERROR(Y235/H235,"0")+IFERROR(Y236/H236,"0")+IFERROR(Y237/H237,"0")</f>
        <v>19</v>
      </c>
      <c r="Z238" s="376">
        <f>IFERROR(IF(Z233="",0,Z233),"0")+IFERROR(IF(Z234="",0,Z234),"0")+IFERROR(IF(Z235="",0,Z235),"0")+IFERROR(IF(Z236="",0,Z236),"0")+IFERROR(IF(Z237="",0,Z237),"0")</f>
        <v>0.14307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44</v>
      </c>
      <c r="Y239" s="376">
        <f>IFERROR(SUM(Y233:Y237),"0")</f>
        <v>45.6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36</v>
      </c>
      <c r="Y249" s="375">
        <f t="shared" si="42"/>
        <v>36</v>
      </c>
      <c r="Z249" s="36">
        <f>IFERROR(IF(Y249=0,"",ROUNDUP(Y249/H249,0)*0.00937),"")</f>
        <v>8.4330000000000002E-2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38.160000000000004</v>
      </c>
      <c r="BN249" s="64">
        <f t="shared" si="44"/>
        <v>38.160000000000004</v>
      </c>
      <c r="BO249" s="64">
        <f t="shared" si="45"/>
        <v>7.4999999999999997E-2</v>
      </c>
      <c r="BP249" s="64">
        <f t="shared" si="46"/>
        <v>7.4999999999999997E-2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9</v>
      </c>
      <c r="Y250" s="376">
        <f>IFERROR(Y242/H242,"0")+IFERROR(Y243/H243,"0")+IFERROR(Y244/H244,"0")+IFERROR(Y245/H245,"0")+IFERROR(Y246/H246,"0")+IFERROR(Y247/H247,"0")+IFERROR(Y248/H248,"0")+IFERROR(Y249/H249,"0")</f>
        <v>9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8.4330000000000002E-2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36</v>
      </c>
      <c r="Y251" s="376">
        <f>IFERROR(SUM(Y242:Y249),"0")</f>
        <v>36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120</v>
      </c>
      <c r="Y289" s="375">
        <f>IFERROR(IF(X289="",0,CEILING((X289/$H289),1)*$H289),"")</f>
        <v>120</v>
      </c>
      <c r="Z289" s="36">
        <f>IFERROR(IF(Y289=0,"",ROUNDUP(Y289/H289,0)*0.00753),"")</f>
        <v>0.3765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133.60000000000002</v>
      </c>
      <c r="BN289" s="64">
        <f>IFERROR(Y289*I289/H289,"0")</f>
        <v>133.60000000000002</v>
      </c>
      <c r="BO289" s="64">
        <f>IFERROR(1/J289*(X289/H289),"0")</f>
        <v>0.32051282051282048</v>
      </c>
      <c r="BP289" s="64">
        <f>IFERROR(1/J289*(Y289/H289),"0")</f>
        <v>0.32051282051282048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320</v>
      </c>
      <c r="Y290" s="375">
        <f>IFERROR(IF(X290="",0,CEILING((X290/$H290),1)*$H290),"")</f>
        <v>321.59999999999997</v>
      </c>
      <c r="Z290" s="36">
        <f>IFERROR(IF(Y290=0,"",ROUNDUP(Y290/H290,0)*0.00753),"")</f>
        <v>1.00902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346.66666666666669</v>
      </c>
      <c r="BN290" s="64">
        <f>IFERROR(Y290*I290/H290,"0")</f>
        <v>348.4</v>
      </c>
      <c r="BO290" s="64">
        <f>IFERROR(1/J290*(X290/H290),"0")</f>
        <v>0.85470085470085477</v>
      </c>
      <c r="BP290" s="64">
        <f>IFERROR(1/J290*(Y290/H290),"0")</f>
        <v>0.85897435897435892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183.33333333333334</v>
      </c>
      <c r="Y292" s="376">
        <f>IFERROR(Y287/H287,"0")+IFERROR(Y288/H288,"0")+IFERROR(Y289/H289,"0")+IFERROR(Y290/H290,"0")+IFERROR(Y291/H291,"0")</f>
        <v>184</v>
      </c>
      <c r="Z292" s="376">
        <f>IFERROR(IF(Z287="",0,Z287),"0")+IFERROR(IF(Z288="",0,Z288),"0")+IFERROR(IF(Z289="",0,Z289),"0")+IFERROR(IF(Z290="",0,Z290),"0")+IFERROR(IF(Z291="",0,Z291),"0")</f>
        <v>1.3855200000000001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440</v>
      </c>
      <c r="Y293" s="376">
        <f>IFERROR(SUM(Y287:Y291),"0")</f>
        <v>441.59999999999997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210</v>
      </c>
      <c r="Y305" s="375">
        <f>IFERROR(IF(X305="",0,CEILING((X305/$H305),1)*$H305),"")</f>
        <v>210</v>
      </c>
      <c r="Z305" s="36">
        <f>IFERROR(IF(Y305=0,"",ROUNDUP(Y305/H305,0)*0.00502),"")</f>
        <v>0.502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220.00000000000003</v>
      </c>
      <c r="BN305" s="64">
        <f>IFERROR(Y305*I305/H305,"0")</f>
        <v>220.00000000000003</v>
      </c>
      <c r="BO305" s="64">
        <f>IFERROR(1/J305*(X305/H305),"0")</f>
        <v>0.42735042735042739</v>
      </c>
      <c r="BP305" s="64">
        <f>IFERROR(1/J305*(Y305/H305),"0")</f>
        <v>0.42735042735042739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100</v>
      </c>
      <c r="Y307" s="376">
        <f>IFERROR(Y305/H305,"0")+IFERROR(Y306/H306,"0")</f>
        <v>100</v>
      </c>
      <c r="Z307" s="376">
        <f>IFERROR(IF(Z305="",0,Z305),"0")+IFERROR(IF(Z306="",0,Z306),"0")</f>
        <v>0.502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210</v>
      </c>
      <c r="Y308" s="376">
        <f>IFERROR(SUM(Y305:Y306),"0")</f>
        <v>210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60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64.028571428571425</v>
      </c>
      <c r="BN337" s="64">
        <f>IFERROR(Y337*I337/H337,"0")</f>
        <v>71.712000000000003</v>
      </c>
      <c r="BO337" s="64">
        <f>IFERROR(1/J337*(X337/H337),"0")</f>
        <v>0.12755102040816324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500</v>
      </c>
      <c r="Y338" s="375">
        <f>IFERROR(IF(X338="",0,CEILING((X338/$H338),1)*$H338),"")</f>
        <v>507</v>
      </c>
      <c r="Z338" s="36">
        <f>IFERROR(IF(Y338=0,"",ROUNDUP(Y338/H338,0)*0.02175),"")</f>
        <v>1.4137499999999998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536.15384615384619</v>
      </c>
      <c r="BN338" s="64">
        <f>IFERROR(Y338*I338/H338,"0")</f>
        <v>543.66000000000008</v>
      </c>
      <c r="BO338" s="64">
        <f>IFERROR(1/J338*(X338/H338),"0")</f>
        <v>1.1446886446886446</v>
      </c>
      <c r="BP338" s="64">
        <f>IFERROR(1/J338*(Y338/H338),"0")</f>
        <v>1.1607142857142856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76.007326007326</v>
      </c>
      <c r="Y340" s="376">
        <f>IFERROR(Y337/H337,"0")+IFERROR(Y338/H338,"0")+IFERROR(Y339/H339,"0")</f>
        <v>78</v>
      </c>
      <c r="Z340" s="376">
        <f>IFERROR(IF(Z337="",0,Z337),"0")+IFERROR(IF(Z338="",0,Z338),"0")+IFERROR(IF(Z339="",0,Z339),"0")</f>
        <v>1.6964999999999997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600</v>
      </c>
      <c r="Y341" s="376">
        <f>IFERROR(SUM(Y337:Y339),"0")</f>
        <v>616.20000000000005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45</v>
      </c>
      <c r="Y357" s="375">
        <f>IFERROR(IF(X357="",0,CEILING((X357/$H357),1)*$H357),"")</f>
        <v>45</v>
      </c>
      <c r="Z357" s="36">
        <f>IFERROR(IF(Y357=0,"",ROUNDUP(Y357/H357,0)*0.00753),"")</f>
        <v>0.18825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51.199999999999996</v>
      </c>
      <c r="BN357" s="64">
        <f>IFERROR(Y357*I357/H357,"0")</f>
        <v>51.199999999999996</v>
      </c>
      <c r="BO357" s="64">
        <f>IFERROR(1/J357*(X357/H357),"0")</f>
        <v>0.16025641025641024</v>
      </c>
      <c r="BP357" s="64">
        <f>IFERROR(1/J357*(Y357/H357),"0")</f>
        <v>0.16025641025641024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25</v>
      </c>
      <c r="Y358" s="376">
        <f>IFERROR(Y357/H357,"0")</f>
        <v>25</v>
      </c>
      <c r="Z358" s="376">
        <f>IFERROR(IF(Z357="",0,Z357),"0")</f>
        <v>0.18825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45</v>
      </c>
      <c r="Y359" s="376">
        <f>IFERROR(SUM(Y357:Y357),"0")</f>
        <v>45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1167.5999999999999</v>
      </c>
      <c r="Y362" s="375">
        <f>IFERROR(IF(X362="",0,CEILING((X362/$H362),1)*$H362),"")</f>
        <v>1167.6000000000001</v>
      </c>
      <c r="Z362" s="36">
        <f>IFERROR(IF(Y362=0,"",ROUNDUP(Y362/H362,0)*0.00753),"")</f>
        <v>4.18668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1318.8319999999997</v>
      </c>
      <c r="BN362" s="64">
        <f>IFERROR(Y362*I362/H362,"0")</f>
        <v>1318.8319999999999</v>
      </c>
      <c r="BO362" s="64">
        <f>IFERROR(1/J362*(X362/H362),"0")</f>
        <v>3.5641025641025634</v>
      </c>
      <c r="BP362" s="64">
        <f>IFERROR(1/J362*(Y362/H362),"0")</f>
        <v>3.5641025641025639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280</v>
      </c>
      <c r="Y363" s="375">
        <f>IFERROR(IF(X363="",0,CEILING((X363/$H363),1)*$H363),"")</f>
        <v>281.40000000000003</v>
      </c>
      <c r="Z363" s="36">
        <f>IFERROR(IF(Y363=0,"",ROUNDUP(Y363/H363,0)*0.00753),"")</f>
        <v>1.00902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314.66666666666663</v>
      </c>
      <c r="BN363" s="64">
        <f>IFERROR(Y363*I363/H363,"0")</f>
        <v>316.24</v>
      </c>
      <c r="BO363" s="64">
        <f>IFERROR(1/J363*(X363/H363),"0")</f>
        <v>0.85470085470085455</v>
      </c>
      <c r="BP363" s="64">
        <f>IFERROR(1/J363*(Y363/H363),"0")</f>
        <v>0.85897435897435892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689.33333333333326</v>
      </c>
      <c r="Y364" s="376">
        <f>IFERROR(Y361/H361,"0")+IFERROR(Y362/H362,"0")+IFERROR(Y363/H363,"0")</f>
        <v>690</v>
      </c>
      <c r="Z364" s="376">
        <f>IFERROR(IF(Z361="",0,Z361),"0")+IFERROR(IF(Z362="",0,Z362),"0")+IFERROR(IF(Z363="",0,Z363),"0")</f>
        <v>5.1957000000000004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1447.6</v>
      </c>
      <c r="Y365" s="376">
        <f>IFERROR(SUM(Y361:Y363),"0")</f>
        <v>1449.0000000000002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500</v>
      </c>
      <c r="Y370" s="375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400</v>
      </c>
      <c r="Y372" s="375">
        <f t="shared" si="62"/>
        <v>405</v>
      </c>
      <c r="Z372" s="36">
        <f>IFERROR(IF(Y372=0,"",ROUNDUP(Y372/H372,0)*0.02175),"")</f>
        <v>0.58724999999999994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412.8</v>
      </c>
      <c r="BN372" s="64">
        <f t="shared" si="64"/>
        <v>417.96000000000004</v>
      </c>
      <c r="BO372" s="64">
        <f t="shared" si="65"/>
        <v>0.55555555555555558</v>
      </c>
      <c r="BP372" s="64">
        <f t="shared" si="66"/>
        <v>0.5625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500</v>
      </c>
      <c r="Y373" s="375">
        <f t="shared" si="62"/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516</v>
      </c>
      <c r="BN373" s="64">
        <f t="shared" si="64"/>
        <v>526.32000000000005</v>
      </c>
      <c r="BO373" s="64">
        <f t="shared" si="65"/>
        <v>0.69444444444444442</v>
      </c>
      <c r="BP373" s="64">
        <f t="shared" si="66"/>
        <v>0.70833333333333326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93.333333333333343</v>
      </c>
      <c r="Y378" s="376">
        <f>IFERROR(Y369/H369,"0")+IFERROR(Y370/H370,"0")+IFERROR(Y371/H371,"0")+IFERROR(Y372/H372,"0")+IFERROR(Y373/H373,"0")+IFERROR(Y374/H374,"0")+IFERROR(Y375/H375,"0")+IFERROR(Y376/H376,"0")+IFERROR(Y377/H377,"0")</f>
        <v>95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2.0662499999999997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1400</v>
      </c>
      <c r="Y379" s="376">
        <f>IFERROR(SUM(Y369:Y377),"0")</f>
        <v>1425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500</v>
      </c>
      <c r="Y381" s="375">
        <f>IFERROR(IF(X381="",0,CEILING((X381/$H381),1)*$H381),"")</f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516</v>
      </c>
      <c r="BN381" s="64">
        <f>IFERROR(Y381*I381/H381,"0")</f>
        <v>526.32000000000005</v>
      </c>
      <c r="BO381" s="64">
        <f>IFERROR(1/J381*(X381/H381),"0")</f>
        <v>0.69444444444444442</v>
      </c>
      <c r="BP381" s="64">
        <f>IFERROR(1/J381*(Y381/H381),"0")</f>
        <v>0.70833333333333326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33.333333333333336</v>
      </c>
      <c r="Y383" s="376">
        <f>IFERROR(Y381/H381,"0")+IFERROR(Y382/H382,"0")</f>
        <v>34</v>
      </c>
      <c r="Z383" s="376">
        <f>IFERROR(IF(Z381="",0,Z381),"0")+IFERROR(IF(Z382="",0,Z382),"0")</f>
        <v>0.73949999999999994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500</v>
      </c>
      <c r="Y384" s="376">
        <f>IFERROR(SUM(Y381:Y382),"0")</f>
        <v>510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110</v>
      </c>
      <c r="Y392" s="375">
        <f>IFERROR(IF(X392="",0,CEILING((X392/$H392),1)*$H392),"")</f>
        <v>117</v>
      </c>
      <c r="Z392" s="36">
        <f>IFERROR(IF(Y392=0,"",ROUNDUP(Y392/H392,0)*0.02175),"")</f>
        <v>0.32624999999999998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117.95384615384617</v>
      </c>
      <c r="BN392" s="64">
        <f>IFERROR(Y392*I392/H392,"0")</f>
        <v>125.46000000000001</v>
      </c>
      <c r="BO392" s="64">
        <f>IFERROR(1/J392*(X392/H392),"0")</f>
        <v>0.25183150183150182</v>
      </c>
      <c r="BP392" s="64">
        <f>IFERROR(1/J392*(Y392/H392),"0")</f>
        <v>0.26785714285714285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14.102564102564102</v>
      </c>
      <c r="Y394" s="376">
        <f>IFERROR(Y392/H392,"0")+IFERROR(Y393/H393,"0")</f>
        <v>15</v>
      </c>
      <c r="Z394" s="376">
        <f>IFERROR(IF(Z392="",0,Z392),"0")+IFERROR(IF(Z393="",0,Z393),"0")</f>
        <v>0.32624999999999998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110</v>
      </c>
      <c r="Y395" s="376">
        <f>IFERROR(SUM(Y392:Y393),"0")</f>
        <v>117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30</v>
      </c>
      <c r="Y400" s="375">
        <f>IFERROR(IF(X400="",0,CEILING((X400/$H400),1)*$H400),"")</f>
        <v>36</v>
      </c>
      <c r="Z400" s="36">
        <f>IFERROR(IF(Y400=0,"",ROUNDUP(Y400/H400,0)*0.02175),"")</f>
        <v>6.5250000000000002E-2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31.200000000000003</v>
      </c>
      <c r="BN400" s="64">
        <f>IFERROR(Y400*I400/H400,"0")</f>
        <v>37.440000000000005</v>
      </c>
      <c r="BO400" s="64">
        <f>IFERROR(1/J400*(X400/H400),"0")</f>
        <v>4.4642857142857137E-2</v>
      </c>
      <c r="BP400" s="64">
        <f>IFERROR(1/J400*(Y400/H400),"0")</f>
        <v>5.3571428571428568E-2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2.5</v>
      </c>
      <c r="Y402" s="376">
        <f>IFERROR(Y398/H398,"0")+IFERROR(Y399/H399,"0")+IFERROR(Y400/H400,"0")+IFERROR(Y401/H401,"0")</f>
        <v>3</v>
      </c>
      <c r="Z402" s="376">
        <f>IFERROR(IF(Z398="",0,Z398),"0")+IFERROR(IF(Z399="",0,Z399),"0")+IFERROR(IF(Z400="",0,Z400),"0")+IFERROR(IF(Z401="",0,Z401),"0")</f>
        <v>6.5250000000000002E-2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30</v>
      </c>
      <c r="Y403" s="376">
        <f>IFERROR(SUM(Y398:Y401),"0")</f>
        <v>36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50</v>
      </c>
      <c r="Y429" s="375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60</v>
      </c>
      <c r="Y431" s="375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87.5</v>
      </c>
      <c r="Y435" s="375">
        <f t="shared" si="67"/>
        <v>88.2</v>
      </c>
      <c r="Z435" s="36">
        <f t="shared" si="72"/>
        <v>0.21084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92.916666666666657</v>
      </c>
      <c r="BN435" s="64">
        <f t="shared" si="69"/>
        <v>93.66</v>
      </c>
      <c r="BO435" s="64">
        <f t="shared" si="70"/>
        <v>0.17806267806267806</v>
      </c>
      <c r="BP435" s="64">
        <f t="shared" si="71"/>
        <v>0.17948717948717952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51.8</v>
      </c>
      <c r="Y439" s="375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55.006666666666661</v>
      </c>
      <c r="BN439" s="64">
        <f t="shared" si="69"/>
        <v>55.75</v>
      </c>
      <c r="BO439" s="64">
        <f t="shared" si="70"/>
        <v>0.10541310541310542</v>
      </c>
      <c r="BP439" s="64">
        <f t="shared" si="71"/>
        <v>0.10683760683760685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140</v>
      </c>
      <c r="Y444" s="375">
        <f t="shared" si="67"/>
        <v>140.70000000000002</v>
      </c>
      <c r="Z444" s="36">
        <f t="shared" si="72"/>
        <v>0.33634000000000003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148.66666666666666</v>
      </c>
      <c r="BN444" s="64">
        <f t="shared" si="69"/>
        <v>149.41</v>
      </c>
      <c r="BO444" s="64">
        <f t="shared" si="70"/>
        <v>0.28490028490028491</v>
      </c>
      <c r="BP444" s="64">
        <f t="shared" si="71"/>
        <v>0.28632478632478636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56.000000000000007</v>
      </c>
      <c r="Y448" s="375">
        <f t="shared" si="67"/>
        <v>57.12</v>
      </c>
      <c r="Z448" s="36">
        <f>IFERROR(IF(Y448=0,"",ROUNDUP(Y448/H448,0)*0.00753),"")</f>
        <v>0.25602000000000003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86.666666666666686</v>
      </c>
      <c r="BN448" s="64">
        <f t="shared" si="69"/>
        <v>88.4</v>
      </c>
      <c r="BO448" s="64">
        <f t="shared" si="70"/>
        <v>0.21367521367521369</v>
      </c>
      <c r="BP448" s="64">
        <f t="shared" si="71"/>
        <v>0.21794871794871795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192.52380952380952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1.1320100000000002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445.3</v>
      </c>
      <c r="Y450" s="376">
        <f>IFERROR(SUM(Y428:Y448),"0")</f>
        <v>451.92000000000007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9</v>
      </c>
      <c r="Y457" s="375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7.5</v>
      </c>
      <c r="Y458" s="376">
        <f>IFERROR(Y457/H457,"0")</f>
        <v>8</v>
      </c>
      <c r="Z458" s="376">
        <f>IFERROR(IF(Z457="",0,Z457),"0")</f>
        <v>5.0160000000000003E-2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9</v>
      </c>
      <c r="Y459" s="376">
        <f>IFERROR(SUM(Y457:Y457),"0")</f>
        <v>9.6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177.1</v>
      </c>
      <c r="Y470" s="375">
        <f t="shared" si="73"/>
        <v>178.5</v>
      </c>
      <c r="Z470" s="36">
        <f>IFERROR(IF(Y470=0,"",ROUNDUP(Y470/H470,0)*0.00502),"")</f>
        <v>0.42670000000000002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188.06333333333333</v>
      </c>
      <c r="BN470" s="64">
        <f t="shared" si="75"/>
        <v>189.54999999999998</v>
      </c>
      <c r="BO470" s="64">
        <f t="shared" si="76"/>
        <v>0.36039886039886043</v>
      </c>
      <c r="BP470" s="64">
        <f t="shared" si="77"/>
        <v>0.36324786324786329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101</v>
      </c>
      <c r="Y472" s="376">
        <f>IFERROR(Y466/H466,"0")+IFERROR(Y467/H467,"0")+IFERROR(Y468/H468,"0")+IFERROR(Y469/H469,"0")+IFERROR(Y470/H470,"0")+IFERROR(Y471/H471,"0")</f>
        <v>102</v>
      </c>
      <c r="Z472" s="376">
        <f>IFERROR(IF(Z466="",0,Z466),"0")+IFERROR(IF(Z467="",0,Z467),"0")+IFERROR(IF(Z468="",0,Z468),"0")+IFERROR(IF(Z469="",0,Z469),"0")+IFERROR(IF(Z470="",0,Z470),"0")+IFERROR(IF(Z471="",0,Z471),"0")</f>
        <v>0.55471000000000004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247.1</v>
      </c>
      <c r="Y473" s="376">
        <f>IFERROR(SUM(Y466:Y471),"0")</f>
        <v>249.9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10</v>
      </c>
      <c r="Y481" s="375">
        <f>IFERROR(IF(X481="",0,CEILING((X481/$H481),1)*$H481),"")</f>
        <v>10.799999999999999</v>
      </c>
      <c r="Z481" s="36">
        <f>IFERROR(IF(Y481=0,"",ROUNDUP(Y481/H481,0)*0.00502),"")</f>
        <v>4.5179999999999998E-2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10.833333333333334</v>
      </c>
      <c r="BN481" s="64">
        <f>IFERROR(Y481*I481/H481,"0")</f>
        <v>11.7</v>
      </c>
      <c r="BO481" s="64">
        <f>IFERROR(1/J481*(X481/H481),"0")</f>
        <v>3.561253561253562E-2</v>
      </c>
      <c r="BP481" s="64">
        <f>IFERROR(1/J481*(Y481/H481),"0")</f>
        <v>3.8461538461538464E-2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16</v>
      </c>
      <c r="Y482" s="375">
        <f>IFERROR(IF(X482="",0,CEILING((X482/$H482),1)*$H482),"")</f>
        <v>16.8</v>
      </c>
      <c r="Z482" s="36">
        <f>IFERROR(IF(Y482=0,"",ROUNDUP(Y482/H482,0)*0.00502),"")</f>
        <v>7.0280000000000009E-2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26.933333333333334</v>
      </c>
      <c r="BN482" s="64">
        <f>IFERROR(Y482*I482/H482,"0")</f>
        <v>28.28</v>
      </c>
      <c r="BO482" s="64">
        <f>IFERROR(1/J482*(X482/H482),"0")</f>
        <v>5.6980056980056988E-2</v>
      </c>
      <c r="BP482" s="64">
        <f>IFERROR(1/J482*(Y482/H482),"0")</f>
        <v>5.9829059829059845E-2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21.666666666666668</v>
      </c>
      <c r="Y483" s="376">
        <f>IFERROR(Y480/H480,"0")+IFERROR(Y481/H481,"0")+IFERROR(Y482/H482,"0")</f>
        <v>23</v>
      </c>
      <c r="Z483" s="376">
        <f>IFERROR(IF(Z480="",0,Z480),"0")+IFERROR(IF(Z481="",0,Z481),"0")+IFERROR(IF(Z482="",0,Z482),"0")</f>
        <v>0.11546000000000001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26</v>
      </c>
      <c r="Y484" s="376">
        <f>IFERROR(SUM(Y480:Y482),"0")</f>
        <v>27.6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140</v>
      </c>
      <c r="Y496" s="375">
        <f t="shared" si="78"/>
        <v>142.56</v>
      </c>
      <c r="Z496" s="36">
        <f t="shared" si="79"/>
        <v>0.32291999999999998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149.54545454545453</v>
      </c>
      <c r="BN496" s="64">
        <f t="shared" si="81"/>
        <v>152.27999999999997</v>
      </c>
      <c r="BO496" s="64">
        <f t="shared" si="82"/>
        <v>0.25495337995337997</v>
      </c>
      <c r="BP496" s="64">
        <f t="shared" si="83"/>
        <v>0.25961538461538464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150</v>
      </c>
      <c r="Y498" s="375">
        <f t="shared" si="78"/>
        <v>153.12</v>
      </c>
      <c r="Z498" s="36">
        <f t="shared" si="79"/>
        <v>0.34683999999999998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160.22727272727272</v>
      </c>
      <c r="BN498" s="64">
        <f t="shared" si="81"/>
        <v>163.56</v>
      </c>
      <c r="BO498" s="64">
        <f t="shared" si="82"/>
        <v>0.27316433566433568</v>
      </c>
      <c r="BP498" s="64">
        <f t="shared" si="83"/>
        <v>0.27884615384615385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120</v>
      </c>
      <c r="Y499" s="375">
        <f t="shared" si="78"/>
        <v>122.4</v>
      </c>
      <c r="Z499" s="36">
        <f>IFERROR(IF(Y499=0,"",ROUNDUP(Y499/H499,0)*0.00937),"")</f>
        <v>0.31857999999999997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127.99999999999999</v>
      </c>
      <c r="BN499" s="64">
        <f t="shared" si="81"/>
        <v>130.56</v>
      </c>
      <c r="BO499" s="64">
        <f t="shared" si="82"/>
        <v>0.27777777777777779</v>
      </c>
      <c r="BP499" s="64">
        <f t="shared" si="83"/>
        <v>0.28333333333333333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120</v>
      </c>
      <c r="Y501" s="375">
        <f t="shared" si="78"/>
        <v>122.4</v>
      </c>
      <c r="Z501" s="36">
        <f>IFERROR(IF(Y501=0,"",ROUNDUP(Y501/H501,0)*0.00937),"")</f>
        <v>0.31857999999999997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127.99999999999999</v>
      </c>
      <c r="BN501" s="64">
        <f t="shared" si="81"/>
        <v>130.56</v>
      </c>
      <c r="BO501" s="64">
        <f t="shared" si="82"/>
        <v>0.27777777777777779</v>
      </c>
      <c r="BP501" s="64">
        <f t="shared" si="83"/>
        <v>0.28333333333333333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121.59090909090909</v>
      </c>
      <c r="Y502" s="376">
        <f>IFERROR(Y493/H493,"0")+IFERROR(Y494/H494,"0")+IFERROR(Y495/H495,"0")+IFERROR(Y496/H496,"0")+IFERROR(Y497/H497,"0")+IFERROR(Y498/H498,"0")+IFERROR(Y499/H499,"0")+IFERROR(Y500/H500,"0")+IFERROR(Y501/H501,"0")</f>
        <v>124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1.3069199999999999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530</v>
      </c>
      <c r="Y503" s="376">
        <f>IFERROR(SUM(Y493:Y501),"0")</f>
        <v>540.48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50</v>
      </c>
      <c r="Y505" s="375">
        <f>IFERROR(IF(X505="",0,CEILING((X505/$H505),1)*$H505),"")</f>
        <v>52.800000000000004</v>
      </c>
      <c r="Z505" s="36">
        <f>IFERROR(IF(Y505=0,"",ROUNDUP(Y505/H505,0)*0.01196),"")</f>
        <v>0.1196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53.409090909090907</v>
      </c>
      <c r="BN505" s="64">
        <f>IFERROR(Y505*I505/H505,"0")</f>
        <v>56.400000000000006</v>
      </c>
      <c r="BO505" s="64">
        <f>IFERROR(1/J505*(X505/H505),"0")</f>
        <v>9.1054778554778545E-2</v>
      </c>
      <c r="BP505" s="64">
        <f>IFERROR(1/J505*(Y505/H505),"0")</f>
        <v>9.6153846153846159E-2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9.4696969696969688</v>
      </c>
      <c r="Y507" s="376">
        <f>IFERROR(Y505/H505,"0")+IFERROR(Y506/H506,"0")</f>
        <v>10</v>
      </c>
      <c r="Z507" s="376">
        <f>IFERROR(IF(Z505="",0,Z505),"0")+IFERROR(IF(Z506="",0,Z506),"0")</f>
        <v>0.1196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50</v>
      </c>
      <c r="Y508" s="376">
        <f>IFERROR(SUM(Y505:Y506),"0")</f>
        <v>52.800000000000004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100</v>
      </c>
      <c r="Y511" s="375">
        <f t="shared" si="84"/>
        <v>100.32000000000001</v>
      </c>
      <c r="Z511" s="36">
        <f>IFERROR(IF(Y511=0,"",ROUNDUP(Y511/H511,0)*0.01196),"")</f>
        <v>0.22724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106.81818181818181</v>
      </c>
      <c r="BN511" s="64">
        <f t="shared" si="86"/>
        <v>107.16</v>
      </c>
      <c r="BO511" s="64">
        <f t="shared" si="87"/>
        <v>0.18210955710955709</v>
      </c>
      <c r="BP511" s="64">
        <f t="shared" si="88"/>
        <v>0.18269230769230771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50</v>
      </c>
      <c r="Y512" s="375">
        <f t="shared" si="84"/>
        <v>52.800000000000004</v>
      </c>
      <c r="Z512" s="36">
        <f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53.409090909090907</v>
      </c>
      <c r="BN512" s="64">
        <f t="shared" si="86"/>
        <v>56.400000000000006</v>
      </c>
      <c r="BO512" s="64">
        <f t="shared" si="87"/>
        <v>9.1054778554778545E-2</v>
      </c>
      <c r="BP512" s="64">
        <f t="shared" si="88"/>
        <v>9.6153846153846159E-2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48</v>
      </c>
      <c r="Y515" s="375">
        <f t="shared" si="84"/>
        <v>50.4</v>
      </c>
      <c r="Z515" s="36">
        <f>IFERROR(IF(Y515=0,"",ROUNDUP(Y515/H515,0)*0.00937),"")</f>
        <v>0.13117999999999999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50.8</v>
      </c>
      <c r="BN515" s="64">
        <f t="shared" si="86"/>
        <v>53.339999999999996</v>
      </c>
      <c r="BO515" s="64">
        <f t="shared" si="87"/>
        <v>0.1111111111111111</v>
      </c>
      <c r="BP515" s="64">
        <f t="shared" si="88"/>
        <v>0.11666666666666667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74.015151515151501</v>
      </c>
      <c r="Y516" s="376">
        <f>IFERROR(Y510/H510,"0")+IFERROR(Y511/H511,"0")+IFERROR(Y512/H512,"0")+IFERROR(Y513/H513,"0")+IFERROR(Y514/H514,"0")+IFERROR(Y515/H515,"0")</f>
        <v>76</v>
      </c>
      <c r="Z516" s="376">
        <f>IFERROR(IF(Z510="",0,Z510),"0")+IFERROR(IF(Z511="",0,Z511),"0")+IFERROR(IF(Z512="",0,Z512),"0")+IFERROR(IF(Z513="",0,Z513),"0")+IFERROR(IF(Z514="",0,Z514),"0")+IFERROR(IF(Z515="",0,Z515),"0")</f>
        <v>0.83643999999999996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346</v>
      </c>
      <c r="Y517" s="376">
        <f>IFERROR(SUM(Y510:Y515),"0")</f>
        <v>354.24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50</v>
      </c>
      <c r="Y533" s="375">
        <f t="shared" si="89"/>
        <v>60</v>
      </c>
      <c r="Z533" s="36">
        <f>IFERROR(IF(Y533=0,"",ROUNDUP(Y533/H533,0)*0.02175),"")</f>
        <v>0.10874999999999999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52</v>
      </c>
      <c r="BN533" s="64">
        <f t="shared" si="91"/>
        <v>62.400000000000006</v>
      </c>
      <c r="BO533" s="64">
        <f t="shared" si="92"/>
        <v>7.4404761904761904E-2</v>
      </c>
      <c r="BP533" s="64">
        <f t="shared" si="93"/>
        <v>8.9285714285714274E-2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4</v>
      </c>
      <c r="Y535" s="375">
        <f t="shared" si="89"/>
        <v>4</v>
      </c>
      <c r="Z535" s="36">
        <f>IFERROR(IF(Y535=0,"",ROUNDUP(Y535/H535,0)*0.00937),"")</f>
        <v>9.3699999999999999E-3</v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4.24</v>
      </c>
      <c r="BN535" s="64">
        <f t="shared" si="91"/>
        <v>4.24</v>
      </c>
      <c r="BO535" s="64">
        <f t="shared" si="92"/>
        <v>8.3333333333333332E-3</v>
      </c>
      <c r="BP535" s="64">
        <f t="shared" si="93"/>
        <v>8.3333333333333332E-3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4</v>
      </c>
      <c r="Y536" s="375">
        <f t="shared" si="89"/>
        <v>4</v>
      </c>
      <c r="Z536" s="36">
        <f>IFERROR(IF(Y536=0,"",ROUNDUP(Y536/H536,0)*0.00937),"")</f>
        <v>9.3699999999999999E-3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4.24</v>
      </c>
      <c r="BN536" s="64">
        <f t="shared" si="91"/>
        <v>4.24</v>
      </c>
      <c r="BO536" s="64">
        <f t="shared" si="92"/>
        <v>8.3333333333333332E-3</v>
      </c>
      <c r="BP536" s="64">
        <f t="shared" si="93"/>
        <v>8.3333333333333332E-3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4</v>
      </c>
      <c r="Y537" s="375">
        <f t="shared" si="89"/>
        <v>4</v>
      </c>
      <c r="Z537" s="36">
        <f>IFERROR(IF(Y537=0,"",ROUNDUP(Y537/H537,0)*0.00937),"")</f>
        <v>9.3699999999999999E-3</v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4.24</v>
      </c>
      <c r="BN537" s="64">
        <f t="shared" si="91"/>
        <v>4.24</v>
      </c>
      <c r="BO537" s="64">
        <f t="shared" si="92"/>
        <v>8.3333333333333332E-3</v>
      </c>
      <c r="BP537" s="64">
        <f t="shared" si="93"/>
        <v>8.3333333333333332E-3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7.166666666666667</v>
      </c>
      <c r="Y538" s="376">
        <f>IFERROR(Y531/H531,"0")+IFERROR(Y532/H532,"0")+IFERROR(Y533/H533,"0")+IFERROR(Y534/H534,"0")+IFERROR(Y535/H535,"0")+IFERROR(Y536/H536,"0")+IFERROR(Y537/H537,"0")</f>
        <v>8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0.13685999999999998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62</v>
      </c>
      <c r="Y539" s="376">
        <f>IFERROR(SUM(Y531:Y537),"0")</f>
        <v>72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10</v>
      </c>
      <c r="Y542" s="375">
        <f>IFERROR(IF(X542="",0,CEILING((X542/$H542),1)*$H542),"")</f>
        <v>10.8</v>
      </c>
      <c r="Z542" s="36">
        <f>IFERROR(IF(Y542=0,"",ROUNDUP(Y542/H542,0)*0.02175),"")</f>
        <v>2.1749999999999999E-2</v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10.444444444444443</v>
      </c>
      <c r="BN542" s="64">
        <f>IFERROR(Y542*I542/H542,"0")</f>
        <v>11.28</v>
      </c>
      <c r="BO542" s="64">
        <f>IFERROR(1/J542*(X542/H542),"0")</f>
        <v>1.653439153439153E-2</v>
      </c>
      <c r="BP542" s="64">
        <f>IFERROR(1/J542*(Y542/H542),"0")</f>
        <v>1.7857142857142856E-2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4</v>
      </c>
      <c r="Y544" s="375">
        <f>IFERROR(IF(X544="",0,CEILING((X544/$H544),1)*$H544),"")</f>
        <v>4</v>
      </c>
      <c r="Z544" s="36">
        <f>IFERROR(IF(Y544=0,"",ROUNDUP(Y544/H544,0)*0.00937),"")</f>
        <v>9.3699999999999999E-3</v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4.24</v>
      </c>
      <c r="BN544" s="64">
        <f>IFERROR(Y544*I544/H544,"0")</f>
        <v>4.24</v>
      </c>
      <c r="BO544" s="64">
        <f>IFERROR(1/J544*(X544/H544),"0")</f>
        <v>8.3333333333333332E-3</v>
      </c>
      <c r="BP544" s="64">
        <f>IFERROR(1/J544*(Y544/H544),"0")</f>
        <v>8.3333333333333332E-3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1.9259259259259258</v>
      </c>
      <c r="Y545" s="376">
        <f>IFERROR(Y541/H541,"0")+IFERROR(Y542/H542,"0")+IFERROR(Y543/H543,"0")+IFERROR(Y544/H544,"0")</f>
        <v>2</v>
      </c>
      <c r="Z545" s="376">
        <f>IFERROR(IF(Z541="",0,Z541),"0")+IFERROR(IF(Z542="",0,Z542),"0")+IFERROR(IF(Z543="",0,Z543),"0")+IFERROR(IF(Z544="",0,Z544),"0")</f>
        <v>3.1119999999999998E-2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14</v>
      </c>
      <c r="Y546" s="376">
        <f>IFERROR(SUM(Y541:Y544),"0")</f>
        <v>14.8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10</v>
      </c>
      <c r="Y548" s="375">
        <f t="shared" ref="Y548:Y553" si="94">IFERROR(IF(X548="",0,CEILING((X548/$H548),1)*$H548),"")</f>
        <v>12.600000000000001</v>
      </c>
      <c r="Z548" s="36">
        <f>IFERROR(IF(Y548=0,"",ROUNDUP(Y548/H548,0)*0.00753),"")</f>
        <v>2.2589999999999999E-2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10.619047619047619</v>
      </c>
      <c r="BN548" s="64">
        <f t="shared" ref="BN548:BN553" si="96">IFERROR(Y548*I548/H548,"0")</f>
        <v>13.38</v>
      </c>
      <c r="BO548" s="64">
        <f t="shared" ref="BO548:BO553" si="97">IFERROR(1/J548*(X548/H548),"0")</f>
        <v>1.5262515262515262E-2</v>
      </c>
      <c r="BP548" s="64">
        <f t="shared" ref="BP548:BP553" si="98">IFERROR(1/J548*(Y548/H548),"0")</f>
        <v>1.9230769230769232E-2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6.4285714285714288</v>
      </c>
      <c r="Y554" s="376">
        <f>IFERROR(Y548/H548,"0")+IFERROR(Y549/H549,"0")+IFERROR(Y550/H550,"0")+IFERROR(Y551/H551,"0")+IFERROR(Y552/H552,"0")+IFERROR(Y553/H553,"0")</f>
        <v>8</v>
      </c>
      <c r="Z554" s="376">
        <f>IFERROR(IF(Z548="",0,Z548),"0")+IFERROR(IF(Z549="",0,Z549),"0")+IFERROR(IF(Z550="",0,Z550),"0")+IFERROR(IF(Z551="",0,Z551),"0")+IFERROR(IF(Z552="",0,Z552),"0")+IFERROR(IF(Z553="",0,Z553),"0")</f>
        <v>5.5219999999999998E-2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22.8</v>
      </c>
      <c r="Y555" s="376">
        <f>IFERROR(SUM(Y548:Y553),"0")</f>
        <v>28.560000000000002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600</v>
      </c>
      <c r="Y557" s="375">
        <f>IFERROR(IF(X557="",0,CEILING((X557/$H557),1)*$H557),"")</f>
        <v>600.6</v>
      </c>
      <c r="Z557" s="36">
        <f>IFERROR(IF(Y557=0,"",ROUNDUP(Y557/H557,0)*0.02175),"")</f>
        <v>1.67475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643.38461538461547</v>
      </c>
      <c r="BN557" s="64">
        <f>IFERROR(Y557*I557/H557,"0")</f>
        <v>644.02800000000002</v>
      </c>
      <c r="BO557" s="64">
        <f>IFERROR(1/J557*(X557/H557),"0")</f>
        <v>1.3736263736263734</v>
      </c>
      <c r="BP557" s="64">
        <f>IFERROR(1/J557*(Y557/H557),"0")</f>
        <v>1.375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76.92307692307692</v>
      </c>
      <c r="Y559" s="376">
        <f>IFERROR(Y557/H557,"0")+IFERROR(Y558/H558,"0")</f>
        <v>77</v>
      </c>
      <c r="Z559" s="376">
        <f>IFERROR(IF(Z557="",0,Z557),"0")+IFERROR(IF(Z558="",0,Z558),"0")</f>
        <v>1.67475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600</v>
      </c>
      <c r="Y560" s="376">
        <f>IFERROR(SUM(Y557:Y558),"0")</f>
        <v>600.6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16559.833999999999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16725.8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17824.262639970759</v>
      </c>
      <c r="Y587" s="376">
        <f>IFERROR(SUM(BN22:BN583),"0")</f>
        <v>18000.992000000009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36</v>
      </c>
      <c r="Y588" s="38">
        <f>ROUNDUP(SUM(BP22:BP583),0)</f>
        <v>36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18724.262639970759</v>
      </c>
      <c r="Y589" s="376">
        <f>GrossWeightTotalR+PalletQtyTotalR*25</f>
        <v>18900.992000000009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4645.1317222368962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4676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41.518470000000001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588.40000000000009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1591.5</v>
      </c>
      <c r="E596" s="46">
        <f>IFERROR(Y103*1,"0")+IFERROR(Y104*1,"0")+IFERROR(Y105*1,"0")+IFERROR(Y106*1,"0")+IFERROR(Y110*1,"0")+IFERROR(Y111*1,"0")+IFERROR(Y112*1,"0")+IFERROR(Y113*1,"0")+IFERROR(Y114*1,"0")</f>
        <v>2556.9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2472.12</v>
      </c>
      <c r="G596" s="46">
        <f>IFERROR(Y148*1,"0")+IFERROR(Y149*1,"0")+IFERROR(Y153*1,"0")+IFERROR(Y154*1,"0")+IFERROR(Y158*1,"0")+IFERROR(Y159*1,"0")</f>
        <v>234.48000000000002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27</v>
      </c>
      <c r="I596" s="46">
        <f>IFERROR(Y186*1,"0")+IFERROR(Y187*1,"0")+IFERROR(Y188*1,"0")+IFERROR(Y189*1,"0")+IFERROR(Y190*1,"0")+IFERROR(Y191*1,"0")+IFERROR(Y192*1,"0")+IFERROR(Y193*1,"0")</f>
        <v>632.1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1334.9999999999998</v>
      </c>
      <c r="K596" s="46">
        <f>IFERROR(Y242*1,"0")+IFERROR(Y243*1,"0")+IFERROR(Y244*1,"0")+IFERROR(Y245*1,"0")+IFERROR(Y246*1,"0")+IFERROR(Y247*1,"0")+IFERROR(Y248*1,"0")+IFERROR(Y249*1,"0")</f>
        <v>36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441.59999999999997</v>
      </c>
      <c r="S596" s="46">
        <f>IFERROR(Y296*1,"0")</f>
        <v>0</v>
      </c>
      <c r="T596" s="46">
        <f>IFERROR(Y301*1,"0")+IFERROR(Y305*1,"0")+IFERROR(Y306*1,"0")</f>
        <v>210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616.20000000000005</v>
      </c>
      <c r="V596" s="46">
        <f>IFERROR(Y357*1,"0")+IFERROR(Y361*1,"0")+IFERROR(Y362*1,"0")+IFERROR(Y363*1,"0")</f>
        <v>1494.0000000000002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2052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461.5200000000001</v>
      </c>
      <c r="Z596" s="46">
        <f>IFERROR(Y462*1,"0")+IFERROR(Y466*1,"0")+IFERROR(Y467*1,"0")+IFERROR(Y468*1,"0")+IFERROR(Y469*1,"0")+IFERROR(Y470*1,"0")+IFERROR(Y471*1,"0")+IFERROR(Y475*1,"0")</f>
        <v>249.9</v>
      </c>
      <c r="AA596" s="46">
        <f>IFERROR(Y480*1,"0")+IFERROR(Y481*1,"0")+IFERROR(Y482*1,"0")</f>
        <v>27.6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947.52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715.96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