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114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7" i="1"/>
  <c r="AH119" i="1"/>
  <c r="AH120" i="1"/>
  <c r="AH121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6" i="1" s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E6" i="1"/>
  <c r="F6" i="1"/>
  <c r="AJ6" i="1" l="1"/>
  <c r="Y41" i="1"/>
  <c r="Z42" i="1"/>
  <c r="AG6" i="1"/>
  <c r="W6" i="1"/>
  <c r="N6" i="1"/>
  <c r="M6" i="1"/>
  <c r="K6" i="1"/>
  <c r="J6" i="1"/>
</calcChain>
</file>

<file path=xl/sharedStrings.xml><?xml version="1.0" encoding="utf-8"?>
<sst xmlns="http://schemas.openxmlformats.org/spreadsheetml/2006/main" count="289" uniqueCount="155">
  <si>
    <t>Период: 22.08.2024 - 29.08.2024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</si>
  <si>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</si>
  <si>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</si>
  <si>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</si>
  <si>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</si>
  <si>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</si>
  <si>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</si>
  <si>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</si>
  <si>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</si>
  <si>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</si>
  <si>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</si>
  <si>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</si>
  <si>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</si>
  <si>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</si>
  <si>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</si>
  <si>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</si>
  <si>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</si>
  <si>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</si>
  <si>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</si>
  <si>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</si>
  <si>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</si>
  <si>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</si>
  <si>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</si>
  <si>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</si>
  <si>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</si>
  <si>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</si>
  <si>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</si>
  <si>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</si>
  <si>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</si>
  <si>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</si>
  <si>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</si>
  <si>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</si>
  <si>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</si>
  <si>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</si>
  <si>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</si>
  <si>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</si>
  <si>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</si>
  <si>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</si>
  <si>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</si>
  <si>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</si>
  <si>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</si>
  <si>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</si>
  <si>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</si>
  <si>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</si>
  <si>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</si>
  <si>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</si>
  <si>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</si>
  <si>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</si>
  <si>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</si>
  <si>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</si>
  <si>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</si>
  <si>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</si>
  <si>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</si>
  <si>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</si>
  <si>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</si>
  <si>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</si>
  <si>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</si>
  <si>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</si>
  <si>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</si>
  <si>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</si>
  <si>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</si>
  <si>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</si>
  <si>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</si>
  <si>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</si>
  <si>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</si>
  <si>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</si>
  <si>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</si>
  <si>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</si>
  <si>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</si>
  <si>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</si>
  <si>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</si>
  <si>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</si>
  <si>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</si>
  <si>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</si>
  <si>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</si>
  <si>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</si>
  <si>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</si>
  <si>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</si>
  <si>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</si>
  <si>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</si>
  <si>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</si>
  <si>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</si>
  <si>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</si>
  <si>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</si>
  <si>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</si>
  <si>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</si>
  <si>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</si>
  <si>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</si>
  <si>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</si>
  <si>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</si>
  <si>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</si>
  <si>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</si>
  <si>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</si>
  <si>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</si>
  <si>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</si>
  <si>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</si>
  <si>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</si>
  <si>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</si>
  <si>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</si>
  <si>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</si>
  <si>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</si>
  <si>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</si>
  <si>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</si>
  <si>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</si>
  <si>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</si>
  <si>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</si>
  <si>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</si>
  <si>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</si>
  <si>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</si>
  <si>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</si>
  <si>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</si>
  <si>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</si>
  <si>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</si>
  <si>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</si>
  <si>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</si>
  <si>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</si>
  <si>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</si>
  <si>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</si>
  <si>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</si>
  <si>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</si>
  <si>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</si>
  <si>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</si>
  <si>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</si>
  <si>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</si>
  <si>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</si>
  <si>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</si>
  <si>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</si>
  <si>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</si>
  <si>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</si>
  <si>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</si>
  <si>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</si>
  <si>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</si>
  <si>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</si>
  <si>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</si>
  <si>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</si>
  <si>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</si>
  <si>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</si>
  <si>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</si>
  <si>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</si>
  <si>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</si>
  <si>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</si>
  <si>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</si>
  <si>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</si>
  <si>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</si>
  <si>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</si>
  <si>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</si>
  <si>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</si>
  <si>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29,08,</t>
  </si>
  <si>
    <t>30,08,</t>
  </si>
  <si>
    <t>02,09,</t>
  </si>
  <si>
    <t>03,09,</t>
  </si>
  <si>
    <t>03,09д</t>
  </si>
  <si>
    <t>09,08,</t>
  </si>
  <si>
    <t>16,08,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</si>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</sst>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21.08.2024 - 28.08.2024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29,08,</v>
          </cell>
          <cell r="M5" t="str">
            <v>30,08,</v>
          </cell>
          <cell r="N5" t="str">
            <v>03,09,</v>
          </cell>
          <cell r="T5" t="str">
            <v>02,09,</v>
          </cell>
          <cell r="X5" t="str">
            <v>02,09,</v>
          </cell>
          <cell r="AE5" t="str">
            <v>09,08,</v>
          </cell>
          <cell r="AF5" t="str">
            <v>16,08,</v>
          </cell>
          <cell r="AG5" t="str">
            <v>23,08,</v>
          </cell>
          <cell r="AH5" t="str">
            <v>28,08,</v>
          </cell>
        </row>
        <row r="6">
          <cell r="E6">
            <v>138805.33500000005</v>
          </cell>
          <cell r="F6">
            <v>100896.73499999999</v>
          </cell>
          <cell r="J6">
            <v>139563.68000000002</v>
          </cell>
          <cell r="K6">
            <v>-758.34499999999923</v>
          </cell>
          <cell r="L6">
            <v>27390</v>
          </cell>
          <cell r="M6">
            <v>27830</v>
          </cell>
          <cell r="N6">
            <v>11300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16138</v>
          </cell>
          <cell r="U6">
            <v>0</v>
          </cell>
          <cell r="V6">
            <v>0</v>
          </cell>
          <cell r="W6">
            <v>24436.667000000001</v>
          </cell>
          <cell r="X6">
            <v>16969.8</v>
          </cell>
          <cell r="AA6">
            <v>0</v>
          </cell>
          <cell r="AB6">
            <v>0</v>
          </cell>
          <cell r="AC6">
            <v>0</v>
          </cell>
          <cell r="AD6">
            <v>16622</v>
          </cell>
          <cell r="AE6">
            <v>29010.887999999999</v>
          </cell>
          <cell r="AF6">
            <v>27225.835600000017</v>
          </cell>
          <cell r="AG6">
            <v>25855.384999999995</v>
          </cell>
          <cell r="AH6">
            <v>26607.951000000001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429.19</v>
          </cell>
          <cell r="D7">
            <v>520.76900000000001</v>
          </cell>
          <cell r="E7">
            <v>605.53499999999997</v>
          </cell>
          <cell r="F7">
            <v>317.38099999999997</v>
          </cell>
          <cell r="G7" t="str">
            <v>н</v>
          </cell>
          <cell r="H7">
            <v>1</v>
          </cell>
          <cell r="I7">
            <v>45</v>
          </cell>
          <cell r="J7">
            <v>579.28599999999994</v>
          </cell>
          <cell r="K7">
            <v>26.249000000000024</v>
          </cell>
          <cell r="L7">
            <v>260</v>
          </cell>
          <cell r="M7">
            <v>150</v>
          </cell>
          <cell r="N7">
            <v>0</v>
          </cell>
          <cell r="W7">
            <v>121.107</v>
          </cell>
          <cell r="X7">
            <v>350</v>
          </cell>
          <cell r="Y7">
            <v>8.8961084000099078</v>
          </cell>
          <cell r="Z7">
            <v>2.6206660226081069</v>
          </cell>
          <cell r="AD7">
            <v>0</v>
          </cell>
          <cell r="AE7">
            <v>134.20779999999999</v>
          </cell>
          <cell r="AF7">
            <v>133.93860000000001</v>
          </cell>
          <cell r="AG7">
            <v>123.821</v>
          </cell>
          <cell r="AH7">
            <v>127.812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456.411</v>
          </cell>
          <cell r="D8">
            <v>748.59400000000005</v>
          </cell>
          <cell r="E8">
            <v>694.56</v>
          </cell>
          <cell r="F8">
            <v>474.52300000000002</v>
          </cell>
          <cell r="G8" t="str">
            <v>ябл</v>
          </cell>
          <cell r="H8">
            <v>1</v>
          </cell>
          <cell r="I8">
            <v>45</v>
          </cell>
          <cell r="J8">
            <v>656.61400000000003</v>
          </cell>
          <cell r="K8">
            <v>37.945999999999913</v>
          </cell>
          <cell r="L8">
            <v>330</v>
          </cell>
          <cell r="M8">
            <v>180</v>
          </cell>
          <cell r="N8">
            <v>0</v>
          </cell>
          <cell r="W8">
            <v>138.91199999999998</v>
          </cell>
          <cell r="Y8">
            <v>7.0873862589265162</v>
          </cell>
          <cell r="Z8">
            <v>3.4159971780695702</v>
          </cell>
          <cell r="AD8">
            <v>0</v>
          </cell>
          <cell r="AE8">
            <v>157.74700000000001</v>
          </cell>
          <cell r="AF8">
            <v>143.1292</v>
          </cell>
          <cell r="AG8">
            <v>153.97819999999999</v>
          </cell>
          <cell r="AH8">
            <v>119.271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1328.98</v>
          </cell>
          <cell r="D9">
            <v>2491.1019999999999</v>
          </cell>
          <cell r="E9">
            <v>2106.0340000000001</v>
          </cell>
          <cell r="F9">
            <v>1662.81</v>
          </cell>
          <cell r="G9" t="str">
            <v>н</v>
          </cell>
          <cell r="H9">
            <v>1</v>
          </cell>
          <cell r="I9">
            <v>45</v>
          </cell>
          <cell r="J9">
            <v>1947.7449999999999</v>
          </cell>
          <cell r="K9">
            <v>158.28900000000021</v>
          </cell>
          <cell r="L9">
            <v>700</v>
          </cell>
          <cell r="M9">
            <v>550</v>
          </cell>
          <cell r="N9">
            <v>0</v>
          </cell>
          <cell r="W9">
            <v>421.20680000000004</v>
          </cell>
          <cell r="X9">
            <v>100</v>
          </cell>
          <cell r="Y9">
            <v>7.1528047505405885</v>
          </cell>
          <cell r="Z9">
            <v>3.9477282892868772</v>
          </cell>
          <cell r="AD9">
            <v>0</v>
          </cell>
          <cell r="AE9">
            <v>512.72559999999999</v>
          </cell>
          <cell r="AF9">
            <v>475.4298</v>
          </cell>
          <cell r="AG9">
            <v>469.09700000000004</v>
          </cell>
          <cell r="AH9">
            <v>510.18099999999998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57.823999999999998</v>
          </cell>
          <cell r="D10">
            <v>262.21899999999999</v>
          </cell>
          <cell r="E10">
            <v>129.22999999999999</v>
          </cell>
          <cell r="F10">
            <v>186.74299999999999</v>
          </cell>
          <cell r="G10">
            <v>0</v>
          </cell>
          <cell r="H10">
            <v>1</v>
          </cell>
          <cell r="I10">
            <v>40</v>
          </cell>
          <cell r="J10">
            <v>132.25299999999999</v>
          </cell>
          <cell r="K10">
            <v>-3.0229999999999961</v>
          </cell>
          <cell r="L10">
            <v>50</v>
          </cell>
          <cell r="M10">
            <v>40</v>
          </cell>
          <cell r="N10">
            <v>0</v>
          </cell>
          <cell r="W10">
            <v>25.845999999999997</v>
          </cell>
          <cell r="Y10">
            <v>10.707382186798732</v>
          </cell>
          <cell r="Z10">
            <v>7.2252186024916822</v>
          </cell>
          <cell r="AD10">
            <v>0</v>
          </cell>
          <cell r="AE10">
            <v>35.639600000000002</v>
          </cell>
          <cell r="AF10">
            <v>31.380399999999998</v>
          </cell>
          <cell r="AG10">
            <v>39.803600000000003</v>
          </cell>
          <cell r="AH10">
            <v>20.954999999999998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214</v>
          </cell>
          <cell r="D11">
            <v>481</v>
          </cell>
          <cell r="E11">
            <v>326</v>
          </cell>
          <cell r="F11">
            <v>363</v>
          </cell>
          <cell r="G11">
            <v>0</v>
          </cell>
          <cell r="H11">
            <v>0.5</v>
          </cell>
          <cell r="I11">
            <v>45</v>
          </cell>
          <cell r="J11">
            <v>321</v>
          </cell>
          <cell r="K11">
            <v>5</v>
          </cell>
          <cell r="L11">
            <v>30</v>
          </cell>
          <cell r="M11">
            <v>90</v>
          </cell>
          <cell r="N11">
            <v>0</v>
          </cell>
          <cell r="W11">
            <v>65.2</v>
          </cell>
          <cell r="Y11">
            <v>7.4079754601226995</v>
          </cell>
          <cell r="Z11">
            <v>5.5674846625766872</v>
          </cell>
          <cell r="AD11">
            <v>0</v>
          </cell>
          <cell r="AE11">
            <v>78</v>
          </cell>
          <cell r="AF11">
            <v>76.2</v>
          </cell>
          <cell r="AG11">
            <v>77</v>
          </cell>
          <cell r="AH11">
            <v>81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1324</v>
          </cell>
          <cell r="D12">
            <v>5137</v>
          </cell>
          <cell r="E12">
            <v>4530</v>
          </cell>
          <cell r="F12">
            <v>1776</v>
          </cell>
          <cell r="G12" t="str">
            <v>ябл</v>
          </cell>
          <cell r="H12">
            <v>0.4</v>
          </cell>
          <cell r="I12">
            <v>45</v>
          </cell>
          <cell r="J12">
            <v>4647</v>
          </cell>
          <cell r="K12">
            <v>-117</v>
          </cell>
          <cell r="L12">
            <v>1000</v>
          </cell>
          <cell r="M12">
            <v>600</v>
          </cell>
          <cell r="N12">
            <v>0</v>
          </cell>
          <cell r="T12">
            <v>380</v>
          </cell>
          <cell r="W12">
            <v>586</v>
          </cell>
          <cell r="X12">
            <v>200</v>
          </cell>
          <cell r="Y12">
            <v>6.1023890784982937</v>
          </cell>
          <cell r="Z12">
            <v>3.0307167235494878</v>
          </cell>
          <cell r="AD12">
            <v>1600</v>
          </cell>
          <cell r="AE12">
            <v>590.6</v>
          </cell>
          <cell r="AF12">
            <v>558.79999999999995</v>
          </cell>
          <cell r="AG12">
            <v>594.4</v>
          </cell>
          <cell r="AH12">
            <v>537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2965</v>
          </cell>
          <cell r="D13">
            <v>6684</v>
          </cell>
          <cell r="E13">
            <v>6143</v>
          </cell>
          <cell r="F13">
            <v>3414</v>
          </cell>
          <cell r="G13">
            <v>0</v>
          </cell>
          <cell r="H13">
            <v>0.45</v>
          </cell>
          <cell r="I13">
            <v>45</v>
          </cell>
          <cell r="J13">
            <v>6165</v>
          </cell>
          <cell r="K13">
            <v>-22</v>
          </cell>
          <cell r="L13">
            <v>900</v>
          </cell>
          <cell r="M13">
            <v>1000</v>
          </cell>
          <cell r="N13">
            <v>800</v>
          </cell>
          <cell r="T13">
            <v>2640</v>
          </cell>
          <cell r="W13">
            <v>778.6</v>
          </cell>
          <cell r="X13">
            <v>1000</v>
          </cell>
          <cell r="Y13">
            <v>9.1369124068841501</v>
          </cell>
          <cell r="Z13">
            <v>4.3847932185974825</v>
          </cell>
          <cell r="AD13">
            <v>2250</v>
          </cell>
          <cell r="AE13">
            <v>975.2</v>
          </cell>
          <cell r="AF13">
            <v>917.4</v>
          </cell>
          <cell r="AG13">
            <v>847.4</v>
          </cell>
          <cell r="AH13">
            <v>822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3445</v>
          </cell>
          <cell r="D14">
            <v>5612</v>
          </cell>
          <cell r="E14">
            <v>5600</v>
          </cell>
          <cell r="F14">
            <v>3327</v>
          </cell>
          <cell r="G14">
            <v>0</v>
          </cell>
          <cell r="H14">
            <v>0.45</v>
          </cell>
          <cell r="I14">
            <v>45</v>
          </cell>
          <cell r="J14">
            <v>5656</v>
          </cell>
          <cell r="K14">
            <v>-56</v>
          </cell>
          <cell r="L14">
            <v>1100</v>
          </cell>
          <cell r="M14">
            <v>1100</v>
          </cell>
          <cell r="N14">
            <v>800</v>
          </cell>
          <cell r="T14">
            <v>2760</v>
          </cell>
          <cell r="W14">
            <v>895.6</v>
          </cell>
          <cell r="Y14">
            <v>7.0645377400625273</v>
          </cell>
          <cell r="Z14">
            <v>3.7148280482358196</v>
          </cell>
          <cell r="AD14">
            <v>1122</v>
          </cell>
          <cell r="AE14">
            <v>1027</v>
          </cell>
          <cell r="AF14">
            <v>1045</v>
          </cell>
          <cell r="AG14">
            <v>943.8</v>
          </cell>
          <cell r="AH14">
            <v>939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307</v>
          </cell>
          <cell r="D15">
            <v>359</v>
          </cell>
          <cell r="E15">
            <v>400</v>
          </cell>
          <cell r="F15">
            <v>262</v>
          </cell>
          <cell r="G15">
            <v>0</v>
          </cell>
          <cell r="H15">
            <v>0.5</v>
          </cell>
          <cell r="I15">
            <v>40</v>
          </cell>
          <cell r="J15">
            <v>417</v>
          </cell>
          <cell r="K15">
            <v>-17</v>
          </cell>
          <cell r="L15">
            <v>150</v>
          </cell>
          <cell r="M15">
            <v>100</v>
          </cell>
          <cell r="N15">
            <v>0</v>
          </cell>
          <cell r="W15">
            <v>80</v>
          </cell>
          <cell r="X15">
            <v>50</v>
          </cell>
          <cell r="Y15">
            <v>7.0250000000000004</v>
          </cell>
          <cell r="Z15">
            <v>3.2749999999999999</v>
          </cell>
          <cell r="AD15">
            <v>0</v>
          </cell>
          <cell r="AE15">
            <v>78.8</v>
          </cell>
          <cell r="AF15">
            <v>76.400000000000006</v>
          </cell>
          <cell r="AG15">
            <v>82.2</v>
          </cell>
          <cell r="AH15">
            <v>54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80</v>
          </cell>
          <cell r="D16">
            <v>71</v>
          </cell>
          <cell r="E16">
            <v>72</v>
          </cell>
          <cell r="F16">
            <v>78</v>
          </cell>
          <cell r="G16">
            <v>0</v>
          </cell>
          <cell r="H16">
            <v>0.4</v>
          </cell>
          <cell r="I16">
            <v>50</v>
          </cell>
          <cell r="J16">
            <v>84</v>
          </cell>
          <cell r="K16">
            <v>-12</v>
          </cell>
          <cell r="L16">
            <v>0</v>
          </cell>
          <cell r="M16">
            <v>30</v>
          </cell>
          <cell r="N16">
            <v>0</v>
          </cell>
          <cell r="W16">
            <v>14.4</v>
          </cell>
          <cell r="Y16">
            <v>7.5</v>
          </cell>
          <cell r="Z16">
            <v>5.416666666666667</v>
          </cell>
          <cell r="AD16">
            <v>0</v>
          </cell>
          <cell r="AE16">
            <v>17</v>
          </cell>
          <cell r="AF16">
            <v>14.6</v>
          </cell>
          <cell r="AG16">
            <v>15.6</v>
          </cell>
          <cell r="AH16">
            <v>22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549</v>
          </cell>
          <cell r="D17">
            <v>727</v>
          </cell>
          <cell r="E17">
            <v>356</v>
          </cell>
          <cell r="F17">
            <v>897</v>
          </cell>
          <cell r="G17">
            <v>0</v>
          </cell>
          <cell r="H17">
            <v>0.17</v>
          </cell>
          <cell r="I17">
            <v>180</v>
          </cell>
          <cell r="J17">
            <v>373</v>
          </cell>
          <cell r="K17">
            <v>-17</v>
          </cell>
          <cell r="L17">
            <v>0</v>
          </cell>
          <cell r="M17">
            <v>0</v>
          </cell>
          <cell r="N17">
            <v>0</v>
          </cell>
          <cell r="W17">
            <v>71.2</v>
          </cell>
          <cell r="Y17">
            <v>12.598314606741573</v>
          </cell>
          <cell r="Z17">
            <v>12.598314606741573</v>
          </cell>
          <cell r="AD17">
            <v>0</v>
          </cell>
          <cell r="AE17">
            <v>77.8</v>
          </cell>
          <cell r="AF17">
            <v>76.400000000000006</v>
          </cell>
          <cell r="AG17">
            <v>71.400000000000006</v>
          </cell>
          <cell r="AH17">
            <v>51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348</v>
          </cell>
          <cell r="D18">
            <v>370</v>
          </cell>
          <cell r="E18">
            <v>414</v>
          </cell>
          <cell r="F18">
            <v>284</v>
          </cell>
          <cell r="G18">
            <v>0</v>
          </cell>
          <cell r="H18">
            <v>0.3</v>
          </cell>
          <cell r="I18">
            <v>40</v>
          </cell>
          <cell r="J18">
            <v>423</v>
          </cell>
          <cell r="K18">
            <v>-9</v>
          </cell>
          <cell r="L18">
            <v>60</v>
          </cell>
          <cell r="M18">
            <v>90</v>
          </cell>
          <cell r="N18">
            <v>0</v>
          </cell>
          <cell r="W18">
            <v>82.8</v>
          </cell>
          <cell r="X18">
            <v>150</v>
          </cell>
          <cell r="Y18">
            <v>7.0531400966183577</v>
          </cell>
          <cell r="Z18">
            <v>3.4299516908212562</v>
          </cell>
          <cell r="AD18">
            <v>0</v>
          </cell>
          <cell r="AE18">
            <v>89.4</v>
          </cell>
          <cell r="AF18">
            <v>97.6</v>
          </cell>
          <cell r="AG18">
            <v>77.400000000000006</v>
          </cell>
          <cell r="AH18">
            <v>106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3109</v>
          </cell>
          <cell r="D19">
            <v>2549</v>
          </cell>
          <cell r="E19">
            <v>1608</v>
          </cell>
          <cell r="F19">
            <v>4018</v>
          </cell>
          <cell r="G19">
            <v>0</v>
          </cell>
          <cell r="H19">
            <v>0.17</v>
          </cell>
          <cell r="I19">
            <v>180</v>
          </cell>
          <cell r="J19">
            <v>1630</v>
          </cell>
          <cell r="K19">
            <v>-22</v>
          </cell>
          <cell r="L19">
            <v>0</v>
          </cell>
          <cell r="M19">
            <v>0</v>
          </cell>
          <cell r="N19">
            <v>0</v>
          </cell>
          <cell r="W19">
            <v>321.60000000000002</v>
          </cell>
          <cell r="Y19">
            <v>12.493781094527362</v>
          </cell>
          <cell r="Z19">
            <v>12.493781094527362</v>
          </cell>
          <cell r="AD19">
            <v>0</v>
          </cell>
          <cell r="AE19">
            <v>388.4</v>
          </cell>
          <cell r="AF19">
            <v>324.60000000000002</v>
          </cell>
          <cell r="AG19">
            <v>294</v>
          </cell>
          <cell r="AH19">
            <v>310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572</v>
          </cell>
          <cell r="D20">
            <v>984</v>
          </cell>
          <cell r="E20">
            <v>1015</v>
          </cell>
          <cell r="F20">
            <v>528</v>
          </cell>
          <cell r="G20">
            <v>0</v>
          </cell>
          <cell r="H20">
            <v>0.35</v>
          </cell>
          <cell r="I20">
            <v>45</v>
          </cell>
          <cell r="J20">
            <v>1014</v>
          </cell>
          <cell r="K20">
            <v>1</v>
          </cell>
          <cell r="L20">
            <v>200</v>
          </cell>
          <cell r="M20">
            <v>220</v>
          </cell>
          <cell r="N20">
            <v>0</v>
          </cell>
          <cell r="W20">
            <v>203</v>
          </cell>
          <cell r="X20">
            <v>250</v>
          </cell>
          <cell r="Y20">
            <v>5.9014778325123149</v>
          </cell>
          <cell r="Z20">
            <v>2.6009852216748768</v>
          </cell>
          <cell r="AD20">
            <v>0</v>
          </cell>
          <cell r="AE20">
            <v>212.2</v>
          </cell>
          <cell r="AF20">
            <v>200</v>
          </cell>
          <cell r="AG20">
            <v>182.6</v>
          </cell>
          <cell r="AH20">
            <v>239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158</v>
          </cell>
          <cell r="D21">
            <v>959</v>
          </cell>
          <cell r="E21">
            <v>890</v>
          </cell>
          <cell r="F21">
            <v>223</v>
          </cell>
          <cell r="G21" t="str">
            <v>н</v>
          </cell>
          <cell r="H21">
            <v>0.35</v>
          </cell>
          <cell r="I21">
            <v>45</v>
          </cell>
          <cell r="J21">
            <v>898</v>
          </cell>
          <cell r="K21">
            <v>-8</v>
          </cell>
          <cell r="L21">
            <v>0</v>
          </cell>
          <cell r="M21">
            <v>0</v>
          </cell>
          <cell r="N21">
            <v>0</v>
          </cell>
          <cell r="T21">
            <v>396</v>
          </cell>
          <cell r="W21">
            <v>48.4</v>
          </cell>
          <cell r="X21">
            <v>110</v>
          </cell>
          <cell r="Y21">
            <v>6.8801652892561984</v>
          </cell>
          <cell r="Z21">
            <v>4.6074380165289259</v>
          </cell>
          <cell r="AD21">
            <v>648</v>
          </cell>
          <cell r="AE21">
            <v>48.2</v>
          </cell>
          <cell r="AF21">
            <v>51.8</v>
          </cell>
          <cell r="AG21">
            <v>41.8</v>
          </cell>
          <cell r="AH21">
            <v>69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269</v>
          </cell>
          <cell r="D22">
            <v>512</v>
          </cell>
          <cell r="E22">
            <v>429</v>
          </cell>
          <cell r="F22">
            <v>336</v>
          </cell>
          <cell r="G22">
            <v>0</v>
          </cell>
          <cell r="H22">
            <v>0.35</v>
          </cell>
          <cell r="I22">
            <v>45</v>
          </cell>
          <cell r="J22">
            <v>581</v>
          </cell>
          <cell r="K22">
            <v>-152</v>
          </cell>
          <cell r="L22">
            <v>80</v>
          </cell>
          <cell r="M22">
            <v>100</v>
          </cell>
          <cell r="N22">
            <v>0</v>
          </cell>
          <cell r="T22">
            <v>48</v>
          </cell>
          <cell r="W22">
            <v>82.2</v>
          </cell>
          <cell r="X22">
            <v>100</v>
          </cell>
          <cell r="Y22">
            <v>7.4939172749391725</v>
          </cell>
          <cell r="Z22">
            <v>4.0875912408759119</v>
          </cell>
          <cell r="AD22">
            <v>18</v>
          </cell>
          <cell r="AE22">
            <v>72.2</v>
          </cell>
          <cell r="AF22">
            <v>84.8</v>
          </cell>
          <cell r="AG22">
            <v>87</v>
          </cell>
          <cell r="AH22">
            <v>112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782</v>
          </cell>
          <cell r="D23">
            <v>918</v>
          </cell>
          <cell r="E23">
            <v>857</v>
          </cell>
          <cell r="F23">
            <v>813</v>
          </cell>
          <cell r="G23">
            <v>0</v>
          </cell>
          <cell r="H23">
            <v>0.35</v>
          </cell>
          <cell r="I23">
            <v>45</v>
          </cell>
          <cell r="J23">
            <v>912</v>
          </cell>
          <cell r="K23">
            <v>-55</v>
          </cell>
          <cell r="L23">
            <v>0</v>
          </cell>
          <cell r="M23">
            <v>150</v>
          </cell>
          <cell r="N23">
            <v>0</v>
          </cell>
          <cell r="W23">
            <v>171.4</v>
          </cell>
          <cell r="X23">
            <v>400</v>
          </cell>
          <cell r="Y23">
            <v>7.9521586931155186</v>
          </cell>
          <cell r="Z23">
            <v>4.7432905484247376</v>
          </cell>
          <cell r="AD23">
            <v>0</v>
          </cell>
          <cell r="AE23">
            <v>172.2</v>
          </cell>
          <cell r="AF23">
            <v>211</v>
          </cell>
          <cell r="AG23">
            <v>164.8</v>
          </cell>
          <cell r="AH23">
            <v>211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324.72300000000001</v>
          </cell>
          <cell r="D24">
            <v>670.19500000000005</v>
          </cell>
          <cell r="E24">
            <v>566.91600000000005</v>
          </cell>
          <cell r="F24">
            <v>410.65300000000002</v>
          </cell>
          <cell r="G24">
            <v>0</v>
          </cell>
          <cell r="H24">
            <v>1</v>
          </cell>
          <cell r="I24">
            <v>50</v>
          </cell>
          <cell r="J24">
            <v>550.96400000000006</v>
          </cell>
          <cell r="K24">
            <v>15.951999999999998</v>
          </cell>
          <cell r="L24">
            <v>200</v>
          </cell>
          <cell r="M24">
            <v>150</v>
          </cell>
          <cell r="N24">
            <v>0</v>
          </cell>
          <cell r="W24">
            <v>113.38320000000002</v>
          </cell>
          <cell r="X24">
            <v>50</v>
          </cell>
          <cell r="Y24">
            <v>7.1496747313534978</v>
          </cell>
          <cell r="Z24">
            <v>3.621815224830486</v>
          </cell>
          <cell r="AD24">
            <v>0</v>
          </cell>
          <cell r="AE24">
            <v>123.77979999999999</v>
          </cell>
          <cell r="AF24">
            <v>114.75060000000001</v>
          </cell>
          <cell r="AG24">
            <v>119.64739999999999</v>
          </cell>
          <cell r="AH24">
            <v>104.65900000000001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3893.8939999999998</v>
          </cell>
          <cell r="D25">
            <v>5853.0450000000001</v>
          </cell>
          <cell r="E25">
            <v>5276.8149999999996</v>
          </cell>
          <cell r="F25">
            <v>4393.9260000000004</v>
          </cell>
          <cell r="G25">
            <v>0</v>
          </cell>
          <cell r="H25">
            <v>1</v>
          </cell>
          <cell r="I25">
            <v>50</v>
          </cell>
          <cell r="J25">
            <v>5213.3339999999998</v>
          </cell>
          <cell r="K25">
            <v>63.480999999999767</v>
          </cell>
          <cell r="L25">
            <v>1000</v>
          </cell>
          <cell r="M25">
            <v>1100</v>
          </cell>
          <cell r="N25">
            <v>1500</v>
          </cell>
          <cell r="W25">
            <v>1055.3629999999998</v>
          </cell>
          <cell r="X25">
            <v>500</v>
          </cell>
          <cell r="Y25">
            <v>8.0483454508069752</v>
          </cell>
          <cell r="Z25">
            <v>4.1634262334381642</v>
          </cell>
          <cell r="AD25">
            <v>0</v>
          </cell>
          <cell r="AE25">
            <v>1327.0646000000002</v>
          </cell>
          <cell r="AF25">
            <v>1241.6035999999999</v>
          </cell>
          <cell r="AG25">
            <v>1122.5585999999998</v>
          </cell>
          <cell r="AH25">
            <v>1270.7159999999999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342.92</v>
          </cell>
          <cell r="D26">
            <v>412.48399999999998</v>
          </cell>
          <cell r="E26">
            <v>381.35300000000001</v>
          </cell>
          <cell r="F26">
            <v>365.11900000000003</v>
          </cell>
          <cell r="G26">
            <v>0</v>
          </cell>
          <cell r="H26">
            <v>1</v>
          </cell>
          <cell r="I26">
            <v>50</v>
          </cell>
          <cell r="J26">
            <v>359.83199999999999</v>
          </cell>
          <cell r="K26">
            <v>21.521000000000015</v>
          </cell>
          <cell r="L26">
            <v>60</v>
          </cell>
          <cell r="M26">
            <v>100</v>
          </cell>
          <cell r="N26">
            <v>0</v>
          </cell>
          <cell r="W26">
            <v>76.270600000000002</v>
          </cell>
          <cell r="Y26">
            <v>6.8849464931441471</v>
          </cell>
          <cell r="Z26">
            <v>4.7871525856621036</v>
          </cell>
          <cell r="AD26">
            <v>0</v>
          </cell>
          <cell r="AE26">
            <v>91.882800000000003</v>
          </cell>
          <cell r="AF26">
            <v>97.735199999999992</v>
          </cell>
          <cell r="AG26">
            <v>84.450599999999994</v>
          </cell>
          <cell r="AH26">
            <v>102.4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478.82499999999999</v>
          </cell>
          <cell r="D27">
            <v>619.875</v>
          </cell>
          <cell r="E27">
            <v>606.73900000000003</v>
          </cell>
          <cell r="F27">
            <v>477.88499999999999</v>
          </cell>
          <cell r="G27">
            <v>0</v>
          </cell>
          <cell r="H27">
            <v>1</v>
          </cell>
          <cell r="I27">
            <v>50</v>
          </cell>
          <cell r="J27">
            <v>578.00800000000004</v>
          </cell>
          <cell r="K27">
            <v>28.730999999999995</v>
          </cell>
          <cell r="L27">
            <v>90</v>
          </cell>
          <cell r="M27">
            <v>150</v>
          </cell>
          <cell r="N27">
            <v>0</v>
          </cell>
          <cell r="W27">
            <v>121.34780000000001</v>
          </cell>
          <cell r="X27">
            <v>140</v>
          </cell>
          <cell r="Y27">
            <v>7.0696378508716267</v>
          </cell>
          <cell r="Z27">
            <v>3.9381430895327312</v>
          </cell>
          <cell r="AD27">
            <v>0</v>
          </cell>
          <cell r="AE27">
            <v>146.54259999999999</v>
          </cell>
          <cell r="AF27">
            <v>144.8586</v>
          </cell>
          <cell r="AG27">
            <v>124.133</v>
          </cell>
          <cell r="AH27">
            <v>156.989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303.67599999999999</v>
          </cell>
          <cell r="D28">
            <v>214.99100000000001</v>
          </cell>
          <cell r="E28">
            <v>320.31599999999997</v>
          </cell>
          <cell r="F28">
            <v>190.39099999999999</v>
          </cell>
          <cell r="G28">
            <v>0</v>
          </cell>
          <cell r="H28">
            <v>1</v>
          </cell>
          <cell r="I28">
            <v>60</v>
          </cell>
          <cell r="J28">
            <v>306.32499999999999</v>
          </cell>
          <cell r="K28">
            <v>13.990999999999985</v>
          </cell>
          <cell r="L28">
            <v>90</v>
          </cell>
          <cell r="M28">
            <v>70</v>
          </cell>
          <cell r="N28">
            <v>0</v>
          </cell>
          <cell r="W28">
            <v>64.063199999999995</v>
          </cell>
          <cell r="X28">
            <v>100</v>
          </cell>
          <cell r="Y28">
            <v>7.0304168383721075</v>
          </cell>
          <cell r="Z28">
            <v>2.9719245994580352</v>
          </cell>
          <cell r="AD28">
            <v>0</v>
          </cell>
          <cell r="AE28">
            <v>73.284599999999998</v>
          </cell>
          <cell r="AF28">
            <v>71.991799999999998</v>
          </cell>
          <cell r="AG28">
            <v>61.802399999999999</v>
          </cell>
          <cell r="AH28">
            <v>89.049000000000007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224.73099999999999</v>
          </cell>
          <cell r="D29">
            <v>261.50900000000001</v>
          </cell>
          <cell r="E29">
            <v>297.81799999999998</v>
          </cell>
          <cell r="F29">
            <v>182.20599999999999</v>
          </cell>
          <cell r="G29">
            <v>0</v>
          </cell>
          <cell r="H29">
            <v>1</v>
          </cell>
          <cell r="I29">
            <v>60</v>
          </cell>
          <cell r="J29">
            <v>293.25700000000001</v>
          </cell>
          <cell r="K29">
            <v>4.5609999999999786</v>
          </cell>
          <cell r="L29">
            <v>70</v>
          </cell>
          <cell r="M29">
            <v>70</v>
          </cell>
          <cell r="N29">
            <v>0</v>
          </cell>
          <cell r="W29">
            <v>59.563599999999994</v>
          </cell>
          <cell r="X29">
            <v>100</v>
          </cell>
          <cell r="Y29">
            <v>7.0883223982432231</v>
          </cell>
          <cell r="Z29">
            <v>3.0590159090451214</v>
          </cell>
          <cell r="AD29">
            <v>0</v>
          </cell>
          <cell r="AE29">
            <v>58.185600000000001</v>
          </cell>
          <cell r="AF29">
            <v>59.967999999999996</v>
          </cell>
          <cell r="AG29">
            <v>55.907000000000004</v>
          </cell>
          <cell r="AH29">
            <v>73.322000000000003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75.391999999999996</v>
          </cell>
          <cell r="D30">
            <v>34.32</v>
          </cell>
          <cell r="E30">
            <v>36.908999999999999</v>
          </cell>
          <cell r="F30">
            <v>71.72</v>
          </cell>
          <cell r="G30">
            <v>0</v>
          </cell>
          <cell r="H30">
            <v>1</v>
          </cell>
          <cell r="I30">
            <v>180</v>
          </cell>
          <cell r="J30">
            <v>40.200000000000003</v>
          </cell>
          <cell r="K30">
            <v>-3.2910000000000039</v>
          </cell>
          <cell r="L30">
            <v>0</v>
          </cell>
          <cell r="M30">
            <v>0</v>
          </cell>
          <cell r="N30">
            <v>0</v>
          </cell>
          <cell r="W30">
            <v>7.3818000000000001</v>
          </cell>
          <cell r="Y30">
            <v>9.7157874773090569</v>
          </cell>
          <cell r="Z30">
            <v>9.7157874773090569</v>
          </cell>
          <cell r="AD30">
            <v>0</v>
          </cell>
          <cell r="AE30">
            <v>9.254999999999999</v>
          </cell>
          <cell r="AF30">
            <v>8.1474000000000011</v>
          </cell>
          <cell r="AG30">
            <v>6.7732000000000001</v>
          </cell>
          <cell r="AH30">
            <v>7.32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471.959</v>
          </cell>
          <cell r="D31">
            <v>726.29</v>
          </cell>
          <cell r="E31">
            <v>672.31600000000003</v>
          </cell>
          <cell r="F31">
            <v>479.18900000000002</v>
          </cell>
          <cell r="G31">
            <v>0</v>
          </cell>
          <cell r="H31">
            <v>1</v>
          </cell>
          <cell r="I31">
            <v>60</v>
          </cell>
          <cell r="J31">
            <v>665.12900000000002</v>
          </cell>
          <cell r="K31">
            <v>7.1870000000000118</v>
          </cell>
          <cell r="L31">
            <v>250</v>
          </cell>
          <cell r="M31">
            <v>170</v>
          </cell>
          <cell r="N31">
            <v>0</v>
          </cell>
          <cell r="W31">
            <v>134.4632</v>
          </cell>
          <cell r="X31">
            <v>50</v>
          </cell>
          <cell r="Y31">
            <v>7.0590986976362311</v>
          </cell>
          <cell r="Z31">
            <v>3.5637185490156416</v>
          </cell>
          <cell r="AD31">
            <v>0</v>
          </cell>
          <cell r="AE31">
            <v>154.92580000000001</v>
          </cell>
          <cell r="AF31">
            <v>131.62219999999999</v>
          </cell>
          <cell r="AG31">
            <v>143.5838</v>
          </cell>
          <cell r="AH31">
            <v>210.89500000000001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149.286</v>
          </cell>
          <cell r="D32">
            <v>150.66</v>
          </cell>
          <cell r="E32">
            <v>173.40600000000001</v>
          </cell>
          <cell r="F32">
            <v>113.161</v>
          </cell>
          <cell r="G32">
            <v>0</v>
          </cell>
          <cell r="H32">
            <v>1</v>
          </cell>
          <cell r="I32">
            <v>30</v>
          </cell>
          <cell r="J32">
            <v>179.72200000000001</v>
          </cell>
          <cell r="K32">
            <v>-6.3160000000000025</v>
          </cell>
          <cell r="L32">
            <v>0</v>
          </cell>
          <cell r="M32">
            <v>40</v>
          </cell>
          <cell r="N32">
            <v>0</v>
          </cell>
          <cell r="W32">
            <v>34.681200000000004</v>
          </cell>
          <cell r="X32">
            <v>60</v>
          </cell>
          <cell r="Y32">
            <v>6.1462982826430448</v>
          </cell>
          <cell r="Z32">
            <v>3.2628917107827871</v>
          </cell>
          <cell r="AD32">
            <v>0</v>
          </cell>
          <cell r="AE32">
            <v>33.867200000000004</v>
          </cell>
          <cell r="AF32">
            <v>37.6678</v>
          </cell>
          <cell r="AG32">
            <v>32.870199999999997</v>
          </cell>
          <cell r="AH32">
            <v>56.732999999999997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119.13</v>
          </cell>
          <cell r="D33">
            <v>192.31800000000001</v>
          </cell>
          <cell r="E33">
            <v>224.648</v>
          </cell>
          <cell r="F33">
            <v>82.72</v>
          </cell>
          <cell r="G33" t="str">
            <v>н</v>
          </cell>
          <cell r="H33">
            <v>1</v>
          </cell>
          <cell r="I33">
            <v>30</v>
          </cell>
          <cell r="J33">
            <v>220.76400000000001</v>
          </cell>
          <cell r="K33">
            <v>3.8839999999999861</v>
          </cell>
          <cell r="L33">
            <v>0</v>
          </cell>
          <cell r="M33">
            <v>30</v>
          </cell>
          <cell r="N33">
            <v>0</v>
          </cell>
          <cell r="W33">
            <v>44.929600000000001</v>
          </cell>
          <cell r="X33">
            <v>110</v>
          </cell>
          <cell r="Y33">
            <v>4.9570884227769669</v>
          </cell>
          <cell r="Z33">
            <v>1.8411025248388591</v>
          </cell>
          <cell r="AD33">
            <v>0</v>
          </cell>
          <cell r="AE33">
            <v>41.045000000000002</v>
          </cell>
          <cell r="AF33">
            <v>41.394600000000004</v>
          </cell>
          <cell r="AG33">
            <v>33.906199999999998</v>
          </cell>
          <cell r="AH33">
            <v>69.052000000000007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720.19500000000005</v>
          </cell>
          <cell r="D34">
            <v>1365.7950000000001</v>
          </cell>
          <cell r="E34">
            <v>1523.904</v>
          </cell>
          <cell r="F34">
            <v>501.51400000000001</v>
          </cell>
          <cell r="G34">
            <v>0</v>
          </cell>
          <cell r="H34">
            <v>1</v>
          </cell>
          <cell r="I34">
            <v>30</v>
          </cell>
          <cell r="J34">
            <v>1478.463</v>
          </cell>
          <cell r="K34">
            <v>45.441000000000031</v>
          </cell>
          <cell r="L34">
            <v>400</v>
          </cell>
          <cell r="M34">
            <v>350</v>
          </cell>
          <cell r="N34">
            <v>0</v>
          </cell>
          <cell r="W34">
            <v>304.7808</v>
          </cell>
          <cell r="X34">
            <v>500</v>
          </cell>
          <cell r="Y34">
            <v>5.746799010961321</v>
          </cell>
          <cell r="Z34">
            <v>1.6454907920708917</v>
          </cell>
          <cell r="AD34">
            <v>0</v>
          </cell>
          <cell r="AE34">
            <v>322.41739999999999</v>
          </cell>
          <cell r="AF34">
            <v>275.0102</v>
          </cell>
          <cell r="AG34">
            <v>278.96899999999999</v>
          </cell>
          <cell r="AH34">
            <v>369.654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114.768</v>
          </cell>
          <cell r="D35">
            <v>130.68299999999999</v>
          </cell>
          <cell r="E35">
            <v>120.693</v>
          </cell>
          <cell r="F35">
            <v>122.136</v>
          </cell>
          <cell r="G35">
            <v>0</v>
          </cell>
          <cell r="H35">
            <v>1</v>
          </cell>
          <cell r="I35">
            <v>40</v>
          </cell>
          <cell r="J35">
            <v>121.158</v>
          </cell>
          <cell r="K35">
            <v>-0.46500000000000341</v>
          </cell>
          <cell r="L35">
            <v>20</v>
          </cell>
          <cell r="M35">
            <v>30</v>
          </cell>
          <cell r="N35">
            <v>0</v>
          </cell>
          <cell r="W35">
            <v>24.1386</v>
          </cell>
          <cell r="Y35">
            <v>7.1311509366740404</v>
          </cell>
          <cell r="Z35">
            <v>5.0597797718177526</v>
          </cell>
          <cell r="AD35">
            <v>0</v>
          </cell>
          <cell r="AE35">
            <v>28.333199999999998</v>
          </cell>
          <cell r="AF35">
            <v>27.110000000000003</v>
          </cell>
          <cell r="AG35">
            <v>25.526400000000002</v>
          </cell>
          <cell r="AH35">
            <v>25.417000000000002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242.57599999999999</v>
          </cell>
          <cell r="D36">
            <v>295.88400000000001</v>
          </cell>
          <cell r="E36">
            <v>283.67399999999998</v>
          </cell>
          <cell r="F36">
            <v>254.786</v>
          </cell>
          <cell r="G36" t="str">
            <v>н</v>
          </cell>
          <cell r="H36">
            <v>1</v>
          </cell>
          <cell r="I36">
            <v>35</v>
          </cell>
          <cell r="J36">
            <v>281.08300000000003</v>
          </cell>
          <cell r="K36">
            <v>2.5909999999999513</v>
          </cell>
          <cell r="L36">
            <v>100</v>
          </cell>
          <cell r="M36">
            <v>100</v>
          </cell>
          <cell r="N36">
            <v>0</v>
          </cell>
          <cell r="W36">
            <v>56.734799999999993</v>
          </cell>
          <cell r="Y36">
            <v>8.0159972362641643</v>
          </cell>
          <cell r="Z36">
            <v>4.4908239739983227</v>
          </cell>
          <cell r="AD36">
            <v>0</v>
          </cell>
          <cell r="AE36">
            <v>93.095799999999997</v>
          </cell>
          <cell r="AF36">
            <v>55.561</v>
          </cell>
          <cell r="AG36">
            <v>88.856799999999993</v>
          </cell>
          <cell r="AH36">
            <v>153.304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110.41</v>
          </cell>
          <cell r="D37">
            <v>107.078</v>
          </cell>
          <cell r="E37">
            <v>130.512</v>
          </cell>
          <cell r="F37">
            <v>86.975999999999999</v>
          </cell>
          <cell r="G37">
            <v>0</v>
          </cell>
          <cell r="H37">
            <v>1</v>
          </cell>
          <cell r="I37">
            <v>30</v>
          </cell>
          <cell r="J37">
            <v>128.256</v>
          </cell>
          <cell r="K37">
            <v>2.2560000000000002</v>
          </cell>
          <cell r="L37">
            <v>0</v>
          </cell>
          <cell r="M37">
            <v>10</v>
          </cell>
          <cell r="N37">
            <v>0</v>
          </cell>
          <cell r="W37">
            <v>26.102399999999999</v>
          </cell>
          <cell r="X37">
            <v>40</v>
          </cell>
          <cell r="Y37">
            <v>5.2476400637489276</v>
          </cell>
          <cell r="Z37">
            <v>3.3321073924236853</v>
          </cell>
          <cell r="AD37">
            <v>0</v>
          </cell>
          <cell r="AE37">
            <v>25.956200000000003</v>
          </cell>
          <cell r="AF37">
            <v>27.898599999999998</v>
          </cell>
          <cell r="AG37">
            <v>21.94</v>
          </cell>
          <cell r="AH37">
            <v>33.700000000000003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201.58099999999999</v>
          </cell>
          <cell r="D38">
            <v>297.47399999999999</v>
          </cell>
          <cell r="E38">
            <v>279.33</v>
          </cell>
          <cell r="F38">
            <v>216.07</v>
          </cell>
          <cell r="G38" t="str">
            <v>н</v>
          </cell>
          <cell r="H38">
            <v>1</v>
          </cell>
          <cell r="I38">
            <v>45</v>
          </cell>
          <cell r="J38">
            <v>279.59800000000001</v>
          </cell>
          <cell r="K38">
            <v>-0.2680000000000291</v>
          </cell>
          <cell r="L38">
            <v>40</v>
          </cell>
          <cell r="M38">
            <v>70</v>
          </cell>
          <cell r="N38">
            <v>0</v>
          </cell>
          <cell r="W38">
            <v>55.866</v>
          </cell>
          <cell r="X38">
            <v>70</v>
          </cell>
          <cell r="Y38">
            <v>7.0896430744996959</v>
          </cell>
          <cell r="Z38">
            <v>3.8676475852933807</v>
          </cell>
          <cell r="AD38">
            <v>0</v>
          </cell>
          <cell r="AE38">
            <v>70.043199999999999</v>
          </cell>
          <cell r="AF38">
            <v>63.800400000000003</v>
          </cell>
          <cell r="AG38">
            <v>57.107399999999998</v>
          </cell>
          <cell r="AH38">
            <v>70.694000000000003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166.65899999999999</v>
          </cell>
          <cell r="D39">
            <v>198.917</v>
          </cell>
          <cell r="E39">
            <v>215.41800000000001</v>
          </cell>
          <cell r="F39">
            <v>146.56800000000001</v>
          </cell>
          <cell r="G39" t="str">
            <v>н</v>
          </cell>
          <cell r="H39">
            <v>1</v>
          </cell>
          <cell r="I39">
            <v>45</v>
          </cell>
          <cell r="J39">
            <v>217.226</v>
          </cell>
          <cell r="K39">
            <v>-1.8079999999999927</v>
          </cell>
          <cell r="L39">
            <v>50</v>
          </cell>
          <cell r="M39">
            <v>50</v>
          </cell>
          <cell r="N39">
            <v>0</v>
          </cell>
          <cell r="W39">
            <v>43.083600000000004</v>
          </cell>
          <cell r="X39">
            <v>60</v>
          </cell>
          <cell r="Y39">
            <v>7.1156542164535912</v>
          </cell>
          <cell r="Z39">
            <v>3.4019441272317077</v>
          </cell>
          <cell r="AD39">
            <v>0</v>
          </cell>
          <cell r="AE39">
            <v>46.997399999999999</v>
          </cell>
          <cell r="AF39">
            <v>46.162400000000005</v>
          </cell>
          <cell r="AG39">
            <v>40.940199999999997</v>
          </cell>
          <cell r="AH39">
            <v>50.988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96.757000000000005</v>
          </cell>
          <cell r="D40">
            <v>298.89800000000002</v>
          </cell>
          <cell r="E40">
            <v>216.244</v>
          </cell>
          <cell r="F40">
            <v>161.834</v>
          </cell>
          <cell r="G40" t="str">
            <v>н</v>
          </cell>
          <cell r="H40">
            <v>1</v>
          </cell>
          <cell r="I40">
            <v>45</v>
          </cell>
          <cell r="J40">
            <v>223.58500000000001</v>
          </cell>
          <cell r="K40">
            <v>-7.3410000000000082</v>
          </cell>
          <cell r="L40">
            <v>60</v>
          </cell>
          <cell r="M40">
            <v>50</v>
          </cell>
          <cell r="N40">
            <v>0</v>
          </cell>
          <cell r="W40">
            <v>43.248800000000003</v>
          </cell>
          <cell r="X40">
            <v>50</v>
          </cell>
          <cell r="Y40">
            <v>7.4414550230295404</v>
          </cell>
          <cell r="Z40">
            <v>3.7419304119420653</v>
          </cell>
          <cell r="AD40">
            <v>0</v>
          </cell>
          <cell r="AE40">
            <v>38.617399999999996</v>
          </cell>
          <cell r="AF40">
            <v>39.8078</v>
          </cell>
          <cell r="AG40">
            <v>44.961399999999998</v>
          </cell>
          <cell r="AH40">
            <v>51.695999999999998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1345</v>
          </cell>
          <cell r="D41">
            <v>3839</v>
          </cell>
          <cell r="E41">
            <v>1969</v>
          </cell>
          <cell r="F41">
            <v>1285</v>
          </cell>
          <cell r="G41" t="str">
            <v>акк</v>
          </cell>
          <cell r="H41">
            <v>0.35</v>
          </cell>
          <cell r="I41">
            <v>40</v>
          </cell>
          <cell r="J41">
            <v>1405</v>
          </cell>
          <cell r="K41">
            <v>564</v>
          </cell>
          <cell r="L41">
            <v>700</v>
          </cell>
          <cell r="M41">
            <v>400</v>
          </cell>
          <cell r="N41">
            <v>0</v>
          </cell>
          <cell r="W41">
            <v>393.8</v>
          </cell>
          <cell r="X41">
            <v>600</v>
          </cell>
          <cell r="Y41">
            <v>7.5799898425596748</v>
          </cell>
          <cell r="Z41">
            <v>3.2630777044184867</v>
          </cell>
          <cell r="AD41">
            <v>0</v>
          </cell>
          <cell r="AE41">
            <v>427</v>
          </cell>
          <cell r="AF41">
            <v>391.2</v>
          </cell>
          <cell r="AG41">
            <v>405.4</v>
          </cell>
          <cell r="AH41">
            <v>317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4335</v>
          </cell>
          <cell r="D42">
            <v>12015</v>
          </cell>
          <cell r="E42">
            <v>5529</v>
          </cell>
          <cell r="F42">
            <v>3905</v>
          </cell>
          <cell r="G42" t="str">
            <v>акк</v>
          </cell>
          <cell r="H42">
            <v>0.4</v>
          </cell>
          <cell r="I42">
            <v>40</v>
          </cell>
          <cell r="J42">
            <v>4105</v>
          </cell>
          <cell r="K42">
            <v>1424</v>
          </cell>
          <cell r="L42">
            <v>800</v>
          </cell>
          <cell r="M42">
            <v>1100</v>
          </cell>
          <cell r="N42">
            <v>800</v>
          </cell>
          <cell r="T42">
            <v>672</v>
          </cell>
          <cell r="W42">
            <v>903</v>
          </cell>
          <cell r="Y42">
            <v>7.3145071982281289</v>
          </cell>
          <cell r="Z42">
            <v>4.3244739756367663</v>
          </cell>
          <cell r="AD42">
            <v>1014</v>
          </cell>
          <cell r="AE42">
            <v>1132.2</v>
          </cell>
          <cell r="AF42">
            <v>1049.4000000000001</v>
          </cell>
          <cell r="AG42">
            <v>949.4</v>
          </cell>
          <cell r="AH42">
            <v>673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2819</v>
          </cell>
          <cell r="D43">
            <v>5811</v>
          </cell>
          <cell r="E43">
            <v>5303</v>
          </cell>
          <cell r="F43">
            <v>3080</v>
          </cell>
          <cell r="G43">
            <v>0</v>
          </cell>
          <cell r="H43">
            <v>0.45</v>
          </cell>
          <cell r="I43">
            <v>45</v>
          </cell>
          <cell r="J43">
            <v>5494</v>
          </cell>
          <cell r="K43">
            <v>-191</v>
          </cell>
          <cell r="L43">
            <v>1200</v>
          </cell>
          <cell r="M43">
            <v>900</v>
          </cell>
          <cell r="N43">
            <v>800</v>
          </cell>
          <cell r="T43">
            <v>2290</v>
          </cell>
          <cell r="W43">
            <v>580.6</v>
          </cell>
          <cell r="Y43">
            <v>10.299689975887013</v>
          </cell>
          <cell r="Z43">
            <v>5.3048570444367895</v>
          </cell>
          <cell r="AD43">
            <v>2400</v>
          </cell>
          <cell r="AE43">
            <v>935.4</v>
          </cell>
          <cell r="AF43">
            <v>887.2</v>
          </cell>
          <cell r="AG43">
            <v>757.4</v>
          </cell>
          <cell r="AH43">
            <v>532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449.86099999999999</v>
          </cell>
          <cell r="D44">
            <v>915.27200000000005</v>
          </cell>
          <cell r="E44">
            <v>707.01499999999999</v>
          </cell>
          <cell r="F44">
            <v>630.49900000000002</v>
          </cell>
          <cell r="G44" t="str">
            <v>оконч</v>
          </cell>
          <cell r="H44">
            <v>1</v>
          </cell>
          <cell r="I44">
            <v>40</v>
          </cell>
          <cell r="J44">
            <v>674.09100000000001</v>
          </cell>
          <cell r="K44">
            <v>32.923999999999978</v>
          </cell>
          <cell r="L44">
            <v>60</v>
          </cell>
          <cell r="M44">
            <v>200</v>
          </cell>
          <cell r="N44">
            <v>0</v>
          </cell>
          <cell r="W44">
            <v>141.40299999999999</v>
          </cell>
          <cell r="X44">
            <v>120</v>
          </cell>
          <cell r="Y44">
            <v>7.1462345211912055</v>
          </cell>
          <cell r="Z44">
            <v>4.4588799388980433</v>
          </cell>
          <cell r="AD44">
            <v>0</v>
          </cell>
          <cell r="AE44">
            <v>180.76439999999999</v>
          </cell>
          <cell r="AF44">
            <v>167.96440000000001</v>
          </cell>
          <cell r="AG44">
            <v>150.80360000000002</v>
          </cell>
          <cell r="AH44">
            <v>168.77699999999999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2407</v>
          </cell>
          <cell r="D45">
            <v>737</v>
          </cell>
          <cell r="E45">
            <v>789</v>
          </cell>
          <cell r="F45">
            <v>2329</v>
          </cell>
          <cell r="G45">
            <v>0</v>
          </cell>
          <cell r="H45">
            <v>0.1</v>
          </cell>
          <cell r="I45">
            <v>730</v>
          </cell>
          <cell r="J45">
            <v>818</v>
          </cell>
          <cell r="K45">
            <v>-29</v>
          </cell>
          <cell r="L45">
            <v>0</v>
          </cell>
          <cell r="M45">
            <v>0</v>
          </cell>
          <cell r="N45">
            <v>0</v>
          </cell>
          <cell r="W45">
            <v>157.80000000000001</v>
          </cell>
          <cell r="Y45">
            <v>14.759188846641317</v>
          </cell>
          <cell r="Z45">
            <v>14.759188846641317</v>
          </cell>
          <cell r="AD45">
            <v>0</v>
          </cell>
          <cell r="AE45">
            <v>254.8</v>
          </cell>
          <cell r="AF45">
            <v>204.4</v>
          </cell>
          <cell r="AG45">
            <v>191</v>
          </cell>
          <cell r="AH45">
            <v>162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1217</v>
          </cell>
          <cell r="D46">
            <v>1596</v>
          </cell>
          <cell r="E46">
            <v>1511</v>
          </cell>
          <cell r="F46">
            <v>1236</v>
          </cell>
          <cell r="G46">
            <v>0</v>
          </cell>
          <cell r="H46">
            <v>0.35</v>
          </cell>
          <cell r="I46">
            <v>40</v>
          </cell>
          <cell r="J46">
            <v>1567</v>
          </cell>
          <cell r="K46">
            <v>-56</v>
          </cell>
          <cell r="L46">
            <v>400</v>
          </cell>
          <cell r="M46">
            <v>300</v>
          </cell>
          <cell r="N46">
            <v>0</v>
          </cell>
          <cell r="W46">
            <v>302.2</v>
          </cell>
          <cell r="X46">
            <v>180</v>
          </cell>
          <cell r="Y46">
            <v>7.0019854401058907</v>
          </cell>
          <cell r="Z46">
            <v>4.0900066181336863</v>
          </cell>
          <cell r="AD46">
            <v>0</v>
          </cell>
          <cell r="AE46">
            <v>360.8</v>
          </cell>
          <cell r="AF46">
            <v>340.4</v>
          </cell>
          <cell r="AG46">
            <v>321.39999999999998</v>
          </cell>
          <cell r="AH46">
            <v>349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137.85499999999999</v>
          </cell>
          <cell r="D47">
            <v>269.83699999999999</v>
          </cell>
          <cell r="E47">
            <v>243.19300000000001</v>
          </cell>
          <cell r="F47">
            <v>155.47999999999999</v>
          </cell>
          <cell r="G47">
            <v>0</v>
          </cell>
          <cell r="H47">
            <v>1</v>
          </cell>
          <cell r="I47">
            <v>40</v>
          </cell>
          <cell r="J47">
            <v>245.55699999999999</v>
          </cell>
          <cell r="K47">
            <v>-2.3639999999999759</v>
          </cell>
          <cell r="L47">
            <v>100</v>
          </cell>
          <cell r="M47">
            <v>50</v>
          </cell>
          <cell r="N47">
            <v>0</v>
          </cell>
          <cell r="W47">
            <v>48.638600000000004</v>
          </cell>
          <cell r="X47">
            <v>50</v>
          </cell>
          <cell r="Y47">
            <v>7.3085985205166262</v>
          </cell>
          <cell r="Z47">
            <v>3.1966380611284038</v>
          </cell>
          <cell r="AD47">
            <v>0</v>
          </cell>
          <cell r="AE47">
            <v>55.152999999999999</v>
          </cell>
          <cell r="AF47">
            <v>46.369799999999998</v>
          </cell>
          <cell r="AG47">
            <v>49.930799999999998</v>
          </cell>
          <cell r="AH47">
            <v>60.86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2139</v>
          </cell>
          <cell r="D48">
            <v>2543</v>
          </cell>
          <cell r="E48">
            <v>2541</v>
          </cell>
          <cell r="F48">
            <v>2080</v>
          </cell>
          <cell r="G48">
            <v>0</v>
          </cell>
          <cell r="H48">
            <v>0.4</v>
          </cell>
          <cell r="I48">
            <v>35</v>
          </cell>
          <cell r="J48">
            <v>2538</v>
          </cell>
          <cell r="K48">
            <v>3</v>
          </cell>
          <cell r="L48">
            <v>500</v>
          </cell>
          <cell r="M48">
            <v>700</v>
          </cell>
          <cell r="N48">
            <v>0</v>
          </cell>
          <cell r="W48">
            <v>508.2</v>
          </cell>
          <cell r="X48">
            <v>300</v>
          </cell>
          <cell r="Y48">
            <v>7.0444706808343174</v>
          </cell>
          <cell r="Z48">
            <v>4.0928768201495478</v>
          </cell>
          <cell r="AD48">
            <v>0</v>
          </cell>
          <cell r="AE48">
            <v>607.79999999999995</v>
          </cell>
          <cell r="AF48">
            <v>566.20000000000005</v>
          </cell>
          <cell r="AG48">
            <v>534.20000000000005</v>
          </cell>
          <cell r="AH48">
            <v>599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2737</v>
          </cell>
          <cell r="D49">
            <v>4029</v>
          </cell>
          <cell r="E49">
            <v>3773</v>
          </cell>
          <cell r="F49">
            <v>2921</v>
          </cell>
          <cell r="G49">
            <v>0</v>
          </cell>
          <cell r="H49">
            <v>0.4</v>
          </cell>
          <cell r="I49">
            <v>40</v>
          </cell>
          <cell r="J49">
            <v>3756</v>
          </cell>
          <cell r="K49">
            <v>17</v>
          </cell>
          <cell r="L49">
            <v>700</v>
          </cell>
          <cell r="M49">
            <v>900</v>
          </cell>
          <cell r="N49">
            <v>0</v>
          </cell>
          <cell r="W49">
            <v>754.6</v>
          </cell>
          <cell r="X49">
            <v>800</v>
          </cell>
          <cell r="Y49">
            <v>7.0514179697853168</v>
          </cell>
          <cell r="Z49">
            <v>3.8709249933739729</v>
          </cell>
          <cell r="AD49">
            <v>0</v>
          </cell>
          <cell r="AE49">
            <v>931.8</v>
          </cell>
          <cell r="AF49">
            <v>863</v>
          </cell>
          <cell r="AG49">
            <v>779.6</v>
          </cell>
          <cell r="AH49">
            <v>881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103.402</v>
          </cell>
          <cell r="D50">
            <v>158.298</v>
          </cell>
          <cell r="E50">
            <v>119.44499999999999</v>
          </cell>
          <cell r="F50">
            <v>126.15</v>
          </cell>
          <cell r="G50" t="str">
            <v>лид, я</v>
          </cell>
          <cell r="H50">
            <v>1</v>
          </cell>
          <cell r="I50">
            <v>40</v>
          </cell>
          <cell r="J50">
            <v>127.52800000000001</v>
          </cell>
          <cell r="K50">
            <v>-8.0830000000000126</v>
          </cell>
          <cell r="L50">
            <v>0</v>
          </cell>
          <cell r="M50">
            <v>0</v>
          </cell>
          <cell r="N50">
            <v>0</v>
          </cell>
          <cell r="W50">
            <v>23.888999999999999</v>
          </cell>
          <cell r="X50">
            <v>40</v>
          </cell>
          <cell r="Y50">
            <v>6.9550839298421874</v>
          </cell>
          <cell r="Z50">
            <v>5.2806731131483113</v>
          </cell>
          <cell r="AD50">
            <v>0</v>
          </cell>
          <cell r="AE50">
            <v>17.7776</v>
          </cell>
          <cell r="AF50">
            <v>28.173999999999999</v>
          </cell>
          <cell r="AG50">
            <v>17.488</v>
          </cell>
          <cell r="AH50">
            <v>26.314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92.688000000000002</v>
          </cell>
          <cell r="D51">
            <v>460.72699999999998</v>
          </cell>
          <cell r="E51">
            <v>236.49299999999999</v>
          </cell>
          <cell r="F51">
            <v>144.22499999999999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241.00299999999999</v>
          </cell>
          <cell r="K51">
            <v>-4.5099999999999909</v>
          </cell>
          <cell r="L51">
            <v>70</v>
          </cell>
          <cell r="M51">
            <v>50</v>
          </cell>
          <cell r="N51">
            <v>0</v>
          </cell>
          <cell r="W51">
            <v>47.2986</v>
          </cell>
          <cell r="X51">
            <v>70</v>
          </cell>
          <cell r="Y51">
            <v>7.0662768031189085</v>
          </cell>
          <cell r="Z51">
            <v>3.0492445865205311</v>
          </cell>
          <cell r="AD51">
            <v>0</v>
          </cell>
          <cell r="AE51">
            <v>47.042000000000002</v>
          </cell>
          <cell r="AF51">
            <v>43.204599999999999</v>
          </cell>
          <cell r="AG51">
            <v>45.615200000000002</v>
          </cell>
          <cell r="AH51">
            <v>59.904000000000003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1116</v>
          </cell>
          <cell r="D52">
            <v>1766</v>
          </cell>
          <cell r="E52">
            <v>1799</v>
          </cell>
          <cell r="F52">
            <v>1033</v>
          </cell>
          <cell r="G52" t="str">
            <v>лид, я</v>
          </cell>
          <cell r="H52">
            <v>0.35</v>
          </cell>
          <cell r="I52">
            <v>40</v>
          </cell>
          <cell r="J52">
            <v>1832</v>
          </cell>
          <cell r="K52">
            <v>-33</v>
          </cell>
          <cell r="L52">
            <v>600</v>
          </cell>
          <cell r="M52">
            <v>400</v>
          </cell>
          <cell r="N52">
            <v>0</v>
          </cell>
          <cell r="W52">
            <v>359.8</v>
          </cell>
          <cell r="X52">
            <v>500</v>
          </cell>
          <cell r="Y52">
            <v>7.0400222345747636</v>
          </cell>
          <cell r="Z52">
            <v>2.8710394663702057</v>
          </cell>
          <cell r="AD52">
            <v>0</v>
          </cell>
          <cell r="AE52">
            <v>370</v>
          </cell>
          <cell r="AF52">
            <v>353.8</v>
          </cell>
          <cell r="AG52">
            <v>348.8</v>
          </cell>
          <cell r="AH52">
            <v>400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1711</v>
          </cell>
          <cell r="D53">
            <v>2297</v>
          </cell>
          <cell r="E53">
            <v>2377</v>
          </cell>
          <cell r="F53">
            <v>1561</v>
          </cell>
          <cell r="G53" t="str">
            <v>неакк</v>
          </cell>
          <cell r="H53">
            <v>0.35</v>
          </cell>
          <cell r="I53">
            <v>40</v>
          </cell>
          <cell r="J53">
            <v>2411</v>
          </cell>
          <cell r="K53">
            <v>-34</v>
          </cell>
          <cell r="L53">
            <v>600</v>
          </cell>
          <cell r="M53">
            <v>550</v>
          </cell>
          <cell r="N53">
            <v>0</v>
          </cell>
          <cell r="W53">
            <v>475.4</v>
          </cell>
          <cell r="X53">
            <v>650</v>
          </cell>
          <cell r="Y53">
            <v>7.0698359276398826</v>
          </cell>
          <cell r="Z53">
            <v>3.2835506941522929</v>
          </cell>
          <cell r="AD53">
            <v>0</v>
          </cell>
          <cell r="AE53">
            <v>511</v>
          </cell>
          <cell r="AF53">
            <v>506.2</v>
          </cell>
          <cell r="AG53">
            <v>470.2</v>
          </cell>
          <cell r="AH53">
            <v>502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1084</v>
          </cell>
          <cell r="D54">
            <v>1595</v>
          </cell>
          <cell r="E54">
            <v>1356</v>
          </cell>
          <cell r="F54">
            <v>1266</v>
          </cell>
          <cell r="G54">
            <v>0</v>
          </cell>
          <cell r="H54">
            <v>0.4</v>
          </cell>
          <cell r="I54">
            <v>35</v>
          </cell>
          <cell r="J54">
            <v>1405</v>
          </cell>
          <cell r="K54">
            <v>-49</v>
          </cell>
          <cell r="L54">
            <v>230</v>
          </cell>
          <cell r="M54">
            <v>350</v>
          </cell>
          <cell r="N54">
            <v>0</v>
          </cell>
          <cell r="W54">
            <v>271.2</v>
          </cell>
          <cell r="X54">
            <v>100</v>
          </cell>
          <cell r="Y54">
            <v>7.1755162241887911</v>
          </cell>
          <cell r="Z54">
            <v>4.668141592920354</v>
          </cell>
          <cell r="AD54">
            <v>0</v>
          </cell>
          <cell r="AE54">
            <v>340.8</v>
          </cell>
          <cell r="AF54">
            <v>314.8</v>
          </cell>
          <cell r="AG54">
            <v>296.60000000000002</v>
          </cell>
          <cell r="AH54">
            <v>294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363.51400000000001</v>
          </cell>
          <cell r="D55">
            <v>448.92200000000003</v>
          </cell>
          <cell r="E55">
            <v>404.12799999999999</v>
          </cell>
          <cell r="F55">
            <v>397.35399999999998</v>
          </cell>
          <cell r="G55">
            <v>0</v>
          </cell>
          <cell r="H55">
            <v>1</v>
          </cell>
          <cell r="I55">
            <v>50</v>
          </cell>
          <cell r="J55">
            <v>401.16199999999998</v>
          </cell>
          <cell r="K55">
            <v>2.9660000000000082</v>
          </cell>
          <cell r="L55">
            <v>120</v>
          </cell>
          <cell r="M55">
            <v>120</v>
          </cell>
          <cell r="N55">
            <v>0</v>
          </cell>
          <cell r="W55">
            <v>80.825599999999994</v>
          </cell>
          <cell r="Y55">
            <v>7.8855461635917345</v>
          </cell>
          <cell r="Z55">
            <v>4.9161899200253387</v>
          </cell>
          <cell r="AD55">
            <v>0</v>
          </cell>
          <cell r="AE55">
            <v>101.23519999999999</v>
          </cell>
          <cell r="AF55">
            <v>99.720399999999998</v>
          </cell>
          <cell r="AG55">
            <v>97.614000000000004</v>
          </cell>
          <cell r="AH55">
            <v>99.233999999999995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458.98899999999998</v>
          </cell>
          <cell r="D56">
            <v>1393.2670000000001</v>
          </cell>
          <cell r="E56">
            <v>1077.9549999999999</v>
          </cell>
          <cell r="F56">
            <v>760.66600000000005</v>
          </cell>
          <cell r="G56" t="str">
            <v>н</v>
          </cell>
          <cell r="H56">
            <v>1</v>
          </cell>
          <cell r="I56">
            <v>50</v>
          </cell>
          <cell r="J56">
            <v>1027.6189999999999</v>
          </cell>
          <cell r="K56">
            <v>50.336000000000013</v>
          </cell>
          <cell r="L56">
            <v>300</v>
          </cell>
          <cell r="M56">
            <v>200</v>
          </cell>
          <cell r="N56">
            <v>0</v>
          </cell>
          <cell r="W56">
            <v>215.59099999999998</v>
          </cell>
          <cell r="X56">
            <v>100</v>
          </cell>
          <cell r="Y56">
            <v>6.3113302503351267</v>
          </cell>
          <cell r="Z56">
            <v>3.5282827205217293</v>
          </cell>
          <cell r="AD56">
            <v>0</v>
          </cell>
          <cell r="AE56">
            <v>231.55959999999999</v>
          </cell>
          <cell r="AF56">
            <v>207.846</v>
          </cell>
          <cell r="AG56">
            <v>227.08960000000002</v>
          </cell>
          <cell r="AH56">
            <v>189.00200000000001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168.273</v>
          </cell>
          <cell r="D57">
            <v>136.89599999999999</v>
          </cell>
          <cell r="E57">
            <v>181.82</v>
          </cell>
          <cell r="F57">
            <v>118.843</v>
          </cell>
          <cell r="G57">
            <v>0</v>
          </cell>
          <cell r="H57">
            <v>1</v>
          </cell>
          <cell r="I57">
            <v>50</v>
          </cell>
          <cell r="J57">
            <v>179.68899999999999</v>
          </cell>
          <cell r="K57">
            <v>2.1310000000000002</v>
          </cell>
          <cell r="L57">
            <v>50</v>
          </cell>
          <cell r="M57">
            <v>30</v>
          </cell>
          <cell r="N57">
            <v>0</v>
          </cell>
          <cell r="W57">
            <v>36.363999999999997</v>
          </cell>
          <cell r="X57">
            <v>50</v>
          </cell>
          <cell r="Y57">
            <v>6.8431140688593128</v>
          </cell>
          <cell r="Z57">
            <v>3.2681498185018154</v>
          </cell>
          <cell r="AD57">
            <v>0</v>
          </cell>
          <cell r="AE57">
            <v>18.6248</v>
          </cell>
          <cell r="AF57">
            <v>34.239199999999997</v>
          </cell>
          <cell r="AG57">
            <v>34.499600000000001</v>
          </cell>
          <cell r="AH57">
            <v>33.043999999999997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8.5429999999999993</v>
          </cell>
          <cell r="D58">
            <v>68.873000000000005</v>
          </cell>
          <cell r="E58">
            <v>49.597000000000001</v>
          </cell>
          <cell r="F58">
            <v>27.055</v>
          </cell>
          <cell r="G58" t="str">
            <v>нов</v>
          </cell>
          <cell r="H58">
            <v>1</v>
          </cell>
          <cell r="I58" t="e">
            <v>#N/A</v>
          </cell>
          <cell r="J58">
            <v>52.881</v>
          </cell>
          <cell r="K58">
            <v>-3.2839999999999989</v>
          </cell>
          <cell r="L58">
            <v>10</v>
          </cell>
          <cell r="M58">
            <v>10</v>
          </cell>
          <cell r="N58">
            <v>0</v>
          </cell>
          <cell r="W58">
            <v>9.9193999999999996</v>
          </cell>
          <cell r="X58">
            <v>10</v>
          </cell>
          <cell r="Y58">
            <v>5.7518599915317461</v>
          </cell>
          <cell r="Z58">
            <v>2.7274835171482148</v>
          </cell>
          <cell r="AD58">
            <v>0</v>
          </cell>
          <cell r="AE58">
            <v>20.4526</v>
          </cell>
          <cell r="AF58">
            <v>9.4610000000000003</v>
          </cell>
          <cell r="AG58">
            <v>11.905800000000001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1319.1110000000001</v>
          </cell>
          <cell r="D59">
            <v>3636.873</v>
          </cell>
          <cell r="E59">
            <v>2895.6849999999999</v>
          </cell>
          <cell r="F59">
            <v>2023.5909999999999</v>
          </cell>
          <cell r="G59">
            <v>0</v>
          </cell>
          <cell r="H59">
            <v>1</v>
          </cell>
          <cell r="I59">
            <v>40</v>
          </cell>
          <cell r="J59">
            <v>2839.8890000000001</v>
          </cell>
          <cell r="K59">
            <v>55.795999999999822</v>
          </cell>
          <cell r="L59">
            <v>900</v>
          </cell>
          <cell r="M59">
            <v>800</v>
          </cell>
          <cell r="N59">
            <v>0</v>
          </cell>
          <cell r="W59">
            <v>579.13699999999994</v>
          </cell>
          <cell r="X59">
            <v>600</v>
          </cell>
          <cell r="Y59">
            <v>7.4655755028602915</v>
          </cell>
          <cell r="Z59">
            <v>3.4941490528147918</v>
          </cell>
          <cell r="AD59">
            <v>0</v>
          </cell>
          <cell r="AE59">
            <v>646.36879999999996</v>
          </cell>
          <cell r="AF59">
            <v>637.77380000000005</v>
          </cell>
          <cell r="AG59">
            <v>643.73940000000005</v>
          </cell>
          <cell r="AH59">
            <v>726.84699999999998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2922</v>
          </cell>
          <cell r="D60">
            <v>4871</v>
          </cell>
          <cell r="E60">
            <v>4445</v>
          </cell>
          <cell r="F60">
            <v>3308</v>
          </cell>
          <cell r="G60">
            <v>0</v>
          </cell>
          <cell r="H60">
            <v>0.45</v>
          </cell>
          <cell r="I60">
            <v>50</v>
          </cell>
          <cell r="J60">
            <v>4438</v>
          </cell>
          <cell r="K60">
            <v>7</v>
          </cell>
          <cell r="L60">
            <v>500</v>
          </cell>
          <cell r="M60">
            <v>500</v>
          </cell>
          <cell r="N60">
            <v>0</v>
          </cell>
          <cell r="T60">
            <v>2000</v>
          </cell>
          <cell r="W60">
            <v>689</v>
          </cell>
          <cell r="X60">
            <v>1200</v>
          </cell>
          <cell r="Y60">
            <v>7.9941944847605226</v>
          </cell>
          <cell r="Z60">
            <v>4.8011611030478951</v>
          </cell>
          <cell r="AD60">
            <v>1000</v>
          </cell>
          <cell r="AE60">
            <v>871.2</v>
          </cell>
          <cell r="AF60">
            <v>838.8</v>
          </cell>
          <cell r="AG60">
            <v>710.2</v>
          </cell>
          <cell r="AH60">
            <v>828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104.354</v>
          </cell>
          <cell r="D61">
            <v>12.85</v>
          </cell>
          <cell r="E61">
            <v>69</v>
          </cell>
          <cell r="F61">
            <v>39.03</v>
          </cell>
          <cell r="G61" t="str">
            <v>нов</v>
          </cell>
          <cell r="H61">
            <v>1</v>
          </cell>
          <cell r="I61" t="e">
            <v>#N/A</v>
          </cell>
          <cell r="J61">
            <v>126.955</v>
          </cell>
          <cell r="K61">
            <v>-57.954999999999998</v>
          </cell>
          <cell r="L61">
            <v>0</v>
          </cell>
          <cell r="M61">
            <v>0</v>
          </cell>
          <cell r="N61">
            <v>0</v>
          </cell>
          <cell r="W61">
            <v>13.8</v>
          </cell>
          <cell r="X61">
            <v>10</v>
          </cell>
          <cell r="Y61">
            <v>3.5528985507246378</v>
          </cell>
          <cell r="Z61">
            <v>2.8282608695652174</v>
          </cell>
          <cell r="AD61">
            <v>0</v>
          </cell>
          <cell r="AE61">
            <v>2.9</v>
          </cell>
          <cell r="AF61">
            <v>9.8000000000000007</v>
          </cell>
          <cell r="AG61">
            <v>12.6</v>
          </cell>
          <cell r="AH61">
            <v>1.51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19.847999999999999</v>
          </cell>
          <cell r="D62">
            <v>41.420999999999999</v>
          </cell>
          <cell r="E62">
            <v>29.66</v>
          </cell>
          <cell r="F62">
            <v>30.844999999999999</v>
          </cell>
          <cell r="G62" t="str">
            <v>нов</v>
          </cell>
          <cell r="H62">
            <v>1</v>
          </cell>
          <cell r="I62" t="e">
            <v>#N/A</v>
          </cell>
          <cell r="J62">
            <v>35.631</v>
          </cell>
          <cell r="K62">
            <v>-5.9710000000000001</v>
          </cell>
          <cell r="L62">
            <v>0</v>
          </cell>
          <cell r="M62">
            <v>0</v>
          </cell>
          <cell r="N62">
            <v>0</v>
          </cell>
          <cell r="W62">
            <v>5.9320000000000004</v>
          </cell>
          <cell r="X62">
            <v>10</v>
          </cell>
          <cell r="Y62">
            <v>6.8855360755225883</v>
          </cell>
          <cell r="Z62">
            <v>5.1997639919082932</v>
          </cell>
          <cell r="AD62">
            <v>0</v>
          </cell>
          <cell r="AE62">
            <v>14.794</v>
          </cell>
          <cell r="AF62">
            <v>12.676</v>
          </cell>
          <cell r="AG62">
            <v>5.6408000000000005</v>
          </cell>
          <cell r="AH62">
            <v>3.82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3273</v>
          </cell>
          <cell r="D63">
            <v>4665</v>
          </cell>
          <cell r="E63">
            <v>4645</v>
          </cell>
          <cell r="F63">
            <v>3198</v>
          </cell>
          <cell r="G63" t="str">
            <v>акяб</v>
          </cell>
          <cell r="H63">
            <v>0.45</v>
          </cell>
          <cell r="I63">
            <v>50</v>
          </cell>
          <cell r="J63">
            <v>4686</v>
          </cell>
          <cell r="K63">
            <v>-41</v>
          </cell>
          <cell r="L63">
            <v>800</v>
          </cell>
          <cell r="M63">
            <v>800</v>
          </cell>
          <cell r="N63">
            <v>0</v>
          </cell>
          <cell r="T63">
            <v>1400</v>
          </cell>
          <cell r="W63">
            <v>767</v>
          </cell>
          <cell r="X63">
            <v>400</v>
          </cell>
          <cell r="Y63">
            <v>6.7770534550195567</v>
          </cell>
          <cell r="Z63">
            <v>4.1694915254237293</v>
          </cell>
          <cell r="AD63">
            <v>810</v>
          </cell>
          <cell r="AE63">
            <v>919.6</v>
          </cell>
          <cell r="AF63">
            <v>863.6</v>
          </cell>
          <cell r="AG63">
            <v>765.8</v>
          </cell>
          <cell r="AH63">
            <v>816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1099</v>
          </cell>
          <cell r="D64">
            <v>1551</v>
          </cell>
          <cell r="E64">
            <v>1469</v>
          </cell>
          <cell r="F64">
            <v>1159</v>
          </cell>
          <cell r="G64">
            <v>0</v>
          </cell>
          <cell r="H64">
            <v>0.45</v>
          </cell>
          <cell r="I64">
            <v>50</v>
          </cell>
          <cell r="J64">
            <v>1448</v>
          </cell>
          <cell r="K64">
            <v>21</v>
          </cell>
          <cell r="L64">
            <v>400</v>
          </cell>
          <cell r="M64">
            <v>350</v>
          </cell>
          <cell r="N64">
            <v>0</v>
          </cell>
          <cell r="W64">
            <v>293.8</v>
          </cell>
          <cell r="X64">
            <v>150</v>
          </cell>
          <cell r="Y64">
            <v>7.0081688223281144</v>
          </cell>
          <cell r="Z64">
            <v>3.9448604492852279</v>
          </cell>
          <cell r="AD64">
            <v>0</v>
          </cell>
          <cell r="AE64">
            <v>373.6</v>
          </cell>
          <cell r="AF64">
            <v>357.8</v>
          </cell>
          <cell r="AG64">
            <v>315.2</v>
          </cell>
          <cell r="AH64">
            <v>285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597</v>
          </cell>
          <cell r="D65">
            <v>638</v>
          </cell>
          <cell r="E65">
            <v>636</v>
          </cell>
          <cell r="F65">
            <v>581</v>
          </cell>
          <cell r="G65">
            <v>0</v>
          </cell>
          <cell r="H65">
            <v>0.4</v>
          </cell>
          <cell r="I65">
            <v>40</v>
          </cell>
          <cell r="J65">
            <v>651</v>
          </cell>
          <cell r="K65">
            <v>-15</v>
          </cell>
          <cell r="L65">
            <v>120</v>
          </cell>
          <cell r="M65">
            <v>160</v>
          </cell>
          <cell r="N65">
            <v>0</v>
          </cell>
          <cell r="W65">
            <v>127.2</v>
          </cell>
          <cell r="X65">
            <v>30</v>
          </cell>
          <cell r="Y65">
            <v>7.0047169811320753</v>
          </cell>
          <cell r="Z65">
            <v>4.567610062893082</v>
          </cell>
          <cell r="AD65">
            <v>0</v>
          </cell>
          <cell r="AE65">
            <v>154</v>
          </cell>
          <cell r="AF65">
            <v>150</v>
          </cell>
          <cell r="AG65">
            <v>137</v>
          </cell>
          <cell r="AH65">
            <v>166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413</v>
          </cell>
          <cell r="D66">
            <v>668</v>
          </cell>
          <cell r="E66">
            <v>530</v>
          </cell>
          <cell r="F66">
            <v>530</v>
          </cell>
          <cell r="G66">
            <v>0</v>
          </cell>
          <cell r="H66">
            <v>0.4</v>
          </cell>
          <cell r="I66">
            <v>40</v>
          </cell>
          <cell r="J66">
            <v>547</v>
          </cell>
          <cell r="K66">
            <v>-17</v>
          </cell>
          <cell r="L66">
            <v>0</v>
          </cell>
          <cell r="M66">
            <v>130</v>
          </cell>
          <cell r="N66">
            <v>0</v>
          </cell>
          <cell r="W66">
            <v>106</v>
          </cell>
          <cell r="X66">
            <v>80</v>
          </cell>
          <cell r="Y66">
            <v>6.9811320754716979</v>
          </cell>
          <cell r="Z66">
            <v>5</v>
          </cell>
          <cell r="AD66">
            <v>0</v>
          </cell>
          <cell r="AE66">
            <v>136.80000000000001</v>
          </cell>
          <cell r="AF66">
            <v>124.6</v>
          </cell>
          <cell r="AG66">
            <v>111.6</v>
          </cell>
          <cell r="AH66">
            <v>163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1287.4079999999999</v>
          </cell>
          <cell r="D67">
            <v>2680.2460000000001</v>
          </cell>
          <cell r="E67">
            <v>1126</v>
          </cell>
          <cell r="F67">
            <v>1229</v>
          </cell>
          <cell r="G67" t="str">
            <v>ак апр</v>
          </cell>
          <cell r="H67">
            <v>1</v>
          </cell>
          <cell r="I67">
            <v>50</v>
          </cell>
          <cell r="J67">
            <v>671.20399999999995</v>
          </cell>
          <cell r="K67">
            <v>454.79600000000005</v>
          </cell>
          <cell r="L67">
            <v>200</v>
          </cell>
          <cell r="M67">
            <v>300</v>
          </cell>
          <cell r="N67">
            <v>0</v>
          </cell>
          <cell r="W67">
            <v>225.2</v>
          </cell>
          <cell r="Y67">
            <v>7.6776198934280639</v>
          </cell>
          <cell r="Z67">
            <v>5.4573712255772646</v>
          </cell>
          <cell r="AD67">
            <v>0</v>
          </cell>
          <cell r="AE67">
            <v>331.2</v>
          </cell>
          <cell r="AF67">
            <v>277.2</v>
          </cell>
          <cell r="AG67">
            <v>263.8</v>
          </cell>
          <cell r="AH67">
            <v>132.113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787</v>
          </cell>
          <cell r="D68">
            <v>1525</v>
          </cell>
          <cell r="E68">
            <v>502</v>
          </cell>
          <cell r="F68">
            <v>1793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531</v>
          </cell>
          <cell r="K68">
            <v>-29</v>
          </cell>
          <cell r="L68">
            <v>0</v>
          </cell>
          <cell r="M68">
            <v>0</v>
          </cell>
          <cell r="N68">
            <v>0</v>
          </cell>
          <cell r="W68">
            <v>100.4</v>
          </cell>
          <cell r="Y68">
            <v>17.858565737051791</v>
          </cell>
          <cell r="Z68">
            <v>17.858565737051791</v>
          </cell>
          <cell r="AD68">
            <v>0</v>
          </cell>
          <cell r="AE68">
            <v>44</v>
          </cell>
          <cell r="AF68">
            <v>108.6</v>
          </cell>
          <cell r="AG68">
            <v>129.4</v>
          </cell>
          <cell r="AH68">
            <v>96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265.8</v>
          </cell>
          <cell r="D69">
            <v>185.017</v>
          </cell>
          <cell r="E69">
            <v>248.869</v>
          </cell>
          <cell r="F69">
            <v>196.22399999999999</v>
          </cell>
          <cell r="G69">
            <v>0</v>
          </cell>
          <cell r="H69">
            <v>1</v>
          </cell>
          <cell r="I69">
            <v>50</v>
          </cell>
          <cell r="J69">
            <v>234.41499999999999</v>
          </cell>
          <cell r="K69">
            <v>14.454000000000008</v>
          </cell>
          <cell r="L69">
            <v>90</v>
          </cell>
          <cell r="M69">
            <v>60</v>
          </cell>
          <cell r="N69">
            <v>0</v>
          </cell>
          <cell r="W69">
            <v>49.773800000000001</v>
          </cell>
          <cell r="Y69">
            <v>6.9559487119729653</v>
          </cell>
          <cell r="Z69">
            <v>3.9423150332102428</v>
          </cell>
          <cell r="AD69">
            <v>0</v>
          </cell>
          <cell r="AE69">
            <v>64.337199999999996</v>
          </cell>
          <cell r="AF69">
            <v>55.992600000000003</v>
          </cell>
          <cell r="AG69">
            <v>54.218399999999995</v>
          </cell>
          <cell r="AH69">
            <v>54.396999999999998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2388</v>
          </cell>
          <cell r="D70">
            <v>4083</v>
          </cell>
          <cell r="E70">
            <v>4054</v>
          </cell>
          <cell r="F70">
            <v>2327</v>
          </cell>
          <cell r="G70">
            <v>0</v>
          </cell>
          <cell r="H70">
            <v>0.4</v>
          </cell>
          <cell r="I70">
            <v>40</v>
          </cell>
          <cell r="J70">
            <v>4088</v>
          </cell>
          <cell r="K70">
            <v>-34</v>
          </cell>
          <cell r="L70">
            <v>800</v>
          </cell>
          <cell r="M70">
            <v>800</v>
          </cell>
          <cell r="N70">
            <v>0</v>
          </cell>
          <cell r="T70">
            <v>816</v>
          </cell>
          <cell r="W70">
            <v>618.79999999999995</v>
          </cell>
          <cell r="X70">
            <v>500</v>
          </cell>
          <cell r="Y70">
            <v>7.1541693600517133</v>
          </cell>
          <cell r="Z70">
            <v>3.7605042016806727</v>
          </cell>
          <cell r="AD70">
            <v>960</v>
          </cell>
          <cell r="AE70">
            <v>740</v>
          </cell>
          <cell r="AF70">
            <v>723.4</v>
          </cell>
          <cell r="AG70">
            <v>649.79999999999995</v>
          </cell>
          <cell r="AH70">
            <v>681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2024</v>
          </cell>
          <cell r="D71">
            <v>3024</v>
          </cell>
          <cell r="E71">
            <v>2792</v>
          </cell>
          <cell r="F71">
            <v>2185</v>
          </cell>
          <cell r="G71">
            <v>0</v>
          </cell>
          <cell r="H71">
            <v>0.4</v>
          </cell>
          <cell r="I71">
            <v>40</v>
          </cell>
          <cell r="J71">
            <v>2798</v>
          </cell>
          <cell r="K71">
            <v>-6</v>
          </cell>
          <cell r="L71">
            <v>900</v>
          </cell>
          <cell r="M71">
            <v>700</v>
          </cell>
          <cell r="N71">
            <v>0</v>
          </cell>
          <cell r="W71">
            <v>558.4</v>
          </cell>
          <cell r="X71">
            <v>200</v>
          </cell>
          <cell r="Y71">
            <v>7.1364613180515759</v>
          </cell>
          <cell r="Z71">
            <v>3.9129656160458453</v>
          </cell>
          <cell r="AD71">
            <v>0</v>
          </cell>
          <cell r="AE71">
            <v>665.6</v>
          </cell>
          <cell r="AF71">
            <v>662.2</v>
          </cell>
          <cell r="AG71">
            <v>612.4</v>
          </cell>
          <cell r="AH71">
            <v>601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356.94799999999998</v>
          </cell>
          <cell r="D72">
            <v>596.69200000000001</v>
          </cell>
          <cell r="E72">
            <v>514.42700000000002</v>
          </cell>
          <cell r="F72">
            <v>410.76799999999997</v>
          </cell>
          <cell r="G72" t="str">
            <v>ябл</v>
          </cell>
          <cell r="H72">
            <v>1</v>
          </cell>
          <cell r="I72">
            <v>40</v>
          </cell>
          <cell r="J72">
            <v>533.03499999999997</v>
          </cell>
          <cell r="K72">
            <v>-18.607999999999947</v>
          </cell>
          <cell r="L72">
            <v>70</v>
          </cell>
          <cell r="M72">
            <v>120</v>
          </cell>
          <cell r="N72">
            <v>0</v>
          </cell>
          <cell r="W72">
            <v>102.8854</v>
          </cell>
          <cell r="X72">
            <v>120</v>
          </cell>
          <cell r="Y72">
            <v>7.0055420885762221</v>
          </cell>
          <cell r="Z72">
            <v>3.9924809545377666</v>
          </cell>
          <cell r="AD72">
            <v>0</v>
          </cell>
          <cell r="AE72">
            <v>115.2992</v>
          </cell>
          <cell r="AF72">
            <v>109.39380000000001</v>
          </cell>
          <cell r="AG72">
            <v>100.70439999999999</v>
          </cell>
          <cell r="AH72">
            <v>107.271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257.11399999999998</v>
          </cell>
          <cell r="D73">
            <v>436.07400000000001</v>
          </cell>
          <cell r="E73">
            <v>365.488</v>
          </cell>
          <cell r="F73">
            <v>301.58800000000002</v>
          </cell>
          <cell r="G73">
            <v>0</v>
          </cell>
          <cell r="H73">
            <v>1</v>
          </cell>
          <cell r="I73">
            <v>40</v>
          </cell>
          <cell r="J73">
            <v>384.06900000000002</v>
          </cell>
          <cell r="K73">
            <v>-18.581000000000017</v>
          </cell>
          <cell r="L73">
            <v>50</v>
          </cell>
          <cell r="M73">
            <v>90</v>
          </cell>
          <cell r="N73">
            <v>0</v>
          </cell>
          <cell r="W73">
            <v>73.0976</v>
          </cell>
          <cell r="X73">
            <v>70</v>
          </cell>
          <cell r="Y73">
            <v>6.9986976316595895</v>
          </cell>
          <cell r="Z73">
            <v>4.1258262925184965</v>
          </cell>
          <cell r="AD73">
            <v>0</v>
          </cell>
          <cell r="AE73">
            <v>81.71459999999999</v>
          </cell>
          <cell r="AF73">
            <v>80.410200000000003</v>
          </cell>
          <cell r="AG73">
            <v>73.102400000000003</v>
          </cell>
          <cell r="AH73">
            <v>84.896000000000001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624.65499999999997</v>
          </cell>
          <cell r="D74">
            <v>700.42899999999997</v>
          </cell>
          <cell r="E74">
            <v>670.95699999999999</v>
          </cell>
          <cell r="F74">
            <v>627.92399999999998</v>
          </cell>
          <cell r="G74" t="str">
            <v>ябл</v>
          </cell>
          <cell r="H74">
            <v>1</v>
          </cell>
          <cell r="I74">
            <v>40</v>
          </cell>
          <cell r="J74">
            <v>679.76099999999997</v>
          </cell>
          <cell r="K74">
            <v>-8.8039999999999736</v>
          </cell>
          <cell r="L74">
            <v>100</v>
          </cell>
          <cell r="M74">
            <v>170</v>
          </cell>
          <cell r="N74">
            <v>0</v>
          </cell>
          <cell r="W74">
            <v>134.19139999999999</v>
          </cell>
          <cell r="X74">
            <v>50</v>
          </cell>
          <cell r="Y74">
            <v>7.0639698222091738</v>
          </cell>
          <cell r="Z74">
            <v>4.6793162602074352</v>
          </cell>
          <cell r="AD74">
            <v>0</v>
          </cell>
          <cell r="AE74">
            <v>165.27500000000001</v>
          </cell>
          <cell r="AF74">
            <v>182.25280000000001</v>
          </cell>
          <cell r="AG74">
            <v>144.92000000000002</v>
          </cell>
          <cell r="AH74">
            <v>157.631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301.22000000000003</v>
          </cell>
          <cell r="D75">
            <v>917.029</v>
          </cell>
          <cell r="E75">
            <v>479.755</v>
          </cell>
          <cell r="F75">
            <v>561.35900000000004</v>
          </cell>
          <cell r="G75">
            <v>0</v>
          </cell>
          <cell r="H75">
            <v>1</v>
          </cell>
          <cell r="I75">
            <v>40</v>
          </cell>
          <cell r="J75">
            <v>483.47899999999998</v>
          </cell>
          <cell r="K75">
            <v>-3.7239999999999895</v>
          </cell>
          <cell r="L75">
            <v>130</v>
          </cell>
          <cell r="M75">
            <v>140</v>
          </cell>
          <cell r="N75">
            <v>0</v>
          </cell>
          <cell r="W75">
            <v>95.950999999999993</v>
          </cell>
          <cell r="Y75">
            <v>8.66441204364728</v>
          </cell>
          <cell r="Z75">
            <v>5.8504757636710414</v>
          </cell>
          <cell r="AD75">
            <v>0</v>
          </cell>
          <cell r="AE75">
            <v>99.438999999999993</v>
          </cell>
          <cell r="AF75">
            <v>100.5904</v>
          </cell>
          <cell r="AG75">
            <v>114.77739999999999</v>
          </cell>
          <cell r="AH75">
            <v>98.576999999999998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74</v>
          </cell>
          <cell r="D76">
            <v>233</v>
          </cell>
          <cell r="E76">
            <v>151</v>
          </cell>
          <cell r="F76">
            <v>155</v>
          </cell>
          <cell r="G76" t="str">
            <v>дк</v>
          </cell>
          <cell r="H76">
            <v>0.6</v>
          </cell>
          <cell r="I76">
            <v>60</v>
          </cell>
          <cell r="J76">
            <v>179</v>
          </cell>
          <cell r="K76">
            <v>-28</v>
          </cell>
          <cell r="L76">
            <v>0</v>
          </cell>
          <cell r="M76">
            <v>50</v>
          </cell>
          <cell r="N76">
            <v>0</v>
          </cell>
          <cell r="W76">
            <v>30.2</v>
          </cell>
          <cell r="Y76">
            <v>6.7880794701986753</v>
          </cell>
          <cell r="Z76">
            <v>5.1324503311258276</v>
          </cell>
          <cell r="AD76">
            <v>0</v>
          </cell>
          <cell r="AE76">
            <v>18.399999999999999</v>
          </cell>
          <cell r="AF76">
            <v>24.8</v>
          </cell>
          <cell r="AG76">
            <v>31.4</v>
          </cell>
          <cell r="AH76">
            <v>39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151</v>
          </cell>
          <cell r="D77">
            <v>366</v>
          </cell>
          <cell r="E77">
            <v>305</v>
          </cell>
          <cell r="F77">
            <v>212</v>
          </cell>
          <cell r="G77" t="str">
            <v>ябл</v>
          </cell>
          <cell r="H77">
            <v>0.6</v>
          </cell>
          <cell r="I77">
            <v>60</v>
          </cell>
          <cell r="J77">
            <v>304</v>
          </cell>
          <cell r="K77">
            <v>1</v>
          </cell>
          <cell r="L77">
            <v>140</v>
          </cell>
          <cell r="M77">
            <v>80</v>
          </cell>
          <cell r="N77">
            <v>0</v>
          </cell>
          <cell r="W77">
            <v>61</v>
          </cell>
          <cell r="X77">
            <v>80</v>
          </cell>
          <cell r="Y77">
            <v>8.3934426229508201</v>
          </cell>
          <cell r="Z77">
            <v>3.4754098360655736</v>
          </cell>
          <cell r="AD77">
            <v>0</v>
          </cell>
          <cell r="AE77">
            <v>48.4</v>
          </cell>
          <cell r="AF77">
            <v>58.6</v>
          </cell>
          <cell r="AG77">
            <v>66.400000000000006</v>
          </cell>
          <cell r="AH77">
            <v>73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282</v>
          </cell>
          <cell r="D78">
            <v>460</v>
          </cell>
          <cell r="E78">
            <v>420</v>
          </cell>
          <cell r="F78">
            <v>318</v>
          </cell>
          <cell r="G78" t="str">
            <v>ябл</v>
          </cell>
          <cell r="H78">
            <v>0.6</v>
          </cell>
          <cell r="I78">
            <v>60</v>
          </cell>
          <cell r="J78">
            <v>428</v>
          </cell>
          <cell r="K78">
            <v>-8</v>
          </cell>
          <cell r="L78">
            <v>90</v>
          </cell>
          <cell r="M78">
            <v>100</v>
          </cell>
          <cell r="N78">
            <v>0</v>
          </cell>
          <cell r="W78">
            <v>84</v>
          </cell>
          <cell r="X78">
            <v>80</v>
          </cell>
          <cell r="Y78">
            <v>7</v>
          </cell>
          <cell r="Z78">
            <v>3.7857142857142856</v>
          </cell>
          <cell r="AD78">
            <v>0</v>
          </cell>
          <cell r="AE78">
            <v>99.8</v>
          </cell>
          <cell r="AF78">
            <v>86.2</v>
          </cell>
          <cell r="AG78">
            <v>86.2</v>
          </cell>
          <cell r="AH78">
            <v>95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175.08099999999999</v>
          </cell>
          <cell r="D79">
            <v>188.536</v>
          </cell>
          <cell r="E79">
            <v>254.78800000000001</v>
          </cell>
          <cell r="F79">
            <v>92.454999999999998</v>
          </cell>
          <cell r="G79">
            <v>0</v>
          </cell>
          <cell r="H79">
            <v>1</v>
          </cell>
          <cell r="I79">
            <v>30</v>
          </cell>
          <cell r="J79">
            <v>236.214</v>
          </cell>
          <cell r="K79">
            <v>18.574000000000012</v>
          </cell>
          <cell r="L79">
            <v>100</v>
          </cell>
          <cell r="M79">
            <v>80</v>
          </cell>
          <cell r="N79">
            <v>0</v>
          </cell>
          <cell r="W79">
            <v>50.957599999999999</v>
          </cell>
          <cell r="X79">
            <v>80</v>
          </cell>
          <cell r="Y79">
            <v>6.9166326514592518</v>
          </cell>
          <cell r="Z79">
            <v>1.8143515393189633</v>
          </cell>
          <cell r="AD79">
            <v>0</v>
          </cell>
          <cell r="AE79">
            <v>54.942799999999998</v>
          </cell>
          <cell r="AF79">
            <v>49.187200000000004</v>
          </cell>
          <cell r="AG79">
            <v>59.075400000000002</v>
          </cell>
          <cell r="AH79">
            <v>110.821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640</v>
          </cell>
          <cell r="D80">
            <v>533</v>
          </cell>
          <cell r="E80">
            <v>730</v>
          </cell>
          <cell r="F80">
            <v>427</v>
          </cell>
          <cell r="G80" t="str">
            <v>ябл,дк</v>
          </cell>
          <cell r="H80">
            <v>0.6</v>
          </cell>
          <cell r="I80">
            <v>60</v>
          </cell>
          <cell r="J80">
            <v>729</v>
          </cell>
          <cell r="K80">
            <v>1</v>
          </cell>
          <cell r="L80">
            <v>230</v>
          </cell>
          <cell r="M80">
            <v>160</v>
          </cell>
          <cell r="N80">
            <v>0</v>
          </cell>
          <cell r="W80">
            <v>146</v>
          </cell>
          <cell r="X80">
            <v>200</v>
          </cell>
          <cell r="Y80">
            <v>6.9657534246575343</v>
          </cell>
          <cell r="Z80">
            <v>2.9246575342465753</v>
          </cell>
          <cell r="AD80">
            <v>0</v>
          </cell>
          <cell r="AE80">
            <v>158.19999999999999</v>
          </cell>
          <cell r="AF80">
            <v>163.80000000000001</v>
          </cell>
          <cell r="AG80">
            <v>140.19999999999999</v>
          </cell>
          <cell r="AH80">
            <v>146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674</v>
          </cell>
          <cell r="D81">
            <v>1532</v>
          </cell>
          <cell r="E81">
            <v>1083</v>
          </cell>
          <cell r="F81">
            <v>1110</v>
          </cell>
          <cell r="G81" t="str">
            <v>ябл,дк</v>
          </cell>
          <cell r="H81">
            <v>0.6</v>
          </cell>
          <cell r="I81">
            <v>60</v>
          </cell>
          <cell r="J81">
            <v>1112</v>
          </cell>
          <cell r="K81">
            <v>-29</v>
          </cell>
          <cell r="L81">
            <v>230</v>
          </cell>
          <cell r="M81">
            <v>300</v>
          </cell>
          <cell r="N81">
            <v>0</v>
          </cell>
          <cell r="W81">
            <v>216.6</v>
          </cell>
          <cell r="X81">
            <v>200</v>
          </cell>
          <cell r="Y81">
            <v>8.4949215143120966</v>
          </cell>
          <cell r="Z81">
            <v>5.1246537396121887</v>
          </cell>
          <cell r="AD81">
            <v>0</v>
          </cell>
          <cell r="AE81">
            <v>261.8</v>
          </cell>
          <cell r="AF81">
            <v>278.60000000000002</v>
          </cell>
          <cell r="AG81">
            <v>252.4</v>
          </cell>
          <cell r="AH81">
            <v>191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1046</v>
          </cell>
          <cell r="D82">
            <v>1936</v>
          </cell>
          <cell r="E82">
            <v>1585</v>
          </cell>
          <cell r="F82">
            <v>1345</v>
          </cell>
          <cell r="G82">
            <v>0</v>
          </cell>
          <cell r="H82">
            <v>0.28000000000000003</v>
          </cell>
          <cell r="I82">
            <v>35</v>
          </cell>
          <cell r="J82">
            <v>1612</v>
          </cell>
          <cell r="K82">
            <v>-27</v>
          </cell>
          <cell r="L82">
            <v>300</v>
          </cell>
          <cell r="M82">
            <v>400</v>
          </cell>
          <cell r="N82">
            <v>0</v>
          </cell>
          <cell r="W82">
            <v>317</v>
          </cell>
          <cell r="X82">
            <v>200</v>
          </cell>
          <cell r="Y82">
            <v>7.0820189274447953</v>
          </cell>
          <cell r="Z82">
            <v>4.242902208201893</v>
          </cell>
          <cell r="AD82">
            <v>0</v>
          </cell>
          <cell r="AE82">
            <v>377</v>
          </cell>
          <cell r="AF82">
            <v>350.8</v>
          </cell>
          <cell r="AG82">
            <v>335</v>
          </cell>
          <cell r="AH82">
            <v>329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476</v>
          </cell>
          <cell r="D83">
            <v>2352</v>
          </cell>
          <cell r="E83">
            <v>767</v>
          </cell>
          <cell r="F83">
            <v>426</v>
          </cell>
          <cell r="G83">
            <v>0</v>
          </cell>
          <cell r="H83">
            <v>0.4</v>
          </cell>
          <cell r="I83" t="e">
            <v>#N/A</v>
          </cell>
          <cell r="J83">
            <v>821</v>
          </cell>
          <cell r="K83">
            <v>-54</v>
          </cell>
          <cell r="L83">
            <v>250</v>
          </cell>
          <cell r="M83">
            <v>250</v>
          </cell>
          <cell r="N83">
            <v>0</v>
          </cell>
          <cell r="W83">
            <v>153.4</v>
          </cell>
          <cell r="X83">
            <v>200</v>
          </cell>
          <cell r="Y83">
            <v>7.3402868318122554</v>
          </cell>
          <cell r="Z83">
            <v>2.7770534550195567</v>
          </cell>
          <cell r="AD83">
            <v>0</v>
          </cell>
          <cell r="AE83">
            <v>111</v>
          </cell>
          <cell r="AF83">
            <v>67.400000000000006</v>
          </cell>
          <cell r="AG83">
            <v>150.6</v>
          </cell>
          <cell r="AH83">
            <v>141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102</v>
          </cell>
          <cell r="D84">
            <v>2369</v>
          </cell>
          <cell r="E84">
            <v>587</v>
          </cell>
          <cell r="F84">
            <v>15</v>
          </cell>
          <cell r="G84">
            <v>0</v>
          </cell>
          <cell r="H84">
            <v>0.33</v>
          </cell>
          <cell r="I84">
            <v>60</v>
          </cell>
          <cell r="J84">
            <v>916</v>
          </cell>
          <cell r="K84">
            <v>-329</v>
          </cell>
          <cell r="L84">
            <v>250</v>
          </cell>
          <cell r="M84">
            <v>200</v>
          </cell>
          <cell r="N84">
            <v>0</v>
          </cell>
          <cell r="W84">
            <v>117.4</v>
          </cell>
          <cell r="X84">
            <v>250</v>
          </cell>
          <cell r="Y84">
            <v>6.090289608177172</v>
          </cell>
          <cell r="Z84">
            <v>0.12776831345826234</v>
          </cell>
          <cell r="AD84">
            <v>0</v>
          </cell>
          <cell r="AE84">
            <v>219</v>
          </cell>
          <cell r="AF84">
            <v>198.2</v>
          </cell>
          <cell r="AG84">
            <v>139.4</v>
          </cell>
          <cell r="AH84">
            <v>86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86</v>
          </cell>
          <cell r="D85">
            <v>1714</v>
          </cell>
          <cell r="E85">
            <v>362</v>
          </cell>
          <cell r="F85">
            <v>48</v>
          </cell>
          <cell r="G85">
            <v>0</v>
          </cell>
          <cell r="H85">
            <v>0.35</v>
          </cell>
          <cell r="I85" t="e">
            <v>#N/A</v>
          </cell>
          <cell r="J85">
            <v>734</v>
          </cell>
          <cell r="K85">
            <v>-372</v>
          </cell>
          <cell r="L85">
            <v>120</v>
          </cell>
          <cell r="M85">
            <v>80</v>
          </cell>
          <cell r="N85">
            <v>0</v>
          </cell>
          <cell r="W85">
            <v>72.400000000000006</v>
          </cell>
          <cell r="X85">
            <v>200</v>
          </cell>
          <cell r="Y85">
            <v>6.1878453038674026</v>
          </cell>
          <cell r="Z85">
            <v>0.66298342541436461</v>
          </cell>
          <cell r="AD85">
            <v>0</v>
          </cell>
          <cell r="AE85">
            <v>110.2</v>
          </cell>
          <cell r="AF85">
            <v>33.4</v>
          </cell>
          <cell r="AG85">
            <v>68.599999999999994</v>
          </cell>
          <cell r="AH85">
            <v>119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240</v>
          </cell>
          <cell r="D86">
            <v>350</v>
          </cell>
          <cell r="E86">
            <v>432</v>
          </cell>
          <cell r="F86">
            <v>145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441</v>
          </cell>
          <cell r="K86">
            <v>-9</v>
          </cell>
          <cell r="L86">
            <v>140</v>
          </cell>
          <cell r="M86">
            <v>90</v>
          </cell>
          <cell r="N86">
            <v>0</v>
          </cell>
          <cell r="W86">
            <v>86.4</v>
          </cell>
          <cell r="X86">
            <v>229.80000000000007</v>
          </cell>
          <cell r="Y86">
            <v>7</v>
          </cell>
          <cell r="Z86">
            <v>1.6782407407407407</v>
          </cell>
          <cell r="AD86">
            <v>0</v>
          </cell>
          <cell r="AE86">
            <v>85.6</v>
          </cell>
          <cell r="AF86">
            <v>81</v>
          </cell>
          <cell r="AG86">
            <v>71</v>
          </cell>
          <cell r="AH86">
            <v>57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3216</v>
          </cell>
          <cell r="D87">
            <v>6895</v>
          </cell>
          <cell r="E87">
            <v>6705</v>
          </cell>
          <cell r="F87">
            <v>3309</v>
          </cell>
          <cell r="G87">
            <v>0</v>
          </cell>
          <cell r="H87">
            <v>0.35</v>
          </cell>
          <cell r="I87">
            <v>40</v>
          </cell>
          <cell r="J87">
            <v>6748</v>
          </cell>
          <cell r="K87">
            <v>-43</v>
          </cell>
          <cell r="L87">
            <v>400</v>
          </cell>
          <cell r="M87">
            <v>1000</v>
          </cell>
          <cell r="N87">
            <v>800</v>
          </cell>
          <cell r="W87">
            <v>741</v>
          </cell>
          <cell r="X87">
            <v>800</v>
          </cell>
          <cell r="Y87">
            <v>8.5141700404858298</v>
          </cell>
          <cell r="Z87">
            <v>4.4655870445344128</v>
          </cell>
          <cell r="AD87">
            <v>3000</v>
          </cell>
          <cell r="AE87">
            <v>929</v>
          </cell>
          <cell r="AF87">
            <v>846.2</v>
          </cell>
          <cell r="AG87">
            <v>785</v>
          </cell>
          <cell r="AH87">
            <v>843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73.402000000000001</v>
          </cell>
          <cell r="D88">
            <v>8.06</v>
          </cell>
          <cell r="E88">
            <v>28.574999999999999</v>
          </cell>
          <cell r="F88">
            <v>44.826999999999998</v>
          </cell>
          <cell r="G88" t="str">
            <v>нов</v>
          </cell>
          <cell r="H88">
            <v>1</v>
          </cell>
          <cell r="I88" t="e">
            <v>#N/A</v>
          </cell>
          <cell r="J88">
            <v>124.864</v>
          </cell>
          <cell r="K88">
            <v>-96.289000000000001</v>
          </cell>
          <cell r="L88">
            <v>0</v>
          </cell>
          <cell r="M88">
            <v>0</v>
          </cell>
          <cell r="N88">
            <v>0</v>
          </cell>
          <cell r="W88">
            <v>5.7149999999999999</v>
          </cell>
          <cell r="Y88">
            <v>7.843744531933508</v>
          </cell>
          <cell r="Z88">
            <v>7.843744531933508</v>
          </cell>
          <cell r="AD88">
            <v>0</v>
          </cell>
          <cell r="AE88">
            <v>0.82</v>
          </cell>
          <cell r="AF88">
            <v>5.7576000000000001</v>
          </cell>
          <cell r="AG88">
            <v>9.3548000000000009</v>
          </cell>
          <cell r="AH88">
            <v>0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5044</v>
          </cell>
          <cell r="D89">
            <v>10388</v>
          </cell>
          <cell r="E89">
            <v>9662</v>
          </cell>
          <cell r="F89">
            <v>5592</v>
          </cell>
          <cell r="G89">
            <v>0</v>
          </cell>
          <cell r="H89">
            <v>0.35</v>
          </cell>
          <cell r="I89">
            <v>45</v>
          </cell>
          <cell r="J89">
            <v>9710</v>
          </cell>
          <cell r="K89">
            <v>-48</v>
          </cell>
          <cell r="L89">
            <v>1500</v>
          </cell>
          <cell r="M89">
            <v>1800</v>
          </cell>
          <cell r="N89">
            <v>1500</v>
          </cell>
          <cell r="T89">
            <v>2736</v>
          </cell>
          <cell r="W89">
            <v>1572.4</v>
          </cell>
          <cell r="X89">
            <v>600</v>
          </cell>
          <cell r="Y89">
            <v>6.9905876367336548</v>
          </cell>
          <cell r="Z89">
            <v>3.5563469854998724</v>
          </cell>
          <cell r="AD89">
            <v>1800</v>
          </cell>
          <cell r="AE89">
            <v>1653</v>
          </cell>
          <cell r="AF89">
            <v>1511</v>
          </cell>
          <cell r="AG89">
            <v>1578</v>
          </cell>
          <cell r="AH89">
            <v>1854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26</v>
          </cell>
          <cell r="D90">
            <v>3</v>
          </cell>
          <cell r="E90">
            <v>21</v>
          </cell>
          <cell r="F90">
            <v>7</v>
          </cell>
          <cell r="G90" t="str">
            <v>лидер</v>
          </cell>
          <cell r="H90">
            <v>0.11</v>
          </cell>
          <cell r="I90">
            <v>120</v>
          </cell>
          <cell r="J90">
            <v>65</v>
          </cell>
          <cell r="K90">
            <v>-44</v>
          </cell>
          <cell r="L90">
            <v>30</v>
          </cell>
          <cell r="M90">
            <v>30</v>
          </cell>
          <cell r="N90">
            <v>0</v>
          </cell>
          <cell r="W90">
            <v>4.2</v>
          </cell>
          <cell r="Y90">
            <v>15.952380952380953</v>
          </cell>
          <cell r="Z90">
            <v>1.6666666666666665</v>
          </cell>
          <cell r="AD90">
            <v>0</v>
          </cell>
          <cell r="AE90">
            <v>23.4</v>
          </cell>
          <cell r="AF90">
            <v>9.6</v>
          </cell>
          <cell r="AG90">
            <v>10.8</v>
          </cell>
          <cell r="AH90">
            <v>2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145</v>
          </cell>
          <cell r="D91">
            <v>169</v>
          </cell>
          <cell r="E91">
            <v>116</v>
          </cell>
          <cell r="F91">
            <v>193</v>
          </cell>
          <cell r="G91" t="str">
            <v>лидер</v>
          </cell>
          <cell r="H91">
            <v>0.11</v>
          </cell>
          <cell r="I91">
            <v>120</v>
          </cell>
          <cell r="J91">
            <v>151</v>
          </cell>
          <cell r="K91">
            <v>-35</v>
          </cell>
          <cell r="L91">
            <v>30</v>
          </cell>
          <cell r="M91">
            <v>30</v>
          </cell>
          <cell r="N91">
            <v>0</v>
          </cell>
          <cell r="W91">
            <v>23.2</v>
          </cell>
          <cell r="Y91">
            <v>10.905172413793103</v>
          </cell>
          <cell r="Z91">
            <v>8.318965517241379</v>
          </cell>
          <cell r="AD91">
            <v>0</v>
          </cell>
          <cell r="AE91">
            <v>28.2</v>
          </cell>
          <cell r="AF91">
            <v>25.4</v>
          </cell>
          <cell r="AG91">
            <v>30.2</v>
          </cell>
          <cell r="AH91">
            <v>16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426</v>
          </cell>
          <cell r="D92">
            <v>748</v>
          </cell>
          <cell r="E92">
            <v>601</v>
          </cell>
          <cell r="F92">
            <v>550</v>
          </cell>
          <cell r="G92" t="str">
            <v>лидер</v>
          </cell>
          <cell r="H92">
            <v>0.06</v>
          </cell>
          <cell r="I92">
            <v>60</v>
          </cell>
          <cell r="J92">
            <v>658</v>
          </cell>
          <cell r="K92">
            <v>-57</v>
          </cell>
          <cell r="L92">
            <v>100</v>
          </cell>
          <cell r="M92">
            <v>100</v>
          </cell>
          <cell r="N92">
            <v>0</v>
          </cell>
          <cell r="W92">
            <v>120.2</v>
          </cell>
          <cell r="X92">
            <v>150</v>
          </cell>
          <cell r="Y92">
            <v>7.4875207986688848</v>
          </cell>
          <cell r="Z92">
            <v>4.575707154742096</v>
          </cell>
          <cell r="AD92">
            <v>0</v>
          </cell>
          <cell r="AE92">
            <v>101.4</v>
          </cell>
          <cell r="AF92">
            <v>123.4</v>
          </cell>
          <cell r="AG92">
            <v>114.8</v>
          </cell>
          <cell r="AH92">
            <v>144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24</v>
          </cell>
          <cell r="D93">
            <v>10</v>
          </cell>
          <cell r="E93">
            <v>3</v>
          </cell>
          <cell r="F93">
            <v>31</v>
          </cell>
          <cell r="G93">
            <v>0</v>
          </cell>
          <cell r="H93">
            <v>0.06</v>
          </cell>
          <cell r="I93">
            <v>0</v>
          </cell>
          <cell r="J93">
            <v>564</v>
          </cell>
          <cell r="K93">
            <v>-561</v>
          </cell>
          <cell r="L93">
            <v>100</v>
          </cell>
          <cell r="M93">
            <v>100</v>
          </cell>
          <cell r="N93">
            <v>0</v>
          </cell>
          <cell r="W93">
            <v>0.6</v>
          </cell>
          <cell r="X93">
            <v>100</v>
          </cell>
          <cell r="Y93">
            <v>551.66666666666674</v>
          </cell>
          <cell r="Z93">
            <v>51.666666666666671</v>
          </cell>
          <cell r="AD93">
            <v>0</v>
          </cell>
          <cell r="AE93">
            <v>50.2</v>
          </cell>
          <cell r="AF93">
            <v>13</v>
          </cell>
          <cell r="AG93">
            <v>3.2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-1</v>
          </cell>
          <cell r="D94">
            <v>15</v>
          </cell>
          <cell r="E94">
            <v>9</v>
          </cell>
          <cell r="F94">
            <v>1</v>
          </cell>
          <cell r="G94" t="str">
            <v>лидер</v>
          </cell>
          <cell r="H94">
            <v>0.06</v>
          </cell>
          <cell r="I94">
            <v>60</v>
          </cell>
          <cell r="J94">
            <v>519</v>
          </cell>
          <cell r="K94">
            <v>-510</v>
          </cell>
          <cell r="L94">
            <v>100</v>
          </cell>
          <cell r="M94">
            <v>100</v>
          </cell>
          <cell r="N94">
            <v>0</v>
          </cell>
          <cell r="W94">
            <v>1.8</v>
          </cell>
          <cell r="X94">
            <v>100</v>
          </cell>
          <cell r="Y94">
            <v>167.22222222222223</v>
          </cell>
          <cell r="Z94">
            <v>0.55555555555555558</v>
          </cell>
          <cell r="AD94">
            <v>0</v>
          </cell>
          <cell r="AE94">
            <v>154.80000000000001</v>
          </cell>
          <cell r="AF94">
            <v>105.2</v>
          </cell>
          <cell r="AG94">
            <v>3.4</v>
          </cell>
          <cell r="AH94">
            <v>8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122</v>
          </cell>
          <cell r="D95">
            <v>3</v>
          </cell>
          <cell r="E95">
            <v>2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261</v>
          </cell>
          <cell r="K95">
            <v>-259</v>
          </cell>
          <cell r="L95">
            <v>50</v>
          </cell>
          <cell r="M95">
            <v>50</v>
          </cell>
          <cell r="N95">
            <v>0</v>
          </cell>
          <cell r="W95">
            <v>0.4</v>
          </cell>
          <cell r="X95">
            <v>50</v>
          </cell>
          <cell r="Y95">
            <v>645</v>
          </cell>
          <cell r="Z95">
            <v>270</v>
          </cell>
          <cell r="AD95">
            <v>0</v>
          </cell>
          <cell r="AE95">
            <v>51</v>
          </cell>
          <cell r="AF95">
            <v>56.6</v>
          </cell>
          <cell r="AG95">
            <v>22.6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36</v>
          </cell>
          <cell r="D96">
            <v>82</v>
          </cell>
          <cell r="E96">
            <v>85</v>
          </cell>
          <cell r="F96">
            <v>13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123</v>
          </cell>
          <cell r="K96">
            <v>-38</v>
          </cell>
          <cell r="L96">
            <v>10</v>
          </cell>
          <cell r="M96">
            <v>10</v>
          </cell>
          <cell r="N96">
            <v>0</v>
          </cell>
          <cell r="W96">
            <v>17</v>
          </cell>
          <cell r="X96">
            <v>10</v>
          </cell>
          <cell r="Y96">
            <v>2.5294117647058822</v>
          </cell>
          <cell r="Z96">
            <v>0.76470588235294112</v>
          </cell>
          <cell r="AD96">
            <v>0</v>
          </cell>
          <cell r="AE96">
            <v>31.6</v>
          </cell>
          <cell r="AF96">
            <v>8.1999999999999993</v>
          </cell>
          <cell r="AG96">
            <v>16.2</v>
          </cell>
          <cell r="AH96">
            <v>6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286.58699999999999</v>
          </cell>
          <cell r="D97">
            <v>767.43299999999999</v>
          </cell>
          <cell r="E97">
            <v>345.42099999999999</v>
          </cell>
          <cell r="F97">
            <v>707.15</v>
          </cell>
          <cell r="G97" t="str">
            <v>н</v>
          </cell>
          <cell r="H97">
            <v>1</v>
          </cell>
          <cell r="I97" t="e">
            <v>#N/A</v>
          </cell>
          <cell r="J97">
            <v>356.45</v>
          </cell>
          <cell r="K97">
            <v>-11.028999999999996</v>
          </cell>
          <cell r="L97">
            <v>0</v>
          </cell>
          <cell r="M97">
            <v>150</v>
          </cell>
          <cell r="N97">
            <v>0</v>
          </cell>
          <cell r="W97">
            <v>69.084199999999996</v>
          </cell>
          <cell r="Y97">
            <v>12.407323237440689</v>
          </cell>
          <cell r="Z97">
            <v>10.236059764750841</v>
          </cell>
          <cell r="AD97">
            <v>0</v>
          </cell>
          <cell r="AE97">
            <v>94.309799999999996</v>
          </cell>
          <cell r="AF97">
            <v>96.13300000000001</v>
          </cell>
          <cell r="AG97">
            <v>118.505</v>
          </cell>
          <cell r="AH97">
            <v>115.372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36.162999999999997</v>
          </cell>
          <cell r="D98">
            <v>13.444000000000001</v>
          </cell>
          <cell r="E98">
            <v>31.096</v>
          </cell>
          <cell r="F98">
            <v>15.807</v>
          </cell>
          <cell r="G98" t="str">
            <v>нов</v>
          </cell>
          <cell r="H98">
            <v>1</v>
          </cell>
          <cell r="I98" t="e">
            <v>#N/A</v>
          </cell>
          <cell r="J98">
            <v>51.35</v>
          </cell>
          <cell r="K98">
            <v>-20.254000000000001</v>
          </cell>
          <cell r="L98">
            <v>10</v>
          </cell>
          <cell r="M98">
            <v>60</v>
          </cell>
          <cell r="N98">
            <v>0</v>
          </cell>
          <cell r="W98">
            <v>6.2191999999999998</v>
          </cell>
          <cell r="Y98">
            <v>13.797112168767688</v>
          </cell>
          <cell r="Z98">
            <v>2.5416452276820172</v>
          </cell>
          <cell r="AD98">
            <v>0</v>
          </cell>
          <cell r="AE98">
            <v>1.6224000000000001</v>
          </cell>
          <cell r="AF98">
            <v>10.577200000000001</v>
          </cell>
          <cell r="AG98">
            <v>11.3568</v>
          </cell>
          <cell r="AH98">
            <v>0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338</v>
          </cell>
          <cell r="D99">
            <v>866</v>
          </cell>
          <cell r="E99">
            <v>527</v>
          </cell>
          <cell r="F99">
            <v>648</v>
          </cell>
          <cell r="G99">
            <v>0</v>
          </cell>
          <cell r="H99">
            <v>0.4</v>
          </cell>
          <cell r="I99" t="e">
            <v>#N/A</v>
          </cell>
          <cell r="J99">
            <v>596</v>
          </cell>
          <cell r="K99">
            <v>-69</v>
          </cell>
          <cell r="L99">
            <v>0</v>
          </cell>
          <cell r="M99">
            <v>100</v>
          </cell>
          <cell r="N99">
            <v>0</v>
          </cell>
          <cell r="W99">
            <v>105.4</v>
          </cell>
          <cell r="Y99">
            <v>7.096774193548387</v>
          </cell>
          <cell r="Z99">
            <v>6.1480075901328268</v>
          </cell>
          <cell r="AD99">
            <v>0</v>
          </cell>
          <cell r="AE99">
            <v>133.80000000000001</v>
          </cell>
          <cell r="AF99">
            <v>149</v>
          </cell>
          <cell r="AG99">
            <v>121.8</v>
          </cell>
          <cell r="AH99">
            <v>77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360.733</v>
          </cell>
          <cell r="D100">
            <v>268.18099999999998</v>
          </cell>
          <cell r="E100">
            <v>281.91800000000001</v>
          </cell>
          <cell r="F100">
            <v>335.39600000000002</v>
          </cell>
          <cell r="G100" t="str">
            <v>н</v>
          </cell>
          <cell r="H100">
            <v>1</v>
          </cell>
          <cell r="I100" t="e">
            <v>#N/A</v>
          </cell>
          <cell r="J100">
            <v>275.47000000000003</v>
          </cell>
          <cell r="K100">
            <v>6.4479999999999791</v>
          </cell>
          <cell r="L100">
            <v>0</v>
          </cell>
          <cell r="M100">
            <v>60</v>
          </cell>
          <cell r="N100">
            <v>0</v>
          </cell>
          <cell r="W100">
            <v>56.383600000000001</v>
          </cell>
          <cell r="Y100">
            <v>7.0126065026000468</v>
          </cell>
          <cell r="Z100">
            <v>5.9484672848133142</v>
          </cell>
          <cell r="AD100">
            <v>0</v>
          </cell>
          <cell r="AE100">
            <v>85.206800000000001</v>
          </cell>
          <cell r="AF100">
            <v>73.015200000000007</v>
          </cell>
          <cell r="AG100">
            <v>61.762</v>
          </cell>
          <cell r="AH100">
            <v>65.947999999999993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208</v>
          </cell>
          <cell r="D101">
            <v>794</v>
          </cell>
          <cell r="E101">
            <v>425</v>
          </cell>
          <cell r="F101">
            <v>566</v>
          </cell>
          <cell r="G101">
            <v>0</v>
          </cell>
          <cell r="H101">
            <v>0.4</v>
          </cell>
          <cell r="I101" t="e">
            <v>#N/A</v>
          </cell>
          <cell r="J101">
            <v>444</v>
          </cell>
          <cell r="K101">
            <v>-19</v>
          </cell>
          <cell r="L101">
            <v>60</v>
          </cell>
          <cell r="M101">
            <v>140</v>
          </cell>
          <cell r="N101">
            <v>0</v>
          </cell>
          <cell r="W101">
            <v>85</v>
          </cell>
          <cell r="Y101">
            <v>9.0117647058823529</v>
          </cell>
          <cell r="Z101">
            <v>6.658823529411765</v>
          </cell>
          <cell r="AD101">
            <v>0</v>
          </cell>
          <cell r="AE101">
            <v>86</v>
          </cell>
          <cell r="AF101">
            <v>87.4</v>
          </cell>
          <cell r="AG101">
            <v>114</v>
          </cell>
          <cell r="AH101">
            <v>95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364.827</v>
          </cell>
          <cell r="D102">
            <v>118.08499999999999</v>
          </cell>
          <cell r="E102">
            <v>220.29900000000001</v>
          </cell>
          <cell r="F102">
            <v>256.81299999999999</v>
          </cell>
          <cell r="G102">
            <v>0</v>
          </cell>
          <cell r="H102">
            <v>1</v>
          </cell>
          <cell r="I102" t="e">
            <v>#N/A</v>
          </cell>
          <cell r="J102">
            <v>209.405</v>
          </cell>
          <cell r="K102">
            <v>10.894000000000005</v>
          </cell>
          <cell r="L102">
            <v>40</v>
          </cell>
          <cell r="M102">
            <v>50</v>
          </cell>
          <cell r="N102">
            <v>0</v>
          </cell>
          <cell r="W102">
            <v>44.059800000000003</v>
          </cell>
          <cell r="Y102">
            <v>7.8714156668890904</v>
          </cell>
          <cell r="Z102">
            <v>5.8287373070236352</v>
          </cell>
          <cell r="AD102">
            <v>0</v>
          </cell>
          <cell r="AE102">
            <v>77.969000000000008</v>
          </cell>
          <cell r="AF102">
            <v>50.3508</v>
          </cell>
          <cell r="AG102">
            <v>51.313000000000002</v>
          </cell>
          <cell r="AH102">
            <v>50.71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99</v>
          </cell>
          <cell r="D103">
            <v>169</v>
          </cell>
          <cell r="E103">
            <v>166</v>
          </cell>
          <cell r="F103">
            <v>95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286</v>
          </cell>
          <cell r="K103">
            <v>-120</v>
          </cell>
          <cell r="L103">
            <v>20</v>
          </cell>
          <cell r="M103">
            <v>30</v>
          </cell>
          <cell r="N103">
            <v>0</v>
          </cell>
          <cell r="W103">
            <v>33.200000000000003</v>
          </cell>
          <cell r="X103">
            <v>90</v>
          </cell>
          <cell r="Y103">
            <v>7.0783132530120474</v>
          </cell>
          <cell r="Z103">
            <v>2.8614457831325297</v>
          </cell>
          <cell r="AD103">
            <v>0</v>
          </cell>
          <cell r="AE103">
            <v>15</v>
          </cell>
          <cell r="AF103">
            <v>24</v>
          </cell>
          <cell r="AG103">
            <v>25.6</v>
          </cell>
          <cell r="AH103">
            <v>37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62</v>
          </cell>
          <cell r="D104">
            <v>210</v>
          </cell>
          <cell r="E104">
            <v>88</v>
          </cell>
          <cell r="F104">
            <v>184</v>
          </cell>
          <cell r="G104">
            <v>0</v>
          </cell>
          <cell r="H104">
            <v>0.2</v>
          </cell>
          <cell r="I104" t="e">
            <v>#N/A</v>
          </cell>
          <cell r="J104">
            <v>136</v>
          </cell>
          <cell r="K104">
            <v>-48</v>
          </cell>
          <cell r="L104">
            <v>0</v>
          </cell>
          <cell r="M104">
            <v>0</v>
          </cell>
          <cell r="N104">
            <v>0</v>
          </cell>
          <cell r="W104">
            <v>17.600000000000001</v>
          </cell>
          <cell r="Y104">
            <v>10.454545454545453</v>
          </cell>
          <cell r="Z104">
            <v>10.454545454545453</v>
          </cell>
          <cell r="AD104">
            <v>0</v>
          </cell>
          <cell r="AE104">
            <v>32</v>
          </cell>
          <cell r="AF104">
            <v>28.2</v>
          </cell>
          <cell r="AG104">
            <v>26.2</v>
          </cell>
          <cell r="AH104">
            <v>23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70</v>
          </cell>
          <cell r="D105">
            <v>93</v>
          </cell>
          <cell r="E105">
            <v>110</v>
          </cell>
          <cell r="F105">
            <v>53</v>
          </cell>
          <cell r="G105">
            <v>0</v>
          </cell>
          <cell r="H105">
            <v>0.2</v>
          </cell>
          <cell r="I105" t="e">
            <v>#N/A</v>
          </cell>
          <cell r="J105">
            <v>235</v>
          </cell>
          <cell r="K105">
            <v>-125</v>
          </cell>
          <cell r="L105">
            <v>50</v>
          </cell>
          <cell r="M105">
            <v>0</v>
          </cell>
          <cell r="N105">
            <v>0</v>
          </cell>
          <cell r="W105">
            <v>22</v>
          </cell>
          <cell r="X105">
            <v>50</v>
          </cell>
          <cell r="Y105">
            <v>6.9545454545454541</v>
          </cell>
          <cell r="Z105">
            <v>2.4090909090909092</v>
          </cell>
          <cell r="AD105">
            <v>0</v>
          </cell>
          <cell r="AE105">
            <v>15</v>
          </cell>
          <cell r="AF105">
            <v>17.8</v>
          </cell>
          <cell r="AG105">
            <v>21.4</v>
          </cell>
          <cell r="AH105">
            <v>33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225</v>
          </cell>
          <cell r="D106">
            <v>483</v>
          </cell>
          <cell r="E106">
            <v>354</v>
          </cell>
          <cell r="F106">
            <v>322</v>
          </cell>
          <cell r="G106">
            <v>0</v>
          </cell>
          <cell r="H106">
            <v>0.2</v>
          </cell>
          <cell r="I106" t="e">
            <v>#N/A</v>
          </cell>
          <cell r="J106">
            <v>405</v>
          </cell>
          <cell r="K106">
            <v>-51</v>
          </cell>
          <cell r="L106">
            <v>50</v>
          </cell>
          <cell r="M106">
            <v>50</v>
          </cell>
          <cell r="N106">
            <v>0</v>
          </cell>
          <cell r="W106">
            <v>70.8</v>
          </cell>
          <cell r="X106">
            <v>80</v>
          </cell>
          <cell r="Y106">
            <v>7.0903954802259888</v>
          </cell>
          <cell r="Z106">
            <v>4.5480225988700571</v>
          </cell>
          <cell r="AD106">
            <v>0</v>
          </cell>
          <cell r="AE106">
            <v>91</v>
          </cell>
          <cell r="AF106">
            <v>81</v>
          </cell>
          <cell r="AG106">
            <v>69.8</v>
          </cell>
          <cell r="AH106">
            <v>59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134</v>
          </cell>
          <cell r="D107">
            <v>294</v>
          </cell>
          <cell r="E107">
            <v>310</v>
          </cell>
          <cell r="F107">
            <v>112</v>
          </cell>
          <cell r="G107">
            <v>0</v>
          </cell>
          <cell r="H107">
            <v>0.3</v>
          </cell>
          <cell r="I107" t="e">
            <v>#N/A</v>
          </cell>
          <cell r="J107">
            <v>335</v>
          </cell>
          <cell r="K107">
            <v>-25</v>
          </cell>
          <cell r="L107">
            <v>140</v>
          </cell>
          <cell r="M107">
            <v>50</v>
          </cell>
          <cell r="N107">
            <v>0</v>
          </cell>
          <cell r="W107">
            <v>62</v>
          </cell>
          <cell r="X107">
            <v>70</v>
          </cell>
          <cell r="Y107">
            <v>6</v>
          </cell>
          <cell r="Z107">
            <v>1.8064516129032258</v>
          </cell>
          <cell r="AD107">
            <v>0</v>
          </cell>
          <cell r="AE107">
            <v>22.4</v>
          </cell>
          <cell r="AF107">
            <v>42.2</v>
          </cell>
          <cell r="AG107">
            <v>42.4</v>
          </cell>
          <cell r="AH107">
            <v>36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404.01799999999997</v>
          </cell>
          <cell r="D108">
            <v>628.37599999999998</v>
          </cell>
          <cell r="E108">
            <v>432.38400000000001</v>
          </cell>
          <cell r="F108">
            <v>354.96300000000002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427.28699999999998</v>
          </cell>
          <cell r="K108">
            <v>5.0970000000000368</v>
          </cell>
          <cell r="L108">
            <v>120</v>
          </cell>
          <cell r="M108">
            <v>90</v>
          </cell>
          <cell r="N108">
            <v>0</v>
          </cell>
          <cell r="W108">
            <v>86.476799999999997</v>
          </cell>
          <cell r="X108">
            <v>150</v>
          </cell>
          <cell r="Y108">
            <v>8.267685668294849</v>
          </cell>
          <cell r="Z108">
            <v>4.1047194160746008</v>
          </cell>
          <cell r="AD108">
            <v>0</v>
          </cell>
          <cell r="AE108">
            <v>128.089</v>
          </cell>
          <cell r="AF108">
            <v>98.558399999999992</v>
          </cell>
          <cell r="AG108">
            <v>89.569199999999995</v>
          </cell>
          <cell r="AH108">
            <v>102.47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2494.5120000000002</v>
          </cell>
          <cell r="D109">
            <v>4584.8440000000001</v>
          </cell>
          <cell r="E109">
            <v>4077.6970000000001</v>
          </cell>
          <cell r="F109">
            <v>2881.4549999999999</v>
          </cell>
          <cell r="G109">
            <v>0</v>
          </cell>
          <cell r="H109">
            <v>1</v>
          </cell>
          <cell r="I109" t="e">
            <v>#N/A</v>
          </cell>
          <cell r="J109">
            <v>3912</v>
          </cell>
          <cell r="K109">
            <v>165.69700000000012</v>
          </cell>
          <cell r="L109">
            <v>1000</v>
          </cell>
          <cell r="M109">
            <v>1000</v>
          </cell>
          <cell r="N109">
            <v>1000</v>
          </cell>
          <cell r="W109">
            <v>815.5394</v>
          </cell>
          <cell r="X109">
            <v>400</v>
          </cell>
          <cell r="Y109">
            <v>7.7022091146056217</v>
          </cell>
          <cell r="Z109">
            <v>3.533189199687961</v>
          </cell>
          <cell r="AD109">
            <v>0</v>
          </cell>
          <cell r="AE109">
            <v>879.49419999999986</v>
          </cell>
          <cell r="AF109">
            <v>770.43680000000006</v>
          </cell>
          <cell r="AG109">
            <v>832.65480000000002</v>
          </cell>
          <cell r="AH109">
            <v>950.83199999999999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4598.91</v>
          </cell>
          <cell r="D110">
            <v>16314.254000000001</v>
          </cell>
          <cell r="E110">
            <v>6057.2690000000002</v>
          </cell>
          <cell r="F110">
            <v>6316.2290000000003</v>
          </cell>
          <cell r="G110">
            <v>0</v>
          </cell>
          <cell r="H110">
            <v>1</v>
          </cell>
          <cell r="I110" t="e">
            <v>#N/A</v>
          </cell>
          <cell r="J110">
            <v>5842.915</v>
          </cell>
          <cell r="K110">
            <v>214.35400000000027</v>
          </cell>
          <cell r="L110">
            <v>1300</v>
          </cell>
          <cell r="M110">
            <v>1400</v>
          </cell>
          <cell r="N110">
            <v>2300</v>
          </cell>
          <cell r="W110">
            <v>1211.4538</v>
          </cell>
          <cell r="X110">
            <v>500</v>
          </cell>
          <cell r="Y110">
            <v>9.7537594912822918</v>
          </cell>
          <cell r="Z110">
            <v>5.2137596992968289</v>
          </cell>
          <cell r="AD110">
            <v>0</v>
          </cell>
          <cell r="AE110">
            <v>1598.8784000000001</v>
          </cell>
          <cell r="AF110">
            <v>1455.2837999999999</v>
          </cell>
          <cell r="AG110">
            <v>1333.8772000000001</v>
          </cell>
          <cell r="AH110">
            <v>1250.9659999999999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2874.529</v>
          </cell>
          <cell r="D111">
            <v>10919.044</v>
          </cell>
          <cell r="E111">
            <v>5355.4380000000001</v>
          </cell>
          <cell r="F111">
            <v>3494.0030000000002</v>
          </cell>
          <cell r="G111">
            <v>0</v>
          </cell>
          <cell r="H111">
            <v>1</v>
          </cell>
          <cell r="I111" t="e">
            <v>#N/A</v>
          </cell>
          <cell r="J111">
            <v>5125.2749999999996</v>
          </cell>
          <cell r="K111">
            <v>230.16300000000047</v>
          </cell>
          <cell r="L111">
            <v>1500</v>
          </cell>
          <cell r="M111">
            <v>1200</v>
          </cell>
          <cell r="N111">
            <v>1000</v>
          </cell>
          <cell r="W111">
            <v>1071.0876000000001</v>
          </cell>
          <cell r="X111">
            <v>500</v>
          </cell>
          <cell r="Y111">
            <v>7.1833554977202612</v>
          </cell>
          <cell r="Z111">
            <v>3.2621075997892235</v>
          </cell>
          <cell r="AD111">
            <v>0</v>
          </cell>
          <cell r="AE111">
            <v>1071.4584</v>
          </cell>
          <cell r="AF111">
            <v>960.08080000000007</v>
          </cell>
          <cell r="AG111">
            <v>1115.175</v>
          </cell>
          <cell r="AH111">
            <v>1110.473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174.21899999999999</v>
          </cell>
          <cell r="D112">
            <v>218.584</v>
          </cell>
          <cell r="E112">
            <v>220.28100000000001</v>
          </cell>
          <cell r="F112">
            <v>169.947</v>
          </cell>
          <cell r="G112" t="str">
            <v>г</v>
          </cell>
          <cell r="H112">
            <v>1</v>
          </cell>
          <cell r="I112" t="e">
            <v>#N/A</v>
          </cell>
          <cell r="J112">
            <v>237.96899999999999</v>
          </cell>
          <cell r="K112">
            <v>-17.687999999999988</v>
          </cell>
          <cell r="L112">
            <v>70</v>
          </cell>
          <cell r="M112">
            <v>50</v>
          </cell>
          <cell r="N112">
            <v>0</v>
          </cell>
          <cell r="W112">
            <v>44.056200000000004</v>
          </cell>
          <cell r="X112">
            <v>30</v>
          </cell>
          <cell r="Y112">
            <v>7.2622468574230181</v>
          </cell>
          <cell r="Z112">
            <v>3.8575047325915532</v>
          </cell>
          <cell r="AD112">
            <v>0</v>
          </cell>
          <cell r="AE112">
            <v>13.3406</v>
          </cell>
          <cell r="AF112">
            <v>9.5768000000000004</v>
          </cell>
          <cell r="AG112">
            <v>44.698999999999998</v>
          </cell>
          <cell r="AH112">
            <v>57.908999999999999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115</v>
          </cell>
          <cell r="D113">
            <v>313</v>
          </cell>
          <cell r="E113">
            <v>143</v>
          </cell>
          <cell r="F113">
            <v>159</v>
          </cell>
          <cell r="G113">
            <v>0</v>
          </cell>
          <cell r="H113">
            <v>0.5</v>
          </cell>
          <cell r="I113" t="e">
            <v>#N/A</v>
          </cell>
          <cell r="J113">
            <v>169</v>
          </cell>
          <cell r="K113">
            <v>-26</v>
          </cell>
          <cell r="L113">
            <v>30</v>
          </cell>
          <cell r="M113">
            <v>30</v>
          </cell>
          <cell r="N113">
            <v>0</v>
          </cell>
          <cell r="W113">
            <v>28.6</v>
          </cell>
          <cell r="Y113">
            <v>7.6573426573426566</v>
          </cell>
          <cell r="Z113">
            <v>5.5594405594405591</v>
          </cell>
          <cell r="AD113">
            <v>0</v>
          </cell>
          <cell r="AE113">
            <v>37</v>
          </cell>
          <cell r="AF113">
            <v>31.4</v>
          </cell>
          <cell r="AG113">
            <v>33.799999999999997</v>
          </cell>
          <cell r="AH113">
            <v>33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55.210999999999999</v>
          </cell>
          <cell r="D114">
            <v>39.36</v>
          </cell>
          <cell r="E114">
            <v>52.295000000000002</v>
          </cell>
          <cell r="F114">
            <v>36.764000000000003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79.751999999999995</v>
          </cell>
          <cell r="K114">
            <v>-27.456999999999994</v>
          </cell>
          <cell r="L114">
            <v>10</v>
          </cell>
          <cell r="M114">
            <v>10</v>
          </cell>
          <cell r="N114">
            <v>0</v>
          </cell>
          <cell r="W114">
            <v>10.459</v>
          </cell>
          <cell r="Y114">
            <v>5.4272875035854291</v>
          </cell>
          <cell r="Z114">
            <v>3.515058801032604</v>
          </cell>
          <cell r="AD114">
            <v>0</v>
          </cell>
          <cell r="AE114">
            <v>1.9292000000000002</v>
          </cell>
          <cell r="AF114">
            <v>15.1624</v>
          </cell>
          <cell r="AG114">
            <v>22.034399999999998</v>
          </cell>
          <cell r="AH114">
            <v>0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16.835000000000001</v>
          </cell>
          <cell r="D115">
            <v>39.125</v>
          </cell>
          <cell r="E115">
            <v>18.872</v>
          </cell>
          <cell r="F115">
            <v>30.35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61.902000000000001</v>
          </cell>
          <cell r="K115">
            <v>-43.03</v>
          </cell>
          <cell r="L115">
            <v>10</v>
          </cell>
          <cell r="M115">
            <v>10</v>
          </cell>
          <cell r="N115">
            <v>0</v>
          </cell>
          <cell r="W115">
            <v>3.7744</v>
          </cell>
          <cell r="Y115">
            <v>13.33986858838491</v>
          </cell>
          <cell r="Z115">
            <v>8.0410131411615087</v>
          </cell>
          <cell r="AD115">
            <v>0</v>
          </cell>
          <cell r="AE115">
            <v>4.8528000000000002</v>
          </cell>
          <cell r="AF115">
            <v>11.053599999999999</v>
          </cell>
          <cell r="AG115">
            <v>12.131600000000001</v>
          </cell>
          <cell r="AH115">
            <v>2.6960000000000002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47</v>
          </cell>
          <cell r="D116">
            <v>35</v>
          </cell>
          <cell r="E116">
            <v>44</v>
          </cell>
          <cell r="F116">
            <v>34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63</v>
          </cell>
          <cell r="K116">
            <v>-19</v>
          </cell>
          <cell r="L116">
            <v>0</v>
          </cell>
          <cell r="M116">
            <v>0</v>
          </cell>
          <cell r="N116">
            <v>0</v>
          </cell>
          <cell r="W116">
            <v>8.8000000000000007</v>
          </cell>
          <cell r="X116">
            <v>10</v>
          </cell>
          <cell r="Y116">
            <v>5</v>
          </cell>
          <cell r="Z116">
            <v>3.8636363636363633</v>
          </cell>
          <cell r="AD116">
            <v>0</v>
          </cell>
          <cell r="AE116">
            <v>11.6</v>
          </cell>
          <cell r="AF116">
            <v>20.399999999999999</v>
          </cell>
          <cell r="AG116">
            <v>5.8</v>
          </cell>
          <cell r="AH116">
            <v>10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30</v>
          </cell>
          <cell r="D117">
            <v>45</v>
          </cell>
          <cell r="E117">
            <v>43</v>
          </cell>
          <cell r="F117">
            <v>28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56</v>
          </cell>
          <cell r="K117">
            <v>-13</v>
          </cell>
          <cell r="L117">
            <v>0</v>
          </cell>
          <cell r="M117">
            <v>0</v>
          </cell>
          <cell r="N117">
            <v>0</v>
          </cell>
          <cell r="W117">
            <v>8.6</v>
          </cell>
          <cell r="X117">
            <v>10</v>
          </cell>
          <cell r="Y117">
            <v>4.4186046511627906</v>
          </cell>
          <cell r="Z117">
            <v>3.2558139534883721</v>
          </cell>
          <cell r="AD117">
            <v>0</v>
          </cell>
          <cell r="AE117">
            <v>7.6</v>
          </cell>
          <cell r="AF117">
            <v>24</v>
          </cell>
          <cell r="AG117">
            <v>7.2</v>
          </cell>
          <cell r="AH117">
            <v>11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28</v>
          </cell>
          <cell r="D118">
            <v>33</v>
          </cell>
          <cell r="E118">
            <v>43</v>
          </cell>
          <cell r="F118">
            <v>15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55</v>
          </cell>
          <cell r="K118">
            <v>-12</v>
          </cell>
          <cell r="L118">
            <v>0</v>
          </cell>
          <cell r="M118">
            <v>0</v>
          </cell>
          <cell r="N118">
            <v>0</v>
          </cell>
          <cell r="W118">
            <v>8.6</v>
          </cell>
          <cell r="X118">
            <v>10</v>
          </cell>
          <cell r="Y118">
            <v>2.9069767441860468</v>
          </cell>
          <cell r="Z118">
            <v>1.7441860465116279</v>
          </cell>
          <cell r="AD118">
            <v>0</v>
          </cell>
          <cell r="AE118">
            <v>6.6</v>
          </cell>
          <cell r="AF118">
            <v>11.2</v>
          </cell>
          <cell r="AG118">
            <v>5.4</v>
          </cell>
          <cell r="AH118">
            <v>7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32</v>
          </cell>
          <cell r="D119">
            <v>38</v>
          </cell>
          <cell r="E119">
            <v>36</v>
          </cell>
          <cell r="F119">
            <v>28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51</v>
          </cell>
          <cell r="K119">
            <v>-15</v>
          </cell>
          <cell r="L119">
            <v>0</v>
          </cell>
          <cell r="M119">
            <v>0</v>
          </cell>
          <cell r="N119">
            <v>0</v>
          </cell>
          <cell r="W119">
            <v>7.2</v>
          </cell>
          <cell r="X119">
            <v>10</v>
          </cell>
          <cell r="Y119">
            <v>5.2777777777777777</v>
          </cell>
          <cell r="Z119">
            <v>3.8888888888888888</v>
          </cell>
          <cell r="AD119">
            <v>0</v>
          </cell>
          <cell r="AE119">
            <v>8.8000000000000007</v>
          </cell>
          <cell r="AF119">
            <v>15.2</v>
          </cell>
          <cell r="AG119">
            <v>4.2</v>
          </cell>
          <cell r="AH119">
            <v>8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22.106999999999999</v>
          </cell>
          <cell r="D120">
            <v>69.103999999999999</v>
          </cell>
          <cell r="E120">
            <v>30.568000000000001</v>
          </cell>
          <cell r="F120">
            <v>34.366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65.454999999999998</v>
          </cell>
          <cell r="K120">
            <v>-34.887</v>
          </cell>
          <cell r="L120">
            <v>10</v>
          </cell>
          <cell r="M120">
            <v>10</v>
          </cell>
          <cell r="N120">
            <v>0</v>
          </cell>
          <cell r="W120">
            <v>6.1135999999999999</v>
          </cell>
          <cell r="Y120">
            <v>8.8926328186338655</v>
          </cell>
          <cell r="Z120">
            <v>5.6212378958387861</v>
          </cell>
          <cell r="AD120">
            <v>0</v>
          </cell>
          <cell r="AE120">
            <v>20.313200000000002</v>
          </cell>
          <cell r="AF120">
            <v>6.65</v>
          </cell>
          <cell r="AG120">
            <v>14.609</v>
          </cell>
          <cell r="AH120">
            <v>2.6659999999999999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28.102</v>
          </cell>
          <cell r="D121">
            <v>95.263999999999996</v>
          </cell>
          <cell r="E121">
            <v>45.268999999999998</v>
          </cell>
          <cell r="F121">
            <v>47.581000000000003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75.165000000000006</v>
          </cell>
          <cell r="K121">
            <v>-29.896000000000008</v>
          </cell>
          <cell r="L121">
            <v>10</v>
          </cell>
          <cell r="M121">
            <v>10</v>
          </cell>
          <cell r="N121">
            <v>0</v>
          </cell>
          <cell r="W121">
            <v>9.053799999999999</v>
          </cell>
          <cell r="Y121">
            <v>7.4643795975170661</v>
          </cell>
          <cell r="Z121">
            <v>5.2553623892730137</v>
          </cell>
          <cell r="AD121">
            <v>0</v>
          </cell>
          <cell r="AE121">
            <v>13.325999999999999</v>
          </cell>
          <cell r="AF121">
            <v>5.0446</v>
          </cell>
          <cell r="AG121">
            <v>13.868</v>
          </cell>
          <cell r="AH121">
            <v>14.638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5.7729999999999997</v>
          </cell>
          <cell r="E122">
            <v>1.87</v>
          </cell>
          <cell r="F122">
            <v>3.903</v>
          </cell>
          <cell r="G122" t="str">
            <v>г</v>
          </cell>
          <cell r="H122">
            <v>0</v>
          </cell>
          <cell r="I122" t="e">
            <v>#N/A</v>
          </cell>
          <cell r="J122">
            <v>1.87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0.374</v>
          </cell>
          <cell r="Y122">
            <v>10.435828877005347</v>
          </cell>
          <cell r="Z122">
            <v>10.435828877005347</v>
          </cell>
          <cell r="AD122">
            <v>0</v>
          </cell>
          <cell r="AE122">
            <v>0</v>
          </cell>
          <cell r="AF122">
            <v>0.72019999999999995</v>
          </cell>
          <cell r="AG122">
            <v>1.1339999999999999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156</v>
          </cell>
          <cell r="E123">
            <v>25</v>
          </cell>
          <cell r="F123">
            <v>131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29</v>
          </cell>
          <cell r="K123">
            <v>-4</v>
          </cell>
          <cell r="L123">
            <v>0</v>
          </cell>
          <cell r="M123">
            <v>0</v>
          </cell>
          <cell r="N123">
            <v>0</v>
          </cell>
          <cell r="W123">
            <v>5</v>
          </cell>
          <cell r="Y123">
            <v>26.2</v>
          </cell>
          <cell r="Z123">
            <v>26.2</v>
          </cell>
          <cell r="AD123">
            <v>0</v>
          </cell>
          <cell r="AE123">
            <v>22.2</v>
          </cell>
          <cell r="AF123">
            <v>7.4</v>
          </cell>
          <cell r="AG123">
            <v>4.5999999999999996</v>
          </cell>
          <cell r="AH123">
            <v>5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-674</v>
          </cell>
          <cell r="D124">
            <v>1521</v>
          </cell>
          <cell r="E124">
            <v>1459</v>
          </cell>
          <cell r="F124">
            <v>-647</v>
          </cell>
          <cell r="G124" t="str">
            <v>ак</v>
          </cell>
          <cell r="H124">
            <v>0</v>
          </cell>
          <cell r="I124">
            <v>0</v>
          </cell>
          <cell r="J124">
            <v>1489</v>
          </cell>
          <cell r="K124">
            <v>-30</v>
          </cell>
          <cell r="L124">
            <v>0</v>
          </cell>
          <cell r="M124">
            <v>0</v>
          </cell>
          <cell r="N124">
            <v>0</v>
          </cell>
          <cell r="W124">
            <v>291.8</v>
          </cell>
          <cell r="Y124">
            <v>-2.2172721041809456</v>
          </cell>
          <cell r="Z124">
            <v>-2.2172721041809456</v>
          </cell>
          <cell r="AD124">
            <v>0</v>
          </cell>
          <cell r="AE124">
            <v>381</v>
          </cell>
          <cell r="AF124">
            <v>367.2</v>
          </cell>
          <cell r="AG124">
            <v>316.8</v>
          </cell>
          <cell r="AH124">
            <v>364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5.2</v>
          </cell>
          <cell r="E125">
            <v>5.2</v>
          </cell>
          <cell r="G125" t="str">
            <v>ак</v>
          </cell>
          <cell r="H125">
            <v>0</v>
          </cell>
          <cell r="I125" t="e">
            <v>#N/A</v>
          </cell>
          <cell r="J125">
            <v>5.2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1.04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2.6</v>
          </cell>
          <cell r="AG125">
            <v>0.26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-223.44</v>
          </cell>
          <cell r="D126">
            <v>487.67200000000003</v>
          </cell>
          <cell r="E126">
            <v>436.238</v>
          </cell>
          <cell r="F126">
            <v>-185.18600000000001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437.36700000000002</v>
          </cell>
          <cell r="K126">
            <v>-1.1290000000000191</v>
          </cell>
          <cell r="L126">
            <v>0</v>
          </cell>
          <cell r="M126">
            <v>0</v>
          </cell>
          <cell r="N126">
            <v>0</v>
          </cell>
          <cell r="W126">
            <v>87.247600000000006</v>
          </cell>
          <cell r="Y126">
            <v>-2.1225340295893527</v>
          </cell>
          <cell r="Z126">
            <v>-2.1225340295893527</v>
          </cell>
          <cell r="AD126">
            <v>0</v>
          </cell>
          <cell r="AE126">
            <v>129.5848</v>
          </cell>
          <cell r="AF126">
            <v>113.21</v>
          </cell>
          <cell r="AG126">
            <v>98.923000000000002</v>
          </cell>
          <cell r="AH126">
            <v>97.39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-236</v>
          </cell>
          <cell r="D127">
            <v>568</v>
          </cell>
          <cell r="E127">
            <v>569</v>
          </cell>
          <cell r="F127">
            <v>-248</v>
          </cell>
          <cell r="G127" t="str">
            <v>ак</v>
          </cell>
          <cell r="H127">
            <v>0</v>
          </cell>
          <cell r="I127">
            <v>0</v>
          </cell>
          <cell r="J127">
            <v>584</v>
          </cell>
          <cell r="K127">
            <v>-15</v>
          </cell>
          <cell r="L127">
            <v>0</v>
          </cell>
          <cell r="M127">
            <v>0</v>
          </cell>
          <cell r="N127">
            <v>0</v>
          </cell>
          <cell r="W127">
            <v>113.8</v>
          </cell>
          <cell r="Y127">
            <v>-2.1792618629173992</v>
          </cell>
          <cell r="Z127">
            <v>-2.1792618629173992</v>
          </cell>
          <cell r="AD127">
            <v>0</v>
          </cell>
          <cell r="AE127">
            <v>129.80000000000001</v>
          </cell>
          <cell r="AF127">
            <v>132.4</v>
          </cell>
          <cell r="AG127">
            <v>116.8</v>
          </cell>
          <cell r="AH127">
            <v>148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23.08.2024 - 29.08.2024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7.85</v>
          </cell>
          <cell r="F7">
            <v>551.73299999999995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626.61199999999997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1845.787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136.053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323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1623</v>
          </cell>
          <cell r="F12">
            <v>4588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2274</v>
          </cell>
          <cell r="F13">
            <v>5976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1162</v>
          </cell>
          <cell r="F14">
            <v>5523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362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  <cell r="F16">
            <v>80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345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416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1528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11</v>
          </cell>
          <cell r="F23">
            <v>960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905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19</v>
          </cell>
          <cell r="F25">
            <v>588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</v>
          </cell>
          <cell r="F26">
            <v>876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4.45</v>
          </cell>
          <cell r="F27">
            <v>547.44000000000005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27.5</v>
          </cell>
          <cell r="F28">
            <v>5152.0050000000001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1.6</v>
          </cell>
          <cell r="F29">
            <v>356.29399999999998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</v>
          </cell>
          <cell r="F30">
            <v>27.45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6.6</v>
          </cell>
          <cell r="F31">
            <v>562.71600000000001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3.2</v>
          </cell>
          <cell r="F33">
            <v>305.45999999999998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2</v>
          </cell>
          <cell r="F34">
            <v>299.06400000000002</v>
          </cell>
        </row>
        <row r="35">
          <cell r="A35" t="str">
            <v xml:space="preserve"> 240  Колбаса Салями охотничья, ВЕС. ПОКОМ</v>
          </cell>
          <cell r="F35">
            <v>35.890999999999998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5.85</v>
          </cell>
          <cell r="F36">
            <v>608.73699999999997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175.822</v>
          </cell>
        </row>
        <row r="38">
          <cell r="A38" t="str">
            <v xml:space="preserve"> 248  Сардельки Сочные ТМ Особый рецепт,   ПОКОМ</v>
          </cell>
          <cell r="D38">
            <v>6.5</v>
          </cell>
          <cell r="F38">
            <v>222.16499999999999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1525.662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128.05600000000001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291.08300000000003</v>
          </cell>
        </row>
        <row r="42">
          <cell r="A42" t="str">
            <v xml:space="preserve"> 263  Шпикачки Стародворские, ВЕС.  ПОКОМ</v>
          </cell>
          <cell r="D42">
            <v>2.6</v>
          </cell>
          <cell r="F42">
            <v>128.255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268.68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218.65100000000001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228.636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15</v>
          </cell>
          <cell r="F46">
            <v>1376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1025</v>
          </cell>
          <cell r="F47">
            <v>3945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2422</v>
          </cell>
          <cell r="F48">
            <v>5438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642.99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14</v>
          </cell>
          <cell r="F51">
            <v>748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14</v>
          </cell>
          <cell r="F52">
            <v>1532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2.8</v>
          </cell>
          <cell r="F53">
            <v>234.523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19</v>
          </cell>
          <cell r="F54">
            <v>2420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26</v>
          </cell>
          <cell r="F55">
            <v>3659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121.893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246.61699999999999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17</v>
          </cell>
          <cell r="F59">
            <v>1784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</v>
          </cell>
          <cell r="F60">
            <v>2377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14</v>
          </cell>
          <cell r="F61">
            <v>1337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2.65</v>
          </cell>
          <cell r="F62">
            <v>397.21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13.114000000000001</v>
          </cell>
          <cell r="F63">
            <v>1015.6609999999999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151.08799999999999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9.1</v>
          </cell>
          <cell r="F65">
            <v>45.280999999999999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22.1</v>
          </cell>
          <cell r="F66">
            <v>2908.3690000000001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1025</v>
          </cell>
          <cell r="F67">
            <v>4330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116.453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10.5</v>
          </cell>
          <cell r="F69">
            <v>31.582000000000001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828</v>
          </cell>
          <cell r="F70">
            <v>4478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19</v>
          </cell>
          <cell r="F71">
            <v>1421</v>
          </cell>
        </row>
        <row r="72">
          <cell r="A72" t="str">
            <v xml:space="preserve"> 328  Сардельки Сочинки Стародворье ТМ  0,4 кг ПОКОМ</v>
          </cell>
          <cell r="D72">
            <v>9</v>
          </cell>
          <cell r="F72">
            <v>598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488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11.852</v>
          </cell>
          <cell r="F74">
            <v>687.73500000000001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</v>
          </cell>
          <cell r="F75">
            <v>445</v>
          </cell>
        </row>
        <row r="76">
          <cell r="A76" t="str">
            <v xml:space="preserve"> 335  Колбаса Сливушка ТМ Вязанка. ВЕС.  ПОКОМ </v>
          </cell>
          <cell r="D76">
            <v>1.3</v>
          </cell>
          <cell r="F76">
            <v>241.41399999999999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988</v>
          </cell>
          <cell r="F77">
            <v>3951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24</v>
          </cell>
          <cell r="F78">
            <v>2711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504.53100000000001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3.2</v>
          </cell>
          <cell r="F80">
            <v>384.54199999999997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8.0500000000000007</v>
          </cell>
          <cell r="F81">
            <v>638.66200000000003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474.84800000000001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3</v>
          </cell>
          <cell r="F83">
            <v>197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465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250.96700000000001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12</v>
          </cell>
          <cell r="F87">
            <v>747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1078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6</v>
          </cell>
          <cell r="F90">
            <v>1520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8</v>
          </cell>
          <cell r="F91">
            <v>764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4</v>
          </cell>
          <cell r="F92">
            <v>855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5</v>
          </cell>
          <cell r="F93">
            <v>671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445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3027</v>
          </cell>
          <cell r="F95">
            <v>6657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2.6</v>
          </cell>
          <cell r="F96">
            <v>117.06399999999999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1858</v>
          </cell>
          <cell r="F97">
            <v>9515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57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136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17</v>
          </cell>
          <cell r="F100">
            <v>654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</v>
          </cell>
          <cell r="F101">
            <v>493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400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255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52</v>
          </cell>
          <cell r="F104">
            <v>108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284.90199999999999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10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3.9</v>
          </cell>
          <cell r="F108">
            <v>48.95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10</v>
          </cell>
          <cell r="F109">
            <v>576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259.012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407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203.60499999999999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4</v>
          </cell>
          <cell r="F114">
            <v>275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3</v>
          </cell>
          <cell r="F115">
            <v>155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3</v>
          </cell>
          <cell r="F116">
            <v>205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387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3</v>
          </cell>
          <cell r="F118">
            <v>327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6.45</v>
          </cell>
          <cell r="F119">
            <v>441.03500000000003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20</v>
          </cell>
          <cell r="F120">
            <v>3907.7130000000002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32.5</v>
          </cell>
          <cell r="F121">
            <v>5717.9080000000004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32.5</v>
          </cell>
          <cell r="F122">
            <v>5132.098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1.6</v>
          </cell>
          <cell r="F123">
            <v>242.762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180</v>
          </cell>
        </row>
        <row r="125">
          <cell r="A125" t="str">
            <v xml:space="preserve"> 472  Колбаса Молочная ВЕС ТМ Зареченские  ПОКОМ</v>
          </cell>
          <cell r="D125">
            <v>3.9</v>
          </cell>
          <cell r="F125">
            <v>67.950999999999993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58.402000000000001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17</v>
          </cell>
          <cell r="F127">
            <v>54</v>
          </cell>
        </row>
        <row r="128">
          <cell r="A128" t="str">
            <v xml:space="preserve"> 475  Колбаса Нежная 0,4кг ТМ Зареченские  ПОКОМ</v>
          </cell>
          <cell r="D128">
            <v>19</v>
          </cell>
          <cell r="F128">
            <v>46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18</v>
          </cell>
          <cell r="F129">
            <v>44</v>
          </cell>
        </row>
        <row r="130">
          <cell r="A130" t="str">
            <v xml:space="preserve"> 477  Ветчина Рубленая 0,4кг ТМ Зареченские  ПОКОМ</v>
          </cell>
          <cell r="D130">
            <v>23</v>
          </cell>
          <cell r="F130">
            <v>48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13</v>
          </cell>
          <cell r="F131">
            <v>66.906999999999996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12</v>
          </cell>
          <cell r="F132">
            <v>82.116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1.87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36</v>
          </cell>
        </row>
        <row r="135">
          <cell r="A135" t="str">
            <v>3215 ВЕТЧ.МЯСНАЯ Папа может п/о 0.4кг 8шт.    ОСТАНКИНО</v>
          </cell>
          <cell r="D135">
            <v>366</v>
          </cell>
          <cell r="F135">
            <v>366</v>
          </cell>
        </row>
        <row r="136">
          <cell r="A136" t="str">
            <v>3812 СОЧНЫЕ сос п/о мгс 2*2  ОСТАНКИНО</v>
          </cell>
          <cell r="D136">
            <v>1915.7</v>
          </cell>
          <cell r="F136">
            <v>1915.7</v>
          </cell>
        </row>
        <row r="137">
          <cell r="A137" t="str">
            <v>4063 МЯСНАЯ Папа может вар п/о_Л   ОСТАНКИНО</v>
          </cell>
          <cell r="D137">
            <v>2173.0500000000002</v>
          </cell>
          <cell r="F137">
            <v>2173.0500000000002</v>
          </cell>
        </row>
        <row r="138">
          <cell r="A138" t="str">
            <v>4117 ЭКСТРА Папа может с/к в/у_Л   ОСТАНКИНО</v>
          </cell>
          <cell r="D138">
            <v>53.2</v>
          </cell>
          <cell r="F138">
            <v>53.2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118.75</v>
          </cell>
          <cell r="F139">
            <v>118.75</v>
          </cell>
        </row>
        <row r="140">
          <cell r="A140" t="str">
            <v>4813 ФИЛЕЙНАЯ Папа может вар п/о_Л   ОСТАНКИНО</v>
          </cell>
          <cell r="D140">
            <v>574.79999999999995</v>
          </cell>
          <cell r="F140">
            <v>574.79999999999995</v>
          </cell>
        </row>
        <row r="141">
          <cell r="A141" t="str">
            <v>4993 САЛЯМИ ИТАЛЬЯНСКАЯ с/к в/у 1/250*8_120c ОСТАНКИНО</v>
          </cell>
          <cell r="D141">
            <v>567</v>
          </cell>
          <cell r="F141">
            <v>567</v>
          </cell>
        </row>
        <row r="142">
          <cell r="A142" t="str">
            <v>5246 ДОКТОРСКАЯ ПРЕМИУМ вар б/о мгс_30с ОСТАНКИНО</v>
          </cell>
          <cell r="D142">
            <v>70.5</v>
          </cell>
          <cell r="F142">
            <v>70.5</v>
          </cell>
        </row>
        <row r="143">
          <cell r="A143" t="str">
            <v>5341 СЕРВЕЛАТ ОХОТНИЧИЙ в/к в/у  ОСТАНКИНО</v>
          </cell>
          <cell r="D143">
            <v>455.7</v>
          </cell>
          <cell r="F143">
            <v>455.7</v>
          </cell>
        </row>
        <row r="144">
          <cell r="A144" t="str">
            <v>5483 ЭКСТРА Папа может с/к в/у 1/250 8шт.   ОСТАНКИНО</v>
          </cell>
          <cell r="D144">
            <v>1022</v>
          </cell>
          <cell r="F144">
            <v>1022</v>
          </cell>
        </row>
        <row r="145">
          <cell r="A145" t="str">
            <v>5544 Сервелат Финский в/к в/у_45с НОВАЯ ОСТАНКИНО</v>
          </cell>
          <cell r="D145">
            <v>1171.1500000000001</v>
          </cell>
          <cell r="F145">
            <v>1171.1500000000001</v>
          </cell>
        </row>
        <row r="146">
          <cell r="A146" t="str">
            <v>5682 САЛЯМИ МЕЛКОЗЕРНЕНАЯ с/к в/у 1/120_60с   ОСТАНКИНО</v>
          </cell>
          <cell r="D146">
            <v>3581</v>
          </cell>
          <cell r="F146">
            <v>3581</v>
          </cell>
        </row>
        <row r="147">
          <cell r="A147" t="str">
            <v>5698 СЫТНЫЕ Папа может сар б/о мгс 1*3_Маяк  ОСТАНКИНО</v>
          </cell>
          <cell r="D147">
            <v>349.4</v>
          </cell>
          <cell r="F147">
            <v>349.4</v>
          </cell>
        </row>
        <row r="148">
          <cell r="A148" t="str">
            <v>5706 АРОМАТНАЯ Папа может с/к в/у 1/250 8шт.  ОСТАНКИНО</v>
          </cell>
          <cell r="D148">
            <v>922</v>
          </cell>
          <cell r="F148">
            <v>922</v>
          </cell>
        </row>
        <row r="149">
          <cell r="A149" t="str">
            <v>5708 ПОСОЛЬСКАЯ Папа может с/к в/у ОСТАНКИНО</v>
          </cell>
          <cell r="D149">
            <v>118.6</v>
          </cell>
          <cell r="F149">
            <v>118.6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397.9</v>
          </cell>
          <cell r="F151">
            <v>397.9</v>
          </cell>
        </row>
        <row r="152">
          <cell r="A152" t="str">
            <v>5931 ОХОТНИЧЬЯ Папа может с/к в/у 1/220 8шт.   ОСТАНКИНО</v>
          </cell>
          <cell r="D152">
            <v>1170</v>
          </cell>
          <cell r="F152">
            <v>1170</v>
          </cell>
        </row>
        <row r="153">
          <cell r="A153" t="str">
            <v>5992 ВРЕМЯ ОКРОШКИ Папа может вар п/о 0.4кг   ОСТАНКИНО</v>
          </cell>
          <cell r="D153">
            <v>1134</v>
          </cell>
          <cell r="F153">
            <v>1134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2501.1</v>
          </cell>
          <cell r="F155">
            <v>2501.1</v>
          </cell>
        </row>
        <row r="156">
          <cell r="A156" t="str">
            <v>6206 СВИНИНА ПО-ДОМАШНЕМУ к/в мл/к в/у 0.3кг  ОСТАНКИНО</v>
          </cell>
          <cell r="D156">
            <v>602</v>
          </cell>
          <cell r="F156">
            <v>602</v>
          </cell>
        </row>
        <row r="157">
          <cell r="A157" t="str">
            <v>6228 МЯСНОЕ АССОРТИ к/з с/н мгс 1/90 10шт.  ОСТАНКИНО</v>
          </cell>
          <cell r="D157">
            <v>631</v>
          </cell>
          <cell r="F157">
            <v>631</v>
          </cell>
        </row>
        <row r="158">
          <cell r="A158" t="str">
            <v>6247 ДОМАШНЯЯ Папа может вар п/о 0,4кг 8шт.  ОСТАНКИНО</v>
          </cell>
          <cell r="D158">
            <v>241</v>
          </cell>
          <cell r="F158">
            <v>241</v>
          </cell>
        </row>
        <row r="159">
          <cell r="A159" t="str">
            <v>6268 ГОВЯЖЬЯ Папа может вар п/о 0,4кг 8 шт.  ОСТАНКИНО</v>
          </cell>
          <cell r="D159">
            <v>462</v>
          </cell>
          <cell r="F159">
            <v>462</v>
          </cell>
        </row>
        <row r="160">
          <cell r="A160" t="str">
            <v>6303 МЯСНЫЕ Папа может сос п/о мгс 1.5*3  ОСТАНКИНО</v>
          </cell>
          <cell r="D160">
            <v>492.7</v>
          </cell>
          <cell r="F160">
            <v>492.7</v>
          </cell>
        </row>
        <row r="161">
          <cell r="A161" t="str">
            <v>6325 ДОКТОРСКАЯ ПРЕМИУМ вар п/о 0.4кг 8шт.  ОСТАНКИНО</v>
          </cell>
          <cell r="D161">
            <v>1066</v>
          </cell>
          <cell r="F161">
            <v>1066</v>
          </cell>
        </row>
        <row r="162">
          <cell r="A162" t="str">
            <v>6333 МЯСНАЯ Папа может вар п/о 0.4кг 8шт.  ОСТАНКИНО</v>
          </cell>
          <cell r="D162">
            <v>7247</v>
          </cell>
          <cell r="F162">
            <v>7247</v>
          </cell>
        </row>
        <row r="163">
          <cell r="A163" t="str">
            <v>6340 ДОМАШНИЙ РЕЦЕПТ Коровино 0.5кг 8шт.  ОСТАНКИНО</v>
          </cell>
          <cell r="D163">
            <v>839</v>
          </cell>
          <cell r="F163">
            <v>839</v>
          </cell>
        </row>
        <row r="164">
          <cell r="A164" t="str">
            <v>6341 ДОМАШНИЙ РЕЦЕПТ СО ШПИКОМ Коровино 0.5кг  ОСТАНКИНО</v>
          </cell>
          <cell r="D164">
            <v>54</v>
          </cell>
          <cell r="F164">
            <v>54</v>
          </cell>
        </row>
        <row r="165">
          <cell r="A165" t="str">
            <v>6353 ЭКСТРА Папа может вар п/о 0.4кг 8шт.  ОСТАНКИНО</v>
          </cell>
          <cell r="D165">
            <v>2491</v>
          </cell>
          <cell r="F165">
            <v>2491</v>
          </cell>
        </row>
        <row r="166">
          <cell r="A166" t="str">
            <v>6392 ФИЛЕЙНАЯ Папа может вар п/о 0.4кг. ОСТАНКИНО</v>
          </cell>
          <cell r="D166">
            <v>5710</v>
          </cell>
          <cell r="F166">
            <v>5710</v>
          </cell>
        </row>
        <row r="167">
          <cell r="A167" t="str">
            <v>6426 КЛАССИЧЕСКАЯ ПМ вар п/о 0.3кг 8шт.  ОСТАНКИНО</v>
          </cell>
          <cell r="D167">
            <v>1698</v>
          </cell>
          <cell r="F167">
            <v>1698</v>
          </cell>
        </row>
        <row r="168">
          <cell r="A168" t="str">
            <v>6453 ЭКСТРА Папа может с/к с/н в/у 1/100 14шт.   ОСТАНКИНО</v>
          </cell>
          <cell r="D168">
            <v>2584</v>
          </cell>
          <cell r="F168">
            <v>2584</v>
          </cell>
        </row>
        <row r="169">
          <cell r="A169" t="str">
            <v>6454 АРОМАТНАЯ с/к с/н в/у 1/100 14шт.  ОСТАНКИНО</v>
          </cell>
          <cell r="D169">
            <v>2093</v>
          </cell>
          <cell r="F169">
            <v>2093</v>
          </cell>
        </row>
        <row r="170">
          <cell r="A170" t="str">
            <v>6459 СЕРВЕЛАТ ШВЕЙЦАРСК. в/к с/н в/у 1/100*10  ОСТАНКИНО</v>
          </cell>
          <cell r="D170">
            <v>329</v>
          </cell>
          <cell r="F170">
            <v>330</v>
          </cell>
        </row>
        <row r="171">
          <cell r="A171" t="str">
            <v>6470 ВЕТЧ.МРАМОРНАЯ в/у_45с  ОСТАНКИНО</v>
          </cell>
          <cell r="D171">
            <v>15.2</v>
          </cell>
          <cell r="F171">
            <v>15.2</v>
          </cell>
        </row>
        <row r="172">
          <cell r="A172" t="str">
            <v>6495 ВЕТЧ.МРАМОРНАЯ в/у срез 0.3кг 6шт_45с  ОСТАНКИНО</v>
          </cell>
          <cell r="D172">
            <v>150</v>
          </cell>
          <cell r="F172">
            <v>151</v>
          </cell>
        </row>
        <row r="173">
          <cell r="A173" t="str">
            <v>6527 ШПИКАЧКИ СОЧНЫЕ ПМ сар б/о мгс 1*3 45с ОСТАНКИНО</v>
          </cell>
          <cell r="D173">
            <v>563.1</v>
          </cell>
          <cell r="F173">
            <v>563.1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307</v>
          </cell>
          <cell r="F175">
            <v>307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46.6</v>
          </cell>
          <cell r="F177">
            <v>46.6</v>
          </cell>
        </row>
        <row r="178">
          <cell r="A178" t="str">
            <v>6666 БОЯНСКАЯ Папа может п/к в/у 0,28кг 8 шт. ОСТАНКИНО</v>
          </cell>
          <cell r="D178">
            <v>1669</v>
          </cell>
          <cell r="F178">
            <v>1669</v>
          </cell>
        </row>
        <row r="179">
          <cell r="A179" t="str">
            <v>6683 СЕРВЕЛАТ ЗЕРНИСТЫЙ ПМ в/к в/у 0,35кг  ОСТАНКИНО</v>
          </cell>
          <cell r="D179">
            <v>4209</v>
          </cell>
          <cell r="F179">
            <v>4209</v>
          </cell>
        </row>
        <row r="180">
          <cell r="A180" t="str">
            <v>6684 СЕРВЕЛАТ КАРЕЛЬСКИЙ ПМ в/к в/у 0.28кг  ОСТАНКИНО</v>
          </cell>
          <cell r="D180">
            <v>3519</v>
          </cell>
          <cell r="F180">
            <v>3527</v>
          </cell>
        </row>
        <row r="181">
          <cell r="A181" t="str">
            <v>6689 СЕРВЕЛАТ ОХОТНИЧИЙ ПМ в/к в/у 0,35кг 8шт  ОСТАНКИНО</v>
          </cell>
          <cell r="D181">
            <v>4770</v>
          </cell>
          <cell r="F181">
            <v>4792</v>
          </cell>
        </row>
        <row r="182">
          <cell r="A182" t="str">
            <v>6697 СЕРВЕЛАТ ФИНСКИЙ ПМ в/к в/у 0,35кг 8шт.  ОСТАНКИНО</v>
          </cell>
          <cell r="D182">
            <v>7187</v>
          </cell>
          <cell r="F182">
            <v>7187</v>
          </cell>
        </row>
        <row r="183">
          <cell r="A183" t="str">
            <v>6713 СОЧНЫЙ ГРИЛЬ ПМ сос п/о мгс 0.41кг 8шт.  ОСТАНКИНО</v>
          </cell>
          <cell r="D183">
            <v>1758</v>
          </cell>
          <cell r="F183">
            <v>1758</v>
          </cell>
        </row>
        <row r="184">
          <cell r="A184" t="str">
            <v>6722 СОЧНЫЕ ПМ сос п/о мгс 0,41кг 10шт.  ОСТАНКИНО</v>
          </cell>
          <cell r="D184">
            <v>8646</v>
          </cell>
          <cell r="F184">
            <v>8646</v>
          </cell>
        </row>
        <row r="185">
          <cell r="A185" t="str">
            <v>6726 СЛИВОЧНЫЕ ПМ сос п/о мгс 0.41кг 10шт.  ОСТАНКИНО</v>
          </cell>
          <cell r="D185">
            <v>3845</v>
          </cell>
          <cell r="F185">
            <v>3845</v>
          </cell>
        </row>
        <row r="186">
          <cell r="A186" t="str">
            <v>6747 РУССКАЯ ПРЕМИУМ ПМ вар ф/о в/у  ОСТАНКИНО</v>
          </cell>
          <cell r="D186">
            <v>37.5</v>
          </cell>
          <cell r="F186">
            <v>37.5</v>
          </cell>
        </row>
        <row r="187">
          <cell r="A187" t="str">
            <v>6759 МОЛОЧНЫЕ ГОСТ сос ц/о мгс 0.4кг 7шт.  ОСТАНКИНО</v>
          </cell>
          <cell r="D187">
            <v>82</v>
          </cell>
          <cell r="F187">
            <v>82</v>
          </cell>
        </row>
        <row r="188">
          <cell r="A188" t="str">
            <v>6761 МОЛОЧНЫЕ ГОСТ сос ц/о мгс 1*4  ОСТАНКИНО</v>
          </cell>
          <cell r="D188">
            <v>71.2</v>
          </cell>
          <cell r="F188">
            <v>71.2</v>
          </cell>
        </row>
        <row r="189">
          <cell r="A189" t="str">
            <v>6762 СЛИВОЧНЫЕ сос ц/о мгс 0.41кг 8шт.  ОСТАНКИНО</v>
          </cell>
          <cell r="D189">
            <v>223</v>
          </cell>
          <cell r="F189">
            <v>223</v>
          </cell>
        </row>
        <row r="190">
          <cell r="A190" t="str">
            <v>6764 СЛИВОЧНЫЕ сос ц/о мгс 1*4  ОСТАНКИНО</v>
          </cell>
          <cell r="D190">
            <v>72.5</v>
          </cell>
          <cell r="F190">
            <v>72.5</v>
          </cell>
        </row>
        <row r="191">
          <cell r="A191" t="str">
            <v>6765 РУБЛЕНЫЕ сос ц/о мгс 0.36кг 6шт.  ОСТАНКИНО</v>
          </cell>
          <cell r="D191">
            <v>774</v>
          </cell>
          <cell r="F191">
            <v>774</v>
          </cell>
        </row>
        <row r="192">
          <cell r="A192" t="str">
            <v>6767 РУБЛЕНЫЕ сос ц/о мгс 1*4  ОСТАНКИНО</v>
          </cell>
          <cell r="D192">
            <v>68.900000000000006</v>
          </cell>
          <cell r="F192">
            <v>68.900000000000006</v>
          </cell>
        </row>
        <row r="193">
          <cell r="A193" t="str">
            <v>6768 С СЫРОМ сос ц/о мгс 0.41кг 6шт.  ОСТАНКИНО</v>
          </cell>
          <cell r="D193">
            <v>193</v>
          </cell>
          <cell r="F193">
            <v>193</v>
          </cell>
        </row>
        <row r="194">
          <cell r="A194" t="str">
            <v>6770 ИСПАНСКИЕ сос ц/о мгс 0.41кг 6шт.  ОСТАНКИНО</v>
          </cell>
          <cell r="D194">
            <v>114</v>
          </cell>
          <cell r="F194">
            <v>114</v>
          </cell>
        </row>
        <row r="195">
          <cell r="A195" t="str">
            <v>6773 САЛЯМИ Папа может п/к в/у 0,28кг 8шт.  ОСТАНКИНО</v>
          </cell>
          <cell r="D195">
            <v>737</v>
          </cell>
          <cell r="F195">
            <v>737</v>
          </cell>
        </row>
        <row r="196">
          <cell r="A196" t="str">
            <v>6777 МЯСНЫЕ С ГОВЯДИНОЙ ПМ сос п/о мгс 0.4кг  ОСТАНКИНО</v>
          </cell>
          <cell r="D196">
            <v>1819</v>
          </cell>
          <cell r="F196">
            <v>1819</v>
          </cell>
        </row>
        <row r="197">
          <cell r="A197" t="str">
            <v>6785 ВЕНСКАЯ САЛЯМИ п/к в/у 0.33кг 8шт.  ОСТАНКИНО</v>
          </cell>
          <cell r="D197">
            <v>444</v>
          </cell>
          <cell r="F197">
            <v>444</v>
          </cell>
        </row>
        <row r="198">
          <cell r="A198" t="str">
            <v>6787 СЕРВЕЛАТ КРЕМЛЕВСКИЙ в/к в/у 0,33кг 8шт.  ОСТАНКИНО</v>
          </cell>
          <cell r="D198">
            <v>235</v>
          </cell>
          <cell r="F198">
            <v>235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6.06</v>
          </cell>
          <cell r="F200">
            <v>6.06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751</v>
          </cell>
          <cell r="F202">
            <v>751</v>
          </cell>
        </row>
        <row r="203">
          <cell r="A203" t="str">
            <v>6794 БАЛЫКОВАЯ в/к в/у  ОСТАНКИНО</v>
          </cell>
          <cell r="D203">
            <v>28.9</v>
          </cell>
          <cell r="F203">
            <v>28.9</v>
          </cell>
        </row>
        <row r="204">
          <cell r="A204" t="str">
            <v>6795 ОСТАНКИНСКАЯ в/к в/у 0,33кг 8шт.  ОСТАНКИНО</v>
          </cell>
          <cell r="D204">
            <v>74</v>
          </cell>
          <cell r="F204">
            <v>74</v>
          </cell>
        </row>
        <row r="205">
          <cell r="A205" t="str">
            <v>6807 СЕРВЕЛАТ ЕВРОПЕЙСКИЙ в/к в/у 0,33кг 8шт.  ОСТАНКИНО</v>
          </cell>
          <cell r="D205">
            <v>170</v>
          </cell>
          <cell r="F205">
            <v>170</v>
          </cell>
        </row>
        <row r="206">
          <cell r="A206" t="str">
            <v>6829 МОЛОЧНЫЕ КЛАССИЧЕСКИЕ сос п/о мгс 2*4_С  ОСТАНКИНО</v>
          </cell>
          <cell r="D206">
            <v>866.8</v>
          </cell>
          <cell r="F206">
            <v>866.8</v>
          </cell>
        </row>
        <row r="207">
          <cell r="A207" t="str">
            <v>6834 ПОСОЛЬСКАЯ ПМ с/к с/н в/у 1/100 10шт.  ОСТАНКИНО</v>
          </cell>
          <cell r="D207">
            <v>596</v>
          </cell>
          <cell r="F207">
            <v>596</v>
          </cell>
        </row>
        <row r="208">
          <cell r="A208" t="str">
            <v>6837 ФИЛЕЙНЫЕ Папа Может сос ц/о мгс 0.4кг  ОСТАНКИНО</v>
          </cell>
          <cell r="D208">
            <v>1506</v>
          </cell>
          <cell r="F208">
            <v>1506</v>
          </cell>
        </row>
        <row r="209">
          <cell r="A209" t="str">
            <v>6852 МОЛОЧНЫЕ ПРЕМИУМ ПМ сос п/о в/ у 1/350  ОСТАНКИНО</v>
          </cell>
          <cell r="D209">
            <v>3739</v>
          </cell>
          <cell r="F209">
            <v>3739</v>
          </cell>
        </row>
        <row r="210">
          <cell r="A210" t="str">
            <v>6853 МОЛОЧНЫЕ ПРЕМИУМ ПМ сос п/о мгс 1*6  ОСТАНКИНО</v>
          </cell>
          <cell r="D210">
            <v>144.9</v>
          </cell>
          <cell r="F210">
            <v>144.9</v>
          </cell>
        </row>
        <row r="211">
          <cell r="A211" t="str">
            <v>6854 МОЛОЧНЫЕ ПРЕМИУМ ПМ сос п/о мгс 0.6кг  ОСТАНКИНО</v>
          </cell>
          <cell r="D211">
            <v>458</v>
          </cell>
          <cell r="F211">
            <v>458</v>
          </cell>
        </row>
        <row r="212">
          <cell r="A212" t="str">
            <v>6861 ДОМАШНИЙ РЕЦЕПТ Коровино вар п/о  ОСТАНКИНО</v>
          </cell>
          <cell r="D212">
            <v>1013.4</v>
          </cell>
          <cell r="F212">
            <v>1013.4</v>
          </cell>
        </row>
        <row r="213">
          <cell r="A213" t="str">
            <v>6862 ДОМАШНИЙ РЕЦЕПТ СО ШПИК. Коровино вар п/о  ОСТАНКИНО</v>
          </cell>
          <cell r="D213">
            <v>58.6</v>
          </cell>
          <cell r="F213">
            <v>58.6</v>
          </cell>
        </row>
        <row r="214">
          <cell r="A214" t="str">
            <v>6865 ВЕТЧ.НЕЖНАЯ Коровино п/о  ОСТАНКИНО</v>
          </cell>
          <cell r="D214">
            <v>351.6</v>
          </cell>
          <cell r="F214">
            <v>351.6</v>
          </cell>
        </row>
        <row r="215">
          <cell r="A215" t="str">
            <v>6870 С ГОВЯДИНОЙ СН сос п/о мгс 1*6  ОСТАНКИНО</v>
          </cell>
          <cell r="D215">
            <v>127.3</v>
          </cell>
          <cell r="F215">
            <v>127.3</v>
          </cell>
        </row>
        <row r="216">
          <cell r="A216" t="str">
            <v>6901 МЯСНИКС ПМ сос б/о мгс 1/160 14шт.  ОСТАНКИНО</v>
          </cell>
          <cell r="D216">
            <v>172</v>
          </cell>
          <cell r="F216">
            <v>176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694</v>
          </cell>
          <cell r="F218">
            <v>694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262</v>
          </cell>
          <cell r="F219">
            <v>262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442</v>
          </cell>
          <cell r="F220">
            <v>442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151</v>
          </cell>
          <cell r="F223">
            <v>151</v>
          </cell>
        </row>
        <row r="224">
          <cell r="A224" t="str">
            <v>БОНУС СОЧНЫЕ сос п/о мгс 1*6_UZ (6088)  ОСТАНКИНО</v>
          </cell>
          <cell r="D224">
            <v>295</v>
          </cell>
          <cell r="F224">
            <v>295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1400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1.4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396.822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547</v>
          </cell>
        </row>
        <row r="230">
          <cell r="A230" t="str">
            <v>БОНУС_Мини-чебуречки с мясом  0,3кг ТМ Зареченские  ПОКОМ</v>
          </cell>
          <cell r="D230">
            <v>2</v>
          </cell>
          <cell r="F230">
            <v>2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138.511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409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87</v>
          </cell>
          <cell r="F233">
            <v>87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3</v>
          </cell>
          <cell r="F234">
            <v>3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130</v>
          </cell>
          <cell r="F236">
            <v>130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4</v>
          </cell>
        </row>
        <row r="238">
          <cell r="A238" t="str">
            <v>Готовые чебуманы с говядиной 0,28кг ТМ Горячая штучка  ПОКОМ</v>
          </cell>
          <cell r="D238">
            <v>2</v>
          </cell>
          <cell r="F238">
            <v>6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2</v>
          </cell>
          <cell r="F239">
            <v>513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2415</v>
          </cell>
          <cell r="F240">
            <v>4577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1205</v>
          </cell>
          <cell r="F241">
            <v>2663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282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13</v>
          </cell>
          <cell r="F243">
            <v>13</v>
          </cell>
        </row>
        <row r="244">
          <cell r="A244" t="str">
            <v>Гуцульская с/к "КолбасГрад" 160 гр.шт. термоус. пак  СПК</v>
          </cell>
          <cell r="D244">
            <v>56</v>
          </cell>
          <cell r="F244">
            <v>106</v>
          </cell>
        </row>
        <row r="245">
          <cell r="A245" t="str">
            <v>Дельгаро с/в "Эликатессе" 140 гр.шт.  СПК</v>
          </cell>
          <cell r="D245">
            <v>91</v>
          </cell>
          <cell r="F245">
            <v>95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413</v>
          </cell>
          <cell r="F247">
            <v>413</v>
          </cell>
        </row>
        <row r="248">
          <cell r="A248" t="str">
            <v>Докторская вареная в/с  СПК</v>
          </cell>
          <cell r="D248">
            <v>8</v>
          </cell>
          <cell r="F248">
            <v>8</v>
          </cell>
        </row>
        <row r="249">
          <cell r="A249" t="str">
            <v>Докторская вареная в/с 0,47 кг шт.  СПК</v>
          </cell>
          <cell r="D249">
            <v>73</v>
          </cell>
          <cell r="F249">
            <v>73</v>
          </cell>
        </row>
        <row r="250">
          <cell r="A250" t="str">
            <v>Докторская вареная термоус.пак. "Высокий вкус"  СПК</v>
          </cell>
          <cell r="D250">
            <v>115.5</v>
          </cell>
          <cell r="F250">
            <v>115.5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23</v>
          </cell>
        </row>
        <row r="253">
          <cell r="A253" t="str">
            <v>ЖАР-мени ВЕС ТМ Зареченские  ПОКОМ</v>
          </cell>
          <cell r="F253">
            <v>116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1031</v>
          </cell>
          <cell r="F255">
            <v>1055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1104</v>
          </cell>
          <cell r="F256">
            <v>1104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337</v>
          </cell>
          <cell r="F257">
            <v>337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14</v>
          </cell>
          <cell r="F258">
            <v>14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2</v>
          </cell>
          <cell r="F260">
            <v>578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998</v>
          </cell>
          <cell r="F261">
            <v>2000</v>
          </cell>
        </row>
        <row r="262">
          <cell r="A262" t="str">
            <v>Ла Фаворте с/в "Эликатессе" 140 гр.шт.  СПК</v>
          </cell>
          <cell r="D262">
            <v>250</v>
          </cell>
          <cell r="F262">
            <v>250</v>
          </cell>
        </row>
        <row r="263">
          <cell r="A263" t="str">
            <v>Ливерная Печеночная "Просто выгодно" 0,3 кг.шт.  СПК</v>
          </cell>
          <cell r="D263">
            <v>100</v>
          </cell>
          <cell r="F263">
            <v>100</v>
          </cell>
        </row>
        <row r="264">
          <cell r="A264" t="str">
            <v>Любительская вареная термоус.пак. "Высокий вкус"  СПК</v>
          </cell>
          <cell r="D264">
            <v>86</v>
          </cell>
          <cell r="F264">
            <v>86</v>
          </cell>
        </row>
        <row r="265">
          <cell r="A265" t="str">
            <v>Мини-пицца с ветчиной и сыром 0,3кг ТМ Зареченские  ПОКОМ</v>
          </cell>
          <cell r="D265">
            <v>15</v>
          </cell>
          <cell r="F265">
            <v>57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111.2</v>
          </cell>
        </row>
        <row r="267">
          <cell r="A267" t="str">
            <v>Мини-сосиски в тесте 0,3кг ТМ Зареченские  ПОКОМ</v>
          </cell>
          <cell r="D267">
            <v>11</v>
          </cell>
          <cell r="F267">
            <v>34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8</v>
          </cell>
          <cell r="F269">
            <v>34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11</v>
          </cell>
          <cell r="F271">
            <v>37</v>
          </cell>
        </row>
        <row r="272">
          <cell r="A272" t="str">
            <v>Мини-шарики с курочкой и сыром ТМ Зареченские ВЕС  ПОКОМ</v>
          </cell>
          <cell r="F272">
            <v>153.4</v>
          </cell>
        </row>
        <row r="273">
          <cell r="A273" t="str">
            <v>Мусульманская вареная "Просто выгодно"  СПК</v>
          </cell>
          <cell r="D273">
            <v>10</v>
          </cell>
          <cell r="F273">
            <v>10</v>
          </cell>
        </row>
        <row r="274">
          <cell r="A274" t="str">
            <v>Мусульманская п/к "Просто выгодно" термофор.пак.  СПК</v>
          </cell>
          <cell r="D274">
            <v>1</v>
          </cell>
          <cell r="F274">
            <v>1</v>
          </cell>
        </row>
        <row r="275">
          <cell r="A275" t="str">
            <v>Наггетсы Foodgital 0,25кг ТМ Горячая штучка  ПОКОМ</v>
          </cell>
          <cell r="D275">
            <v>1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12</v>
          </cell>
          <cell r="F276">
            <v>2667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98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9</v>
          </cell>
          <cell r="F278">
            <v>1796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17</v>
          </cell>
          <cell r="F279">
            <v>2128</v>
          </cell>
        </row>
        <row r="280">
          <cell r="A280" t="str">
            <v>Наггетсы с куриным филе и сыром ТМ Вязанка 0,25 кг ПОКОМ</v>
          </cell>
          <cell r="D280">
            <v>8</v>
          </cell>
          <cell r="F280">
            <v>778</v>
          </cell>
        </row>
        <row r="281">
          <cell r="A281" t="str">
            <v>Наггетсы Хрустящие 0,3кг ТМ Зареченские  ПОКОМ</v>
          </cell>
          <cell r="D281">
            <v>12</v>
          </cell>
          <cell r="F281">
            <v>94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750.01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301.05</v>
          </cell>
          <cell r="F284">
            <v>371.05</v>
          </cell>
        </row>
        <row r="285">
          <cell r="A285" t="str">
            <v>Оригинальная с перцем с/к "Сибирский стандарт" 560 гр.шт.  СПК</v>
          </cell>
          <cell r="F285">
            <v>50</v>
          </cell>
        </row>
        <row r="286">
          <cell r="A286" t="str">
            <v>Особая вареная  СПК</v>
          </cell>
          <cell r="D286">
            <v>4</v>
          </cell>
          <cell r="F286">
            <v>4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</v>
          </cell>
          <cell r="F287">
            <v>2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8</v>
          </cell>
          <cell r="F288">
            <v>236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80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16</v>
          </cell>
          <cell r="F290">
            <v>993</v>
          </cell>
        </row>
        <row r="291">
          <cell r="A291" t="str">
            <v>Пельмени Бигбули с мясом, Горячая штучка 0,43кг  ПОКОМ</v>
          </cell>
          <cell r="D291">
            <v>1</v>
          </cell>
          <cell r="F291">
            <v>236</v>
          </cell>
        </row>
        <row r="292">
          <cell r="A292" t="str">
            <v>Пельмени Бигбули с мясом, Горячая штучка 0,9кг  ПОКОМ</v>
          </cell>
          <cell r="D292">
            <v>1203</v>
          </cell>
          <cell r="F292">
            <v>1572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32</v>
          </cell>
          <cell r="F293">
            <v>926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303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10</v>
          </cell>
          <cell r="F295">
            <v>433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983</v>
          </cell>
          <cell r="F296">
            <v>3315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38</v>
          </cell>
          <cell r="F297">
            <v>1621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207.6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15</v>
          </cell>
          <cell r="F299">
            <v>1175.4000000000001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1620</v>
          </cell>
          <cell r="F300">
            <v>3824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14</v>
          </cell>
          <cell r="F301">
            <v>1197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D302">
            <v>13</v>
          </cell>
          <cell r="F302">
            <v>45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D303">
            <v>18</v>
          </cell>
          <cell r="F303">
            <v>77</v>
          </cell>
        </row>
        <row r="304">
          <cell r="A304" t="str">
            <v>Пельмени Жемчужные сфера 1,0кг ТМ Зареченские  ПОКОМ</v>
          </cell>
          <cell r="D304">
            <v>7</v>
          </cell>
          <cell r="F304">
            <v>28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287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F306">
            <v>312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170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11</v>
          </cell>
          <cell r="F308">
            <v>1400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2</v>
          </cell>
          <cell r="F309">
            <v>218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555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572</v>
          </cell>
        </row>
        <row r="312">
          <cell r="A312" t="str">
            <v>Пельмени Сочные сфера 0,8 кг ТМ Стародворье  ПОКОМ</v>
          </cell>
          <cell r="F312">
            <v>66</v>
          </cell>
        </row>
        <row r="313">
          <cell r="A313" t="str">
            <v>Пельмени Татарские 0,4кг ТМ Особый рецепт  ПОКОМ</v>
          </cell>
          <cell r="F313">
            <v>106</v>
          </cell>
        </row>
        <row r="314">
          <cell r="A314" t="str">
            <v>Пипперони с/к "Эликатессе" 0,10 кг.шт.  СПК</v>
          </cell>
          <cell r="D314">
            <v>83</v>
          </cell>
          <cell r="F314">
            <v>83</v>
          </cell>
        </row>
        <row r="315">
          <cell r="A315" t="str">
            <v>Пипперони с/к "Эликатессе" 0,20 кг.шт.  СПК</v>
          </cell>
          <cell r="D315">
            <v>2</v>
          </cell>
          <cell r="F315">
            <v>2</v>
          </cell>
        </row>
        <row r="316">
          <cell r="A316" t="str">
            <v>Пирожки с мясом 0,3кг ТМ Зареченские  ПОКОМ</v>
          </cell>
          <cell r="D316">
            <v>5</v>
          </cell>
          <cell r="F316">
            <v>15</v>
          </cell>
        </row>
        <row r="317">
          <cell r="A317" t="str">
            <v>Пирожки с мясом 3,7кг ВЕС ТМ Зареченские  ПОКОМ</v>
          </cell>
          <cell r="F317">
            <v>207.2</v>
          </cell>
        </row>
        <row r="318">
          <cell r="A318" t="str">
            <v>Пирожки с мясом, картофелем и грибами 0,3кг ТМ Зареченские  ПОКОМ</v>
          </cell>
          <cell r="D318">
            <v>3</v>
          </cell>
          <cell r="F318">
            <v>11</v>
          </cell>
        </row>
        <row r="319">
          <cell r="A319" t="str">
            <v>Пирожки с яблоком и грушей 0,3кг ТМ Зареченские  ПОКОМ</v>
          </cell>
          <cell r="F319">
            <v>6</v>
          </cell>
        </row>
        <row r="320">
          <cell r="A320" t="str">
            <v>Пирожки с яблоком и грушей ВЕС ТМ Зареченские  ПОКОМ</v>
          </cell>
          <cell r="F320">
            <v>7.4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18</v>
          </cell>
          <cell r="F321">
            <v>18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34</v>
          </cell>
          <cell r="F322">
            <v>34</v>
          </cell>
        </row>
        <row r="323">
          <cell r="A323" t="str">
            <v>Плавленый Сыр 45% "С грибами" СТМ "ПапаМожет 180гр  ОСТАНКИНО</v>
          </cell>
          <cell r="D323">
            <v>29</v>
          </cell>
          <cell r="F323">
            <v>29</v>
          </cell>
        </row>
        <row r="324">
          <cell r="A324" t="str">
            <v>Покровская вареная 0,47 кг шт.  СПК</v>
          </cell>
          <cell r="D324">
            <v>26</v>
          </cell>
          <cell r="F324">
            <v>26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20</v>
          </cell>
          <cell r="F325">
            <v>20</v>
          </cell>
        </row>
        <row r="326">
          <cell r="A326" t="str">
            <v>Ричеза с/к 230 гр.шт.  СПК</v>
          </cell>
          <cell r="D326">
            <v>426</v>
          </cell>
          <cell r="F326">
            <v>426</v>
          </cell>
        </row>
        <row r="327">
          <cell r="A327" t="str">
            <v>Сальчетти с/к 230 гр.шт.  СПК</v>
          </cell>
          <cell r="D327">
            <v>276</v>
          </cell>
          <cell r="F327">
            <v>285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49</v>
          </cell>
          <cell r="F328">
            <v>99</v>
          </cell>
        </row>
        <row r="329">
          <cell r="A329" t="str">
            <v>Салями Трюфель с/в "Эликатессе" 0,16 кг.шт.  СПК</v>
          </cell>
          <cell r="D329">
            <v>180</v>
          </cell>
          <cell r="F329">
            <v>180</v>
          </cell>
        </row>
        <row r="330">
          <cell r="A330" t="str">
            <v>Салями Финская с/к 235 гр.шт. "Высокий вкус"  СПК</v>
          </cell>
          <cell r="D330">
            <v>2</v>
          </cell>
          <cell r="F330">
            <v>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147.5</v>
          </cell>
          <cell r="F331">
            <v>297.5</v>
          </cell>
        </row>
        <row r="332">
          <cell r="A332" t="str">
            <v>Сардельки "Необыкновенные" (в ср.защ.атм.)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121.5</v>
          </cell>
          <cell r="F333">
            <v>191.5</v>
          </cell>
        </row>
        <row r="334">
          <cell r="A334" t="str">
            <v>Семейная с чесночком Экстра вареная  СПК</v>
          </cell>
          <cell r="D334">
            <v>21</v>
          </cell>
          <cell r="F334">
            <v>21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24</v>
          </cell>
          <cell r="F336">
            <v>24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106</v>
          </cell>
          <cell r="F337">
            <v>106</v>
          </cell>
        </row>
        <row r="338">
          <cell r="A338" t="str">
            <v>Сервелат Финский в/к 0,38 кг.шт. термофор.пак.  СПК</v>
          </cell>
          <cell r="D338">
            <v>110</v>
          </cell>
          <cell r="F338">
            <v>110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63</v>
          </cell>
          <cell r="F339">
            <v>63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512</v>
          </cell>
          <cell r="F340">
            <v>512</v>
          </cell>
        </row>
        <row r="341">
          <cell r="A341" t="str">
            <v>Сибирская особая с/к 0,235 кг шт.  СПК</v>
          </cell>
          <cell r="D341">
            <v>220</v>
          </cell>
          <cell r="F341">
            <v>220</v>
          </cell>
        </row>
        <row r="342">
          <cell r="A342" t="str">
            <v>Славянская п/к 0,38 кг шт.термофор.пак.  СПК</v>
          </cell>
          <cell r="D342">
            <v>10</v>
          </cell>
          <cell r="F342">
            <v>10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139</v>
          </cell>
          <cell r="F343">
            <v>139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5</v>
          </cell>
        </row>
        <row r="345">
          <cell r="A345" t="str">
            <v>Сосиски "Баварские" 0,36 кг.шт. вак.упак.  СПК</v>
          </cell>
          <cell r="D345">
            <v>13</v>
          </cell>
          <cell r="F345">
            <v>13</v>
          </cell>
        </row>
        <row r="346">
          <cell r="A346" t="str">
            <v>Сосиски "Молочные" 0,36 кг.шт. вак.упак.  СПК</v>
          </cell>
          <cell r="D346">
            <v>30</v>
          </cell>
          <cell r="F346">
            <v>30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6</v>
          </cell>
          <cell r="F347">
            <v>6</v>
          </cell>
        </row>
        <row r="348">
          <cell r="A348" t="str">
            <v>Сосиски Мусульманские "Просто выгодно" (в ср.защ.атм.)  СПК</v>
          </cell>
          <cell r="D348">
            <v>19</v>
          </cell>
          <cell r="F348">
            <v>19</v>
          </cell>
        </row>
        <row r="349">
          <cell r="A349" t="str">
            <v>Сосиски Хот-дог ВЕС (лоток с ср.защ.атм.)   СПК</v>
          </cell>
          <cell r="D349">
            <v>77</v>
          </cell>
          <cell r="F349">
            <v>77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D351">
            <v>6.84</v>
          </cell>
          <cell r="F351">
            <v>228.42099999999999</v>
          </cell>
        </row>
        <row r="352">
          <cell r="A352" t="str">
            <v>Сыр "Пармезан" 40% колотый 100 гр  ОСТАНКИНО</v>
          </cell>
          <cell r="D352">
            <v>16</v>
          </cell>
          <cell r="F352">
            <v>16</v>
          </cell>
        </row>
        <row r="353">
          <cell r="A353" t="str">
            <v>Сыр "Пармезан" 40% кусок 180 гр  ОСТАНКИНО</v>
          </cell>
          <cell r="D353">
            <v>136</v>
          </cell>
          <cell r="F353">
            <v>138</v>
          </cell>
        </row>
        <row r="354">
          <cell r="A354" t="str">
            <v>Сыр Боккончини копченый 40% 100 гр.  ОСТАНКИНО</v>
          </cell>
          <cell r="D354">
            <v>132</v>
          </cell>
          <cell r="F354">
            <v>132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33</v>
          </cell>
          <cell r="F355">
            <v>33</v>
          </cell>
        </row>
        <row r="356">
          <cell r="A356" t="str">
            <v>Сыр колбасный копченый Папа Может 400 гр  ОСТАНКИНО</v>
          </cell>
          <cell r="D356">
            <v>9</v>
          </cell>
          <cell r="F356">
            <v>9</v>
          </cell>
        </row>
        <row r="357">
          <cell r="A357" t="str">
            <v>Сыр Останкино "Алтайский Gold" 50% вес  ОСТАНКИНО</v>
          </cell>
          <cell r="D357">
            <v>1.3</v>
          </cell>
          <cell r="F357">
            <v>1.3</v>
          </cell>
        </row>
        <row r="358">
          <cell r="A358" t="str">
            <v>Сыр ПАПА МОЖЕТ "Гауда Голд" 45% 180 г  ОСТАНКИНО</v>
          </cell>
          <cell r="D358">
            <v>426</v>
          </cell>
          <cell r="F358">
            <v>426</v>
          </cell>
        </row>
        <row r="359">
          <cell r="A359" t="str">
            <v>Сыр Папа Может "Гауда Голд", 45% брусок ВЕС ОСТАНКИНО</v>
          </cell>
          <cell r="D359">
            <v>21.7</v>
          </cell>
          <cell r="F359">
            <v>21.7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147</v>
          </cell>
          <cell r="F360">
            <v>147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35.5</v>
          </cell>
          <cell r="F361">
            <v>35.5</v>
          </cell>
        </row>
        <row r="362">
          <cell r="A362" t="str">
            <v>Сыр ПАПА МОЖЕТ "Министерский" 180гр, 45 %  ОСТАНКИНО</v>
          </cell>
          <cell r="D362">
            <v>74</v>
          </cell>
          <cell r="F362">
            <v>74</v>
          </cell>
        </row>
        <row r="363">
          <cell r="A363" t="str">
            <v>Сыр ПАПА МОЖЕТ "Папин завтрак" 180гр, 45 %  ОСТАНКИНО</v>
          </cell>
          <cell r="D363">
            <v>37</v>
          </cell>
          <cell r="F363">
            <v>37</v>
          </cell>
        </row>
        <row r="364">
          <cell r="A364" t="str">
            <v>Сыр Папа Может "Пошехонский" 45% вес (= 3 кг)  ОСТАНКИНО</v>
          </cell>
          <cell r="D364">
            <v>10</v>
          </cell>
          <cell r="F364">
            <v>10</v>
          </cell>
        </row>
        <row r="365">
          <cell r="A365" t="str">
            <v>Сыр ПАПА МОЖЕТ "Российский традиционный" 45% 180 г  ОСТАНКИНО</v>
          </cell>
          <cell r="D365">
            <v>939</v>
          </cell>
          <cell r="F365">
            <v>939</v>
          </cell>
        </row>
        <row r="366">
          <cell r="A366" t="str">
            <v>Сыр Папа Может "Российский традиционный" ВЕС брусок массовая доля жира 50%  ОСТАНКИНО</v>
          </cell>
          <cell r="D366">
            <v>80.400000000000006</v>
          </cell>
          <cell r="F366">
            <v>80.400000000000006</v>
          </cell>
        </row>
        <row r="367">
          <cell r="A367" t="str">
            <v>Сыр Папа Может "Тильзитер", 45% брусок ВЕС   ОСТАНКИНО</v>
          </cell>
          <cell r="D367">
            <v>63</v>
          </cell>
          <cell r="F367">
            <v>63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400</v>
          </cell>
          <cell r="F369">
            <v>400</v>
          </cell>
        </row>
        <row r="370">
          <cell r="A370" t="str">
            <v>Сыр Папа Может Голландский 45%, нарез, 125г (9 шт)  Останкино</v>
          </cell>
          <cell r="D370">
            <v>334</v>
          </cell>
          <cell r="F370">
            <v>334</v>
          </cell>
        </row>
        <row r="371">
          <cell r="A371" t="str">
            <v>Сыр Папа Может Российский  50% 200гр    Останкино</v>
          </cell>
          <cell r="D371">
            <v>206</v>
          </cell>
          <cell r="F371">
            <v>206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13</v>
          </cell>
          <cell r="F373">
            <v>13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71</v>
          </cell>
          <cell r="F375">
            <v>71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230</v>
          </cell>
          <cell r="F377">
            <v>230</v>
          </cell>
        </row>
        <row r="378">
          <cell r="A378" t="str">
            <v>Сыр Скаморца свежий 40% 100 гр.  ОСТАНКИНО</v>
          </cell>
          <cell r="D378">
            <v>156</v>
          </cell>
          <cell r="F378">
            <v>156</v>
          </cell>
        </row>
        <row r="379">
          <cell r="A379" t="str">
            <v>Сыр творожный с зеленью 60% Папа может 140 гр.  ОСТАНКИНО</v>
          </cell>
          <cell r="D379">
            <v>25</v>
          </cell>
          <cell r="F379">
            <v>25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11</v>
          </cell>
          <cell r="F380">
            <v>11</v>
          </cell>
        </row>
        <row r="381">
          <cell r="A381" t="str">
            <v>Сыр Чечил копченый 43% 100г/6шт ТМ Папа Может  ОСТАНКИНО</v>
          </cell>
          <cell r="D381">
            <v>177</v>
          </cell>
          <cell r="F381">
            <v>177</v>
          </cell>
        </row>
        <row r="382">
          <cell r="A382" t="str">
            <v>Сыр Чечил свежий 45% 100г/6шт ТМ Папа Может  ОСТАНКИНО</v>
          </cell>
          <cell r="D382">
            <v>256</v>
          </cell>
          <cell r="F382">
            <v>256</v>
          </cell>
        </row>
        <row r="383">
          <cell r="A383" t="str">
            <v>Сыч/Прод Коровино Российский 50% 200г СЗМЖ  ОСТАНКИНО</v>
          </cell>
          <cell r="D383">
            <v>106</v>
          </cell>
          <cell r="F383">
            <v>106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282.3</v>
          </cell>
          <cell r="F385">
            <v>282.3</v>
          </cell>
        </row>
        <row r="386">
          <cell r="A386" t="str">
            <v>Сыч/Прод Коровино Тильзитер 50% 200г СЗМЖ  ОСТАНКИНО</v>
          </cell>
          <cell r="D386">
            <v>117</v>
          </cell>
          <cell r="F386">
            <v>117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172.3</v>
          </cell>
          <cell r="F387">
            <v>172.3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8</v>
          </cell>
          <cell r="F388">
            <v>8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184</v>
          </cell>
          <cell r="F389">
            <v>184</v>
          </cell>
        </row>
        <row r="390">
          <cell r="A390" t="str">
            <v>Торо Неро с/в "Эликатессе" 140 гр.шт.  СПК</v>
          </cell>
          <cell r="D390">
            <v>157</v>
          </cell>
          <cell r="F390">
            <v>157</v>
          </cell>
        </row>
        <row r="391">
          <cell r="A391" t="str">
            <v>Уши свиные копченые к пиву 0,15кг нар. д/ф шт.  СПК</v>
          </cell>
          <cell r="D391">
            <v>14</v>
          </cell>
          <cell r="F391">
            <v>14</v>
          </cell>
        </row>
        <row r="392">
          <cell r="A392" t="str">
            <v>Фестивальная пора с/к 100 гр.шт.нар. (лоток с ср.защ.атм.)  СПК</v>
          </cell>
          <cell r="D392">
            <v>437</v>
          </cell>
          <cell r="F392">
            <v>437</v>
          </cell>
        </row>
        <row r="393">
          <cell r="A393" t="str">
            <v>Фестивальная пора с/к 235 гр.шт.  СПК</v>
          </cell>
          <cell r="D393">
            <v>1241.5</v>
          </cell>
          <cell r="F393">
            <v>1291.5</v>
          </cell>
        </row>
        <row r="394">
          <cell r="A394" t="str">
            <v>Фестивальная пора с/к термоус.пак  СПК</v>
          </cell>
          <cell r="D394">
            <v>8.6</v>
          </cell>
          <cell r="F394">
            <v>8.6</v>
          </cell>
        </row>
        <row r="395">
          <cell r="A395" t="str">
            <v>Фуэт с/в "Эликатессе" 160 гр.шт.  СПК</v>
          </cell>
          <cell r="D395">
            <v>274</v>
          </cell>
          <cell r="F395">
            <v>278</v>
          </cell>
        </row>
        <row r="396">
          <cell r="A396" t="str">
            <v>Хинкали Классические ТМ Зареченские ВЕС ПОКОМ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</v>
          </cell>
          <cell r="F397">
            <v>324</v>
          </cell>
        </row>
        <row r="398">
          <cell r="A398" t="str">
            <v>Хотстеры ТМ Горячая штучка ТС Хотстеры 0,25 кг зам  ПОКОМ</v>
          </cell>
          <cell r="D398">
            <v>1221</v>
          </cell>
          <cell r="F398">
            <v>2590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16</v>
          </cell>
          <cell r="F399">
            <v>564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553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31.2</v>
          </cell>
        </row>
        <row r="402">
          <cell r="A402" t="str">
            <v>Чебупай сочное яблоко ТМ Горячая штучка 0,2 кг зам.  ПОКОМ</v>
          </cell>
          <cell r="D402">
            <v>1</v>
          </cell>
          <cell r="F402">
            <v>195</v>
          </cell>
        </row>
        <row r="403">
          <cell r="A403" t="str">
            <v>Чебупай спелая вишня ТМ Горячая штучка 0,2 кг зам.  ПОКОМ</v>
          </cell>
          <cell r="D403">
            <v>2</v>
          </cell>
          <cell r="F403">
            <v>309</v>
          </cell>
        </row>
        <row r="404">
          <cell r="A404" t="str">
            <v>Чебупели Курочка гриль ТМ Горячая штучка, 0,3 кг зам  ПОКОМ</v>
          </cell>
          <cell r="F404">
            <v>321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2408</v>
          </cell>
          <cell r="F405">
            <v>4044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4820</v>
          </cell>
          <cell r="F406">
            <v>7998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10</v>
          </cell>
          <cell r="F408">
            <v>435.01100000000002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112.5</v>
          </cell>
          <cell r="F409">
            <v>112.5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247</v>
          </cell>
          <cell r="F410">
            <v>247</v>
          </cell>
        </row>
        <row r="411">
          <cell r="A411" t="str">
            <v>Юбилейная с/к 0,10 кг.шт. нарезка (лоток с ср.защ.атм.)  СПК</v>
          </cell>
          <cell r="D411">
            <v>86</v>
          </cell>
          <cell r="F411">
            <v>86</v>
          </cell>
        </row>
        <row r="412">
          <cell r="A412" t="str">
            <v>Юбилейная с/к 0,235 кг.шт.  СПК</v>
          </cell>
          <cell r="D412">
            <v>1081</v>
          </cell>
          <cell r="F412">
            <v>1161</v>
          </cell>
        </row>
        <row r="413">
          <cell r="A413" t="str">
            <v>Итого</v>
          </cell>
          <cell r="D413">
            <v>150462.87</v>
          </cell>
          <cell r="F413">
            <v>310219.049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29.08.2024 - 29.08.2024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41.731000000000002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103.108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220.37799999999999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104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283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115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138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114.349</v>
          </cell>
        </row>
        <row r="26">
          <cell r="A26" t="str">
            <v xml:space="preserve"> 201  Ветчина Нежная ТМ Особый рецепт, (2,5кг), ПОКОМ</v>
          </cell>
          <cell r="D26">
            <v>761.92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84.287000000000006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115.67700000000001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-0.51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79.47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67.260000000000005</v>
          </cell>
        </row>
        <row r="32">
          <cell r="A32" t="str">
            <v xml:space="preserve"> 240  Колбаса Салями охотничья, ВЕС. ПОКОМ</v>
          </cell>
          <cell r="D32">
            <v>1.4039999999999999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106.735</v>
          </cell>
        </row>
        <row r="34">
          <cell r="A34" t="str">
            <v xml:space="preserve"> 247  Сардельки Нежные, ВЕС.  ПОКОМ</v>
          </cell>
          <cell r="D34">
            <v>23.34</v>
          </cell>
        </row>
        <row r="35">
          <cell r="A35" t="str">
            <v xml:space="preserve"> 248  Сардельки Сочные ТМ Особый рецепт,   ПОКОМ</v>
          </cell>
          <cell r="D35">
            <v>26.879000000000001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245.221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50.904000000000003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33.557000000000002</v>
          </cell>
        </row>
        <row r="39">
          <cell r="A39" t="str">
            <v xml:space="preserve"> 263  Шпикачки Стародворские, ВЕС.  ПОКОМ</v>
          </cell>
          <cell r="D39">
            <v>13.391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38.615000000000002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44.314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45.234000000000002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225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711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486</v>
          </cell>
        </row>
        <row r="46">
          <cell r="A46" t="str">
            <v xml:space="preserve"> 283  Сосиски Сочинки, ВЕС, ТМ Стародворье ПОКОМ</v>
          </cell>
          <cell r="D46">
            <v>96.887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184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367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29.16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586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676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14.7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45.674999999999997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380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491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352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81.48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99.968000000000004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406.928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601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5.3479999999999999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834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257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147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104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135.30000000000001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106</v>
          </cell>
        </row>
        <row r="70">
          <cell r="A70" t="str">
            <v xml:space="preserve"> 335  Колбаса Сливушка ТМ Вязанка. ВЕС.  ПОКОМ </v>
          </cell>
          <cell r="D70">
            <v>52.947000000000003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511.72399999999999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440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102.43899999999999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97.885999999999996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129.768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113.98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76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132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44.85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269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15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1209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27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167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4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7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50.715000000000003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2.7040000000000002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144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59.3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50.83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46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59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19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86.498000000000005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575.82600000000002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1170.3109999999999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720.15800000000002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57.908000000000001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64</v>
          </cell>
        </row>
        <row r="113">
          <cell r="A113" t="str">
            <v xml:space="preserve"> 472  Колбаса Молочная ВЕС ТМ Зареченские  ПОКОМ</v>
          </cell>
          <cell r="D113">
            <v>2.7559999999999998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5.3920000000000003</v>
          </cell>
        </row>
        <row r="115">
          <cell r="A115" t="str">
            <v xml:space="preserve"> 475  Колбаса Нежная 0,4кг ТМ Зареченские  ПОКОМ</v>
          </cell>
          <cell r="D115">
            <v>1</v>
          </cell>
        </row>
        <row r="116">
          <cell r="A116" t="str">
            <v xml:space="preserve"> 477  Ветчина Рубленая 0,4кг ТМ Зареченские  ПОКОМ</v>
          </cell>
          <cell r="D116">
            <v>6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17.308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23.834</v>
          </cell>
        </row>
        <row r="119">
          <cell r="A119" t="str">
            <v xml:space="preserve"> 486  Колбаски Бюргерсы с сыром 0,27кг ТМ Баварушка  ПОКОМ</v>
          </cell>
          <cell r="D119">
            <v>16</v>
          </cell>
        </row>
        <row r="120">
          <cell r="A120" t="str">
            <v>!!!ВЫВЕДЕНА!!! Мясная Папа может вар  п/о 0.5кг ОСТАНКИНО _НЕАКТИВНА</v>
          </cell>
          <cell r="D120">
            <v>23</v>
          </cell>
        </row>
        <row r="121">
          <cell r="A121" t="str">
            <v>3215 ВЕТЧ.МЯСНАЯ Папа может п/о 0.4кг 8шт.    ОСТАНКИНО</v>
          </cell>
          <cell r="D121">
            <v>101</v>
          </cell>
        </row>
        <row r="122">
          <cell r="A122" t="str">
            <v>3812 СОЧНЫЕ сос п/о мгс 2*2  ОСТАНКИНО</v>
          </cell>
          <cell r="D122">
            <v>377.66899999999998</v>
          </cell>
        </row>
        <row r="123">
          <cell r="A123" t="str">
            <v>4063 МЯСНАЯ Папа может вар п/о_Л   ОСТАНКИНО</v>
          </cell>
          <cell r="D123">
            <v>298.67200000000003</v>
          </cell>
        </row>
        <row r="124">
          <cell r="A124" t="str">
            <v>4117 ЭКСТРА Папа может с/к в/у_Л   ОСТАНКИНО</v>
          </cell>
          <cell r="D124">
            <v>11.625999999999999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31.038</v>
          </cell>
        </row>
        <row r="126">
          <cell r="A126" t="str">
            <v>4813 ФИЛЕЙНАЯ Папа может вар п/о_Л   ОСТАНКИНО</v>
          </cell>
          <cell r="D126">
            <v>79.745000000000005</v>
          </cell>
        </row>
        <row r="127">
          <cell r="A127" t="str">
            <v>4993 САЛЯМИ ИТАЛЬЯНСКАЯ с/к в/у 1/250*8_120c ОСТАНКИНО</v>
          </cell>
          <cell r="D127">
            <v>119</v>
          </cell>
        </row>
        <row r="128">
          <cell r="A128" t="str">
            <v>5341 СЕРВЕЛАТ ОХОТНИЧИЙ в/к в/у  ОСТАНКИНО</v>
          </cell>
          <cell r="D128">
            <v>46.276000000000003</v>
          </cell>
        </row>
        <row r="129">
          <cell r="A129" t="str">
            <v>5483 ЭКСТРА Папа может с/к в/у 1/250 8шт.   ОСТАНКИНО</v>
          </cell>
          <cell r="D129">
            <v>162</v>
          </cell>
        </row>
        <row r="130">
          <cell r="A130" t="str">
            <v>5544 Сервелат Финский в/к в/у_45с НОВАЯ ОСТАНКИНО</v>
          </cell>
          <cell r="D130">
            <v>108.75700000000001</v>
          </cell>
        </row>
        <row r="131">
          <cell r="A131" t="str">
            <v>5682 САЛЯМИ МЕЛКОЗЕРНЕНАЯ с/к в/у 1/120_60с   ОСТАНКИНО</v>
          </cell>
          <cell r="D131">
            <v>517</v>
          </cell>
        </row>
        <row r="132">
          <cell r="A132" t="str">
            <v>5698 СЫТНЫЕ Папа может сар б/о мгс 1*3_Маяк  ОСТАНКИНО</v>
          </cell>
          <cell r="D132">
            <v>55.061</v>
          </cell>
        </row>
        <row r="133">
          <cell r="A133" t="str">
            <v>5706 АРОМАТНАЯ Папа может с/к в/у 1/250 8шт.  ОСТАНКИНО</v>
          </cell>
          <cell r="D133">
            <v>210</v>
          </cell>
        </row>
        <row r="134">
          <cell r="A134" t="str">
            <v>5708 ПОСОЛЬСКАЯ Папа может с/к в/у ОСТАНКИНО</v>
          </cell>
          <cell r="D134">
            <v>30.366</v>
          </cell>
        </row>
        <row r="135">
          <cell r="A135" t="str">
            <v>5820 СЛИВОЧНЫЕ Папа может сос п/о мгс 2*2_45с   ОСТАНКИНО</v>
          </cell>
          <cell r="D135">
            <v>16.474</v>
          </cell>
        </row>
        <row r="136">
          <cell r="A136" t="str">
            <v>5851 ЭКСТРА Папа может вар п/о   ОСТАНКИНО</v>
          </cell>
          <cell r="D136">
            <v>76.658000000000001</v>
          </cell>
        </row>
        <row r="137">
          <cell r="A137" t="str">
            <v>5931 ОХОТНИЧЬЯ Папа может с/к в/у 1/220 8шт.   ОСТАНКИНО</v>
          </cell>
          <cell r="D137">
            <v>172</v>
          </cell>
        </row>
        <row r="138">
          <cell r="A138" t="str">
            <v>5992 ВРЕМЯ ОКРОШКИ Папа может вар п/о 0.4кг   ОСТАНКИНО</v>
          </cell>
          <cell r="D138">
            <v>63</v>
          </cell>
        </row>
        <row r="139">
          <cell r="A139" t="str">
            <v>6113 СОЧНЫЕ сос п/о мгс 1*6_Ашан  ОСТАНКИНО</v>
          </cell>
          <cell r="D139">
            <v>212.80099999999999</v>
          </cell>
        </row>
        <row r="140">
          <cell r="A140" t="str">
            <v>6206 СВИНИНА ПО-ДОМАШНЕМУ к/в мл/к в/у 0.3кг  ОСТАНКИНО</v>
          </cell>
          <cell r="D140">
            <v>58</v>
          </cell>
        </row>
        <row r="141">
          <cell r="A141" t="str">
            <v>6228 МЯСНОЕ АССОРТИ к/з с/н мгс 1/90 10шт.  ОСТАНКИНО</v>
          </cell>
          <cell r="D141">
            <v>89</v>
          </cell>
        </row>
        <row r="142">
          <cell r="A142" t="str">
            <v>6247 ДОМАШНЯЯ Папа может вар п/о 0,4кг 8шт.  ОСТАНКИНО</v>
          </cell>
          <cell r="D142">
            <v>19</v>
          </cell>
        </row>
        <row r="143">
          <cell r="A143" t="str">
            <v>6268 ГОВЯЖЬЯ Папа может вар п/о 0,4кг 8 шт.  ОСТАНКИНО</v>
          </cell>
          <cell r="D143">
            <v>67</v>
          </cell>
        </row>
        <row r="144">
          <cell r="A144" t="str">
            <v>6303 МЯСНЫЕ Папа может сос п/о мгс 1.5*3  ОСТАНКИНО</v>
          </cell>
          <cell r="D144">
            <v>114.928</v>
          </cell>
        </row>
        <row r="145">
          <cell r="A145" t="str">
            <v>6325 ДОКТОРСКАЯ ПРЕМИУМ вар п/о 0.4кг 8шт.  ОСТАНКИНО</v>
          </cell>
          <cell r="D145">
            <v>229</v>
          </cell>
        </row>
        <row r="146">
          <cell r="A146" t="str">
            <v>6333 МЯСНАЯ Папа может вар п/о 0.4кг 8шт.  ОСТАНКИНО</v>
          </cell>
          <cell r="D146">
            <v>982</v>
          </cell>
        </row>
        <row r="147">
          <cell r="A147" t="str">
            <v>6340 ДОМАШНИЙ РЕЦЕПТ Коровино 0.5кг 8шт.  ОСТАНКИНО</v>
          </cell>
          <cell r="D147">
            <v>112</v>
          </cell>
        </row>
        <row r="148">
          <cell r="A148" t="str">
            <v>6341 ДОМАШНИЙ РЕЦЕПТ СО ШПИКОМ Коровино 0.5кг  ОСТАНКИНО</v>
          </cell>
          <cell r="D148">
            <v>11</v>
          </cell>
        </row>
        <row r="149">
          <cell r="A149" t="str">
            <v>6353 ЭКСТРА Папа может вар п/о 0.4кг 8шт.  ОСТАНКИНО</v>
          </cell>
          <cell r="D149">
            <v>411</v>
          </cell>
        </row>
        <row r="150">
          <cell r="A150" t="str">
            <v>6392 ФИЛЕЙНАЯ Папа может вар п/о 0.4кг. ОСТАНКИНО</v>
          </cell>
          <cell r="D150">
            <v>835</v>
          </cell>
        </row>
        <row r="151">
          <cell r="A151" t="str">
            <v>6426 КЛАССИЧЕСКАЯ ПМ вар п/о 0.3кг 8шт.  ОСТАНКИНО</v>
          </cell>
          <cell r="D151">
            <v>152</v>
          </cell>
        </row>
        <row r="152">
          <cell r="A152" t="str">
            <v>6453 ЭКСТРА Папа может с/к с/н в/у 1/100 14шт.   ОСТАНКИНО</v>
          </cell>
          <cell r="D152">
            <v>445</v>
          </cell>
        </row>
        <row r="153">
          <cell r="A153" t="str">
            <v>6454 АРОМАТНАЯ с/к с/н в/у 1/100 14шт.  ОСТАНКИНО</v>
          </cell>
          <cell r="D153">
            <v>434</v>
          </cell>
        </row>
        <row r="154">
          <cell r="A154" t="str">
            <v>6459 СЕРВЕЛАТ ШВЕЙЦАРСК. в/к с/н в/у 1/100*10  ОСТАНКИНО</v>
          </cell>
          <cell r="D154">
            <v>31</v>
          </cell>
        </row>
        <row r="155">
          <cell r="A155" t="str">
            <v>6495 ВЕТЧ.МРАМОРНАЯ в/у срез 0.3кг 6шт_45с  ОСТАНКИНО</v>
          </cell>
          <cell r="D155">
            <v>4</v>
          </cell>
        </row>
        <row r="156">
          <cell r="A156" t="str">
            <v>6527 ШПИКАЧКИ СОЧНЫЕ ПМ сар б/о мгс 1*3 45с ОСТАНКИНО</v>
          </cell>
          <cell r="D156">
            <v>128.614</v>
          </cell>
        </row>
        <row r="157">
          <cell r="A157" t="str">
            <v>6586 МРАМОРНАЯ И БАЛЫКОВАЯ в/к с/н мгс 1/90 ОСТАНКИНО</v>
          </cell>
          <cell r="D157">
            <v>29</v>
          </cell>
        </row>
        <row r="158">
          <cell r="A158" t="str">
            <v>6602 БАВАРСКИЕ ПМ сос ц/о мгс 0,35кг 8шт.  ОСТАНКИНО</v>
          </cell>
          <cell r="D158">
            <v>61</v>
          </cell>
        </row>
        <row r="159">
          <cell r="A159" t="str">
            <v>6661 СОЧНЫЙ ГРИЛЬ ПМ сос п/о мгс 1.5*4_Маяк  ОСТАНКИНО</v>
          </cell>
          <cell r="D159">
            <v>6.1890000000000001</v>
          </cell>
        </row>
        <row r="160">
          <cell r="A160" t="str">
            <v>6666 БОЯНСКАЯ Папа может п/к в/у 0,28кг 8 шт. ОСТАНКИНО</v>
          </cell>
          <cell r="D160">
            <v>343</v>
          </cell>
        </row>
        <row r="161">
          <cell r="A161" t="str">
            <v>6683 СЕРВЕЛАТ ЗЕРНИСТЫЙ ПМ в/к в/у 0,35кг  ОСТАНКИНО</v>
          </cell>
          <cell r="D161">
            <v>611</v>
          </cell>
        </row>
        <row r="162">
          <cell r="A162" t="str">
            <v>6684 СЕРВЕЛАТ КАРЕЛЬСКИЙ ПМ в/к в/у 0.28кг  ОСТАНКИНО</v>
          </cell>
          <cell r="D162">
            <v>490</v>
          </cell>
        </row>
        <row r="163">
          <cell r="A163" t="str">
            <v>6689 СЕРВЕЛАТ ОХОТНИЧИЙ ПМ в/к в/у 0,35кг 8шт  ОСТАНКИНО</v>
          </cell>
          <cell r="D163">
            <v>736</v>
          </cell>
        </row>
        <row r="164">
          <cell r="A164" t="str">
            <v>6697 СЕРВЕЛАТ ФИНСКИЙ ПМ в/к в/у 0,35кг 8шт.  ОСТАНКИНО</v>
          </cell>
          <cell r="D164">
            <v>950</v>
          </cell>
        </row>
        <row r="165">
          <cell r="A165" t="str">
            <v>6713 СОЧНЫЙ ГРИЛЬ ПМ сос п/о мгс 0.41кг 8шт.  ОСТАНКИНО</v>
          </cell>
          <cell r="D165">
            <v>252</v>
          </cell>
        </row>
        <row r="166">
          <cell r="A166" t="str">
            <v>6722 СОЧНЫЕ ПМ сос п/о мгс 0,41кг 10шт.  ОСТАНКИНО</v>
          </cell>
          <cell r="D166">
            <v>973</v>
          </cell>
        </row>
        <row r="167">
          <cell r="A167" t="str">
            <v>6726 СЛИВОЧНЫЕ ПМ сос п/о мгс 0.41кг 10шт.  ОСТАНКИНО</v>
          </cell>
          <cell r="D167">
            <v>618</v>
          </cell>
        </row>
        <row r="168">
          <cell r="A168" t="str">
            <v>6759 МОЛОЧНЫЕ ГОСТ сос ц/о мгс 0.4кг 7шт.  ОСТАНКИНО</v>
          </cell>
          <cell r="D168">
            <v>14</v>
          </cell>
        </row>
        <row r="169">
          <cell r="A169" t="str">
            <v>6761 МОЛОЧНЫЕ ГОСТ сос ц/о мгс 1*4  ОСТАНКИНО</v>
          </cell>
          <cell r="D169">
            <v>5.2839999999999998</v>
          </cell>
        </row>
        <row r="170">
          <cell r="A170" t="str">
            <v>6762 СЛИВОЧНЫЕ сос ц/о мгс 0.41кг 8шт.  ОСТАНКИНО</v>
          </cell>
          <cell r="D170">
            <v>27</v>
          </cell>
        </row>
        <row r="171">
          <cell r="A171" t="str">
            <v>6764 СЛИВОЧНЫЕ сос ц/о мгс 1*4  ОСТАНКИНО</v>
          </cell>
          <cell r="D171">
            <v>4.181</v>
          </cell>
        </row>
        <row r="172">
          <cell r="A172" t="str">
            <v>6765 РУБЛЕНЫЕ сос ц/о мгс 0.36кг 6шт.  ОСТАНКИНО</v>
          </cell>
          <cell r="D172">
            <v>176</v>
          </cell>
        </row>
        <row r="173">
          <cell r="A173" t="str">
            <v>6767 РУБЛЕНЫЕ сос ц/о мгс 1*4  ОСТАНКИНО</v>
          </cell>
          <cell r="D173">
            <v>6.484</v>
          </cell>
        </row>
        <row r="174">
          <cell r="A174" t="str">
            <v>6768 С СЫРОМ сос ц/о мгс 0.41кг 6шт.  ОСТАНКИНО</v>
          </cell>
          <cell r="D174">
            <v>39</v>
          </cell>
        </row>
        <row r="175">
          <cell r="A175" t="str">
            <v>6770 ИСПАНСКИЕ сос ц/о мгс 0.41кг 6шт.  ОСТАНКИНО</v>
          </cell>
          <cell r="D175">
            <v>20</v>
          </cell>
        </row>
        <row r="176">
          <cell r="A176" t="str">
            <v>6773 САЛЯМИ Папа может п/к в/у 0,28кг 8шт.  ОСТАНКИНО</v>
          </cell>
          <cell r="D176">
            <v>103</v>
          </cell>
        </row>
        <row r="177">
          <cell r="A177" t="str">
            <v>6777 МЯСНЫЕ С ГОВЯДИНОЙ ПМ сос п/о мгс 0.4кг  ОСТАНКИНО</v>
          </cell>
          <cell r="D177">
            <v>240</v>
          </cell>
        </row>
        <row r="178">
          <cell r="A178" t="str">
            <v>6785 ВЕНСКАЯ САЛЯМИ п/к в/у 0.33кг 8шт.  ОСТАНКИНО</v>
          </cell>
          <cell r="D178">
            <v>72</v>
          </cell>
        </row>
        <row r="179">
          <cell r="A179" t="str">
            <v>6787 СЕРВЕЛАТ КРЕМЛЕВСКИЙ в/к в/у 0,33кг 8шт.  ОСТАНКИНО</v>
          </cell>
          <cell r="D179">
            <v>37</v>
          </cell>
        </row>
        <row r="180">
          <cell r="A180" t="str">
            <v>6793 БАЛЫКОВАЯ в/к в/у 0,33кг 8шт.  ОСТАНКИНО</v>
          </cell>
          <cell r="D180">
            <v>172</v>
          </cell>
        </row>
        <row r="181">
          <cell r="A181" t="str">
            <v>6794 БАЛЫКОВАЯ в/к в/у  ОСТАНКИНО</v>
          </cell>
          <cell r="D181">
            <v>2.6139999999999999</v>
          </cell>
        </row>
        <row r="182">
          <cell r="A182" t="str">
            <v>6795 ОСТАНКИНСКАЯ в/к в/у 0,33кг 8шт.  ОСТАНКИНО</v>
          </cell>
          <cell r="D182">
            <v>14</v>
          </cell>
        </row>
        <row r="183">
          <cell r="A183" t="str">
            <v>6807 СЕРВЕЛАТ ЕВРОПЕЙСКИЙ в/к в/у 0,33кг 8шт.  ОСТАНКИНО</v>
          </cell>
          <cell r="D183">
            <v>34</v>
          </cell>
        </row>
        <row r="184">
          <cell r="A184" t="str">
            <v>6829 МОЛОЧНЫЕ КЛАССИЧЕСКИЕ сос п/о мгс 2*4_С  ОСТАНКИНО</v>
          </cell>
          <cell r="D184">
            <v>119.55200000000001</v>
          </cell>
        </row>
        <row r="185">
          <cell r="A185" t="str">
            <v>6834 ПОСОЛЬСКАЯ ПМ с/к с/н в/у 1/100 10шт.  ОСТАНКИНО</v>
          </cell>
          <cell r="D185">
            <v>149</v>
          </cell>
        </row>
        <row r="186">
          <cell r="A186" t="str">
            <v>6837 ФИЛЕЙНЫЕ Папа Может сос ц/о мгс 0.4кг  ОСТАНКИНО</v>
          </cell>
          <cell r="D186">
            <v>117</v>
          </cell>
        </row>
        <row r="187">
          <cell r="A187" t="str">
            <v>6852 МОЛОЧНЫЕ ПРЕМИУМ ПМ сос п/о в/ у 1/350  ОСТАНКИНО</v>
          </cell>
          <cell r="D187">
            <v>541</v>
          </cell>
        </row>
        <row r="188">
          <cell r="A188" t="str">
            <v>6853 МОЛОЧНЫЕ ПРЕМИУМ ПМ сос п/о мгс 1*6  ОСТАНКИНО</v>
          </cell>
          <cell r="D188">
            <v>18.603000000000002</v>
          </cell>
        </row>
        <row r="189">
          <cell r="A189" t="str">
            <v>6854 МОЛОЧНЫЕ ПРЕМИУМ ПМ сос п/о мгс 0.6кг  ОСТАНКИНО</v>
          </cell>
          <cell r="D189">
            <v>106</v>
          </cell>
        </row>
        <row r="190">
          <cell r="A190" t="str">
            <v>6861 ДОМАШНИЙ РЕЦЕПТ Коровино вар п/о  ОСТАНКИНО</v>
          </cell>
          <cell r="D190">
            <v>57.030999999999999</v>
          </cell>
        </row>
        <row r="191">
          <cell r="A191" t="str">
            <v>6862 ДОМАШНИЙ РЕЦЕПТ СО ШПИК. Коровино вар п/о  ОСТАНКИНО</v>
          </cell>
          <cell r="D191">
            <v>13.529</v>
          </cell>
        </row>
        <row r="192">
          <cell r="A192" t="str">
            <v>6865 ВЕТЧ.НЕЖНАЯ Коровино п/о  ОСТАНКИНО</v>
          </cell>
          <cell r="D192">
            <v>46.81</v>
          </cell>
        </row>
        <row r="193">
          <cell r="A193" t="str">
            <v>6870 С ГОВЯДИНОЙ СН сос п/о мгс 1*6  ОСТАНКИНО</v>
          </cell>
          <cell r="D193">
            <v>18.334</v>
          </cell>
        </row>
        <row r="194">
          <cell r="A194" t="str">
            <v>6901 МЯСНИКС ПМ сос б/о мгс 1/160 14шт.  ОСТАНКИНО</v>
          </cell>
          <cell r="D194">
            <v>25</v>
          </cell>
        </row>
        <row r="195">
          <cell r="A195" t="str">
            <v>6919 БЕКОН с/к с/н в/у 1/180 10шт.  ОСТАНКИНО</v>
          </cell>
          <cell r="D195">
            <v>166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60</v>
          </cell>
        </row>
        <row r="198">
          <cell r="A198" t="str">
            <v>БОНУС ДОМАШНИЙ РЕЦЕПТ Коровино 0.5кг 8шт. (6305)</v>
          </cell>
          <cell r="D198">
            <v>4</v>
          </cell>
        </row>
        <row r="199">
          <cell r="A199" t="str">
            <v>БОНУС СОЧНЫЕ сос п/о мгс 0.41кг_UZ (6087)  ОСТАНКИНО</v>
          </cell>
          <cell r="D199">
            <v>16</v>
          </cell>
        </row>
        <row r="200">
          <cell r="A200" t="str">
            <v>БОНУС СОЧНЫЕ сос п/о мгс 1*6_UZ (6088)  ОСТАНКИНО</v>
          </cell>
          <cell r="D200">
            <v>5.2569999999999997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307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0.74</v>
          </cell>
        </row>
        <row r="203">
          <cell r="A203" t="str">
            <v>БОНУС_Колбаса вареная Филейская ТМ Вязанка. ВЕС  ПОКОМ</v>
          </cell>
          <cell r="D203">
            <v>33.875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115</v>
          </cell>
        </row>
        <row r="205">
          <cell r="A205" t="str">
            <v>БОНУС_Мини-чебуречки с мясом  0,3кг ТМ Зареченские  ПОКОМ</v>
          </cell>
          <cell r="D205">
            <v>1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D206">
            <v>32.4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96</v>
          </cell>
        </row>
        <row r="208">
          <cell r="A208" t="str">
            <v>БОНУС_Сервелат Фирменный в/к 0,10 кг.шт. нарезка (лоток с ср.защ.атм.)  СПК</v>
          </cell>
          <cell r="D208">
            <v>34</v>
          </cell>
        </row>
        <row r="209">
          <cell r="A209" t="str">
            <v>Бутербродная вареная 0,47 кг шт.  СПК</v>
          </cell>
          <cell r="D209">
            <v>39</v>
          </cell>
        </row>
        <row r="210">
          <cell r="A210" t="str">
            <v>Вацлавская п/к (черева) 390 гр.шт. термоус.пак  СПК</v>
          </cell>
          <cell r="D210">
            <v>37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122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290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395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74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3</v>
          </cell>
        </row>
        <row r="216">
          <cell r="A216" t="str">
            <v>Гуцульская с/к "КолбасГрад" 160 гр.шт. термоус. пак  СПК</v>
          </cell>
          <cell r="D216">
            <v>20</v>
          </cell>
        </row>
        <row r="217">
          <cell r="A217" t="str">
            <v>Дельгаро с/в "Эликатессе" 140 гр.шт.  СПК</v>
          </cell>
          <cell r="D217">
            <v>4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38</v>
          </cell>
        </row>
        <row r="219">
          <cell r="A219" t="str">
            <v>Докторская вареная в/с  СПК</v>
          </cell>
          <cell r="D219">
            <v>-0.93600000000000005</v>
          </cell>
        </row>
        <row r="220">
          <cell r="A220" t="str">
            <v>Докторская вареная в/с 0,47 кг шт.  СПК</v>
          </cell>
          <cell r="D220">
            <v>41</v>
          </cell>
        </row>
        <row r="221">
          <cell r="A221" t="str">
            <v>Докторская вареная термоус.пак. "Высокий вкус"  СПК</v>
          </cell>
          <cell r="D221">
            <v>0.66300000000000003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124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211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82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6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142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137</v>
          </cell>
        </row>
        <row r="231">
          <cell r="A231" t="str">
            <v>Ла Фаворте с/в "Эликатессе" 140 гр.шт.  СПК</v>
          </cell>
          <cell r="D231">
            <v>15</v>
          </cell>
        </row>
        <row r="232">
          <cell r="A232" t="str">
            <v>Ливерная Печеночная "Просто выгодно" 0,3 кг.шт.  СПК</v>
          </cell>
          <cell r="D232">
            <v>51</v>
          </cell>
        </row>
        <row r="233">
          <cell r="A233" t="str">
            <v>Любительская вареная термоус.пак. "Высокий вкус"  СПК</v>
          </cell>
          <cell r="D233">
            <v>-1.974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11.1</v>
          </cell>
        </row>
        <row r="235">
          <cell r="A235" t="str">
            <v>Мини-сосиски в тесте 0,3кг ТМ Зареченские  ПОКОМ</v>
          </cell>
          <cell r="D235">
            <v>4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48.1</v>
          </cell>
        </row>
        <row r="237">
          <cell r="A237" t="str">
            <v>Мини-чебуречки с мясом  0,3кг ТМ Зареченские  ПОКОМ</v>
          </cell>
          <cell r="D237">
            <v>1</v>
          </cell>
        </row>
        <row r="238">
          <cell r="A238" t="str">
            <v>Мини-чебуречки с мясом ВЕС 5,5кг ТМ Зареченские  ПОКОМ</v>
          </cell>
          <cell r="D238">
            <v>5.5</v>
          </cell>
        </row>
        <row r="239">
          <cell r="A239" t="str">
            <v>Мини-чебуречки с сыром и ветчиной 0,3кг ТМ Зареченские  ПОКОМ</v>
          </cell>
          <cell r="D239">
            <v>2</v>
          </cell>
        </row>
        <row r="240">
          <cell r="A240" t="str">
            <v>Мини-шарики с курочкой и сыром ТМ Зареченские ВЕС  ПОКОМ</v>
          </cell>
          <cell r="D240">
            <v>48</v>
          </cell>
        </row>
        <row r="241">
          <cell r="A241" t="str">
            <v>Мусульманская вареная "Просто выгодно"  СПК</v>
          </cell>
          <cell r="D241">
            <v>3.0640000000000001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310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316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318</v>
          </cell>
        </row>
        <row r="245">
          <cell r="A245" t="str">
            <v>Наггетсы с куриным филе и сыром ТМ Вязанка 0,25 кг ПОКОМ</v>
          </cell>
          <cell r="D245">
            <v>206</v>
          </cell>
        </row>
        <row r="246">
          <cell r="A246" t="str">
            <v>Наггетсы Хрустящие 0,3кг ТМ Зареченские  ПОКОМ</v>
          </cell>
          <cell r="D246">
            <v>10</v>
          </cell>
        </row>
        <row r="247">
          <cell r="A247" t="str">
            <v>Наггетсы Хрустящие ТМ Зареченские. ВЕС ПОКОМ</v>
          </cell>
          <cell r="D247">
            <v>222</v>
          </cell>
        </row>
        <row r="248">
          <cell r="A248" t="str">
            <v>Оригинальная с перцем с/к  СПК</v>
          </cell>
          <cell r="D248">
            <v>32.002000000000002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22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19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64</v>
          </cell>
        </row>
        <row r="252">
          <cell r="A252" t="str">
            <v>Пельмени Бигбули с мясом, Горячая штучка 0,43кг  ПОКОМ</v>
          </cell>
          <cell r="D252">
            <v>46</v>
          </cell>
        </row>
        <row r="253">
          <cell r="A253" t="str">
            <v>Пельмени Бигбули с мясом, Горячая штучка 0,9кг  ПОКОМ</v>
          </cell>
          <cell r="D253">
            <v>93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69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75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26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397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286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255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360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316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6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9</v>
          </cell>
        </row>
        <row r="265">
          <cell r="A265" t="str">
            <v>Пельмени Жемчужные сфера 1,0кг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66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74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47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265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51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75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114</v>
          </cell>
        </row>
        <row r="273">
          <cell r="A273" t="str">
            <v>Пельмени Сочные сфера 0,8 кг ТМ Стародворье  ПОКОМ</v>
          </cell>
          <cell r="D273">
            <v>3</v>
          </cell>
        </row>
        <row r="274">
          <cell r="A274" t="str">
            <v>Пельмени Татарские 0,4кг ТМ Особый рецепт  ПОКОМ</v>
          </cell>
          <cell r="D274">
            <v>30</v>
          </cell>
        </row>
        <row r="275">
          <cell r="A275" t="str">
            <v>Пирожки с мясом 0,3кг ТМ Зареченские  ПОКОМ</v>
          </cell>
          <cell r="D275">
            <v>1</v>
          </cell>
        </row>
        <row r="276">
          <cell r="A276" t="str">
            <v>Пирожки с мясом 3,7кг ВЕС ТМ Зареченские  ПОКОМ</v>
          </cell>
          <cell r="D276">
            <v>66.599999999999994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Покровская вареная 0,47 кг шт.  СПК</v>
          </cell>
          <cell r="D278">
            <v>14</v>
          </cell>
        </row>
        <row r="279">
          <cell r="A279" t="str">
            <v>Ричеза с/к 230 гр.шт.  СПК</v>
          </cell>
          <cell r="D279">
            <v>46</v>
          </cell>
        </row>
        <row r="280">
          <cell r="A280" t="str">
            <v>Сальчетти с/к 230 гр.шт.  СПК</v>
          </cell>
          <cell r="D280">
            <v>28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28.093</v>
          </cell>
        </row>
        <row r="283">
          <cell r="A283" t="str">
            <v>Сардельки "Необыкновенные" (в ср.защ.атм.)  СПК</v>
          </cell>
          <cell r="D283">
            <v>6.5250000000000004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6.6040000000000001</v>
          </cell>
        </row>
        <row r="285">
          <cell r="A285" t="str">
            <v>Семейная с чесночком Экстра вареная 0,5 кг.шт.  СПК</v>
          </cell>
          <cell r="D285">
            <v>4</v>
          </cell>
        </row>
        <row r="286">
          <cell r="A286" t="str">
            <v>Сервелат Европейский в/к, в/с 0,38 кг.шт.термофор.пак  СПК</v>
          </cell>
          <cell r="D286">
            <v>10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35</v>
          </cell>
        </row>
        <row r="288">
          <cell r="A288" t="str">
            <v>Сервелат Финский в/к 0,38 кг.шт. термофор.пак.  СПК</v>
          </cell>
          <cell r="D288">
            <v>44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22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2</v>
          </cell>
        </row>
        <row r="291">
          <cell r="A291" t="str">
            <v>Сибирская особая с/к 0,235 кг шт.  СПК</v>
          </cell>
          <cell r="D291">
            <v>41</v>
          </cell>
        </row>
        <row r="292">
          <cell r="A292" t="str">
            <v>Славянская п/к 0,38 кг шт.термофор.пак.  СПК</v>
          </cell>
          <cell r="D292">
            <v>3</v>
          </cell>
        </row>
        <row r="293">
          <cell r="A293" t="str">
            <v>Смак-мени с картофелем и сочной грудинкой 1кг ТМ Зареченские ПОКОМ</v>
          </cell>
          <cell r="D293">
            <v>3</v>
          </cell>
        </row>
        <row r="294">
          <cell r="A294" t="str">
            <v>Сосиски "Баварские" 0,36 кг.шт. вак.упак.  СПК</v>
          </cell>
          <cell r="D294">
            <v>5</v>
          </cell>
        </row>
        <row r="295">
          <cell r="A295" t="str">
            <v>Сосиски "Молочные" 0,36 кг.шт. вак.упак.  СПК</v>
          </cell>
          <cell r="D295">
            <v>8</v>
          </cell>
        </row>
        <row r="296">
          <cell r="A296" t="str">
            <v>Сосиски Мусульманские "Просто выгодно" (в ср.защ.атм.)  СПК</v>
          </cell>
          <cell r="D296">
            <v>7.6390000000000002</v>
          </cell>
        </row>
        <row r="297">
          <cell r="A297" t="str">
            <v>Сосиски Хот-дог ВЕС (лоток с ср.защ.атм.)   СПК</v>
          </cell>
          <cell r="D297">
            <v>44.469000000000001</v>
          </cell>
        </row>
        <row r="298">
          <cell r="A298" t="str">
            <v>Сочный мегачебурек ТМ Зареченские ВЕС ПОКОМ</v>
          </cell>
          <cell r="D298">
            <v>58.24</v>
          </cell>
        </row>
        <row r="299">
          <cell r="A299" t="str">
            <v>Уши свиные копченые к пиву 0,15кг нар. д/ф шт.  СПК</v>
          </cell>
          <cell r="D299">
            <v>13</v>
          </cell>
        </row>
        <row r="300">
          <cell r="A300" t="str">
            <v>Фестивальная пора с/к 235 гр.шт.  СПК</v>
          </cell>
          <cell r="D300">
            <v>96</v>
          </cell>
        </row>
        <row r="301">
          <cell r="A301" t="str">
            <v>Фестивальная пора с/к термоус.пак  СПК</v>
          </cell>
          <cell r="D301">
            <v>1.83</v>
          </cell>
        </row>
        <row r="302">
          <cell r="A302" t="str">
            <v>Фуэт с/в "Эликатессе" 160 гр.шт.  СПК</v>
          </cell>
          <cell r="D302">
            <v>6</v>
          </cell>
        </row>
        <row r="303">
          <cell r="A303" t="str">
            <v>Хинкали Классические ТМ Зареченские ВЕС ПОКОМ</v>
          </cell>
          <cell r="D303">
            <v>10</v>
          </cell>
        </row>
        <row r="304">
          <cell r="A304" t="str">
            <v>Хотстеры с сыром 0,25кг ТМ Горячая штучка  ПОКОМ</v>
          </cell>
          <cell r="D304">
            <v>95</v>
          </cell>
        </row>
        <row r="305">
          <cell r="A305" t="str">
            <v>Хотстеры ТМ Горячая штучка ТС Хотстеры 0,25 кг зам  ПОКОМ</v>
          </cell>
          <cell r="D305">
            <v>197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77</v>
          </cell>
        </row>
        <row r="307">
          <cell r="A307" t="str">
            <v>Хрустящие крылышки ТМ Горячая штучка 0,3 кг зам  ПОКОМ</v>
          </cell>
          <cell r="D307">
            <v>80</v>
          </cell>
        </row>
        <row r="308">
          <cell r="A308" t="str">
            <v>Хрустящие крылышки ТМ Зареченские ТС Зареченские продукты. ВЕС ПОКОМ</v>
          </cell>
          <cell r="D308">
            <v>7.2</v>
          </cell>
        </row>
        <row r="309">
          <cell r="A309" t="str">
            <v>Чебупай сочное яблоко ТМ Горячая штучка 0,2 кг зам.  ПОКОМ</v>
          </cell>
          <cell r="D309">
            <v>23</v>
          </cell>
        </row>
        <row r="310">
          <cell r="A310" t="str">
            <v>Чебупай спелая вишня ТМ Горячая штучка 0,2 кг зам.  ПОКОМ</v>
          </cell>
          <cell r="D310">
            <v>48</v>
          </cell>
        </row>
        <row r="311">
          <cell r="A311" t="str">
            <v>Чебупели Курочка гриль ТМ Горячая штучка, 0,3 кг зам  ПОКОМ</v>
          </cell>
          <cell r="D311">
            <v>63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466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512</v>
          </cell>
        </row>
        <row r="314">
          <cell r="A314" t="str">
            <v>Чебуреки сочные ВЕС ТМ Зареченские  ПОКОМ</v>
          </cell>
          <cell r="D314">
            <v>70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11.645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19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64</v>
          </cell>
        </row>
        <row r="319">
          <cell r="A319" t="str">
            <v>Итого</v>
          </cell>
          <cell r="D319">
            <v>44271.487000000001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7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X111" sqref="X111"/>
    </sheetView>
  </sheetViews>
  <sheetFormatPr defaultColWidth="10.5" defaultRowHeight="11.45" customHeight="1" outlineLevelRow="1" x14ac:dyDescent="0.2"/>
  <cols>
    <col min="1" max="1" width="56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12.6640625" style="5" bestFit="1" customWidth="1"/>
    <col min="36" max="36" width="7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O5" s="14" t="s">
        <v>151</v>
      </c>
      <c r="X5" s="14" t="s">
        <v>150</v>
      </c>
      <c r="AE5" s="5" t="s">
        <v>152</v>
      </c>
      <c r="AF5" s="5" t="s">
        <v>153</v>
      </c>
      <c r="AG5" s="14" t="s">
        <v>154</v>
      </c>
      <c r="AH5" s="14" t="s">
        <v>147</v>
      </c>
    </row>
    <row r="6" spans="1:38" ht="11.1" customHeight="1" x14ac:dyDescent="0.2">
      <c r="A6" s="6"/>
      <c r="B6" s="6"/>
      <c r="C6" s="3"/>
      <c r="D6" s="3"/>
      <c r="E6" s="9">
        <f>SUM(E7:E156)</f>
        <v>134282.21900000007</v>
      </c>
      <c r="F6" s="9">
        <f>SUM(F7:F156)</f>
        <v>80622.568999999989</v>
      </c>
      <c r="J6" s="9">
        <f>SUM(J7:J156)</f>
        <v>135868.48499999999</v>
      </c>
      <c r="K6" s="9">
        <f t="shared" ref="K6:X6" si="0">SUM(K7:K156)</f>
        <v>-1586.2660000000001</v>
      </c>
      <c r="L6" s="9">
        <f t="shared" si="0"/>
        <v>27390</v>
      </c>
      <c r="M6" s="9">
        <f t="shared" si="0"/>
        <v>27830</v>
      </c>
      <c r="N6" s="9">
        <f t="shared" si="0"/>
        <v>16969.8</v>
      </c>
      <c r="O6" s="9">
        <f t="shared" si="0"/>
        <v>11300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23532.043800000007</v>
      </c>
      <c r="X6" s="9">
        <f t="shared" si="0"/>
        <v>29259.952000000001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16622</v>
      </c>
      <c r="AE6" s="9">
        <f t="shared" ref="AE6" si="5">SUM(AE7:AE156)</f>
        <v>29010.887999999999</v>
      </c>
      <c r="AF6" s="9">
        <f t="shared" ref="AF6" si="6">SUM(AF7:AF156)</f>
        <v>27225.835600000017</v>
      </c>
      <c r="AG6" s="9">
        <f t="shared" ref="AG6" si="7">SUM(AG7:AG156)</f>
        <v>25855.384999999995</v>
      </c>
      <c r="AH6" s="9">
        <f t="shared" ref="AH6" si="8">SUM(AH7:AH156)</f>
        <v>21193.040000000005</v>
      </c>
      <c r="AJ6" s="9">
        <f t="shared" ref="AJ6" si="9">SUM(AJ7:AJ156)</f>
        <v>17012.251999999997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526.34400000000005</v>
      </c>
      <c r="D7" s="8">
        <v>361.86</v>
      </c>
      <c r="E7" s="8">
        <v>570.93499999999995</v>
      </c>
      <c r="F7" s="8">
        <v>284.56099999999998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551.73299999999995</v>
      </c>
      <c r="K7" s="13">
        <f>E7-J7</f>
        <v>19.201999999999998</v>
      </c>
      <c r="L7" s="13">
        <f>VLOOKUP(A:A,[1]TDSheet!$A:$L,12,0)</f>
        <v>260</v>
      </c>
      <c r="M7" s="13">
        <f>VLOOKUP(A:A,[1]TDSheet!$A:$M,13,0)</f>
        <v>150</v>
      </c>
      <c r="N7" s="13">
        <f>VLOOKUP(A:A,[1]TDSheet!$A:$X,24,0)</f>
        <v>350</v>
      </c>
      <c r="O7" s="13">
        <f>VLOOKUP(A:A,[1]TDSheet!$A:$N,14,0)</f>
        <v>0</v>
      </c>
      <c r="P7" s="13"/>
      <c r="Q7" s="13"/>
      <c r="R7" s="13"/>
      <c r="S7" s="13"/>
      <c r="T7" s="13"/>
      <c r="U7" s="13"/>
      <c r="V7" s="13"/>
      <c r="W7" s="13">
        <f>(E7-AD7)/5</f>
        <v>114.18699999999998</v>
      </c>
      <c r="X7" s="15">
        <v>100</v>
      </c>
      <c r="Y7" s="16">
        <f>(F7+L7+M7+N7+O7+X7)/W7</f>
        <v>10.023566605655637</v>
      </c>
      <c r="Z7" s="13">
        <f>F7/W7</f>
        <v>2.4920612679201661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134.20779999999999</v>
      </c>
      <c r="AF7" s="13">
        <f>VLOOKUP(A:A,[1]TDSheet!$A:$AF,32,0)</f>
        <v>133.93860000000001</v>
      </c>
      <c r="AG7" s="13">
        <f>VLOOKUP(A:A,[1]TDSheet!$A:$AG,33,0)</f>
        <v>123.821</v>
      </c>
      <c r="AH7" s="13">
        <f>VLOOKUP(A:A,[3]TDSheet!$A:$D,4,0)</f>
        <v>41.731000000000002</v>
      </c>
      <c r="AI7" s="13" t="str">
        <f>VLOOKUP(A:A,[1]TDSheet!$A:$AI,35,0)</f>
        <v>сентак</v>
      </c>
      <c r="AJ7" s="13">
        <f>X7*H7</f>
        <v>100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475.798</v>
      </c>
      <c r="D8" s="8">
        <v>605.94899999999996</v>
      </c>
      <c r="E8" s="8">
        <v>653.45500000000004</v>
      </c>
      <c r="F8" s="8">
        <v>383.97300000000001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626.61199999999997</v>
      </c>
      <c r="K8" s="13">
        <f t="shared" ref="K8:K71" si="10">E8-J8</f>
        <v>26.843000000000075</v>
      </c>
      <c r="L8" s="13">
        <f>VLOOKUP(A:A,[1]TDSheet!$A:$L,12,0)</f>
        <v>330</v>
      </c>
      <c r="M8" s="13">
        <f>VLOOKUP(A:A,[1]TDSheet!$A:$M,13,0)</f>
        <v>180</v>
      </c>
      <c r="N8" s="13">
        <f>VLOOKUP(A:A,[1]TDSheet!$A:$X,24,0)</f>
        <v>0</v>
      </c>
      <c r="O8" s="13">
        <f>VLOOKUP(A:A,[1]TDSheet!$A:$N,14,0)</f>
        <v>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130.691</v>
      </c>
      <c r="X8" s="15">
        <v>50</v>
      </c>
      <c r="Y8" s="16">
        <f t="shared" ref="Y8:Y71" si="12">(F8+L8+M8+N8+O8+X8)/W8</f>
        <v>7.2229380753074039</v>
      </c>
      <c r="Z8" s="13">
        <f t="shared" ref="Z8:Z71" si="13">F8/W8</f>
        <v>2.9380217459503717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157.74700000000001</v>
      </c>
      <c r="AF8" s="13">
        <f>VLOOKUP(A:A,[1]TDSheet!$A:$AF,32,0)</f>
        <v>143.1292</v>
      </c>
      <c r="AG8" s="13">
        <f>VLOOKUP(A:A,[1]TDSheet!$A:$AG,33,0)</f>
        <v>153.97819999999999</v>
      </c>
      <c r="AH8" s="13">
        <f>VLOOKUP(A:A,[3]TDSheet!$A:$D,4,0)</f>
        <v>103.108</v>
      </c>
      <c r="AI8" s="13" t="str">
        <f>VLOOKUP(A:A,[1]TDSheet!$A:$AI,35,0)</f>
        <v>оконч</v>
      </c>
      <c r="AJ8" s="13">
        <f t="shared" ref="AJ8:AJ71" si="14">X8*H8</f>
        <v>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1621.6669999999999</v>
      </c>
      <c r="D9" s="8">
        <v>1860.18</v>
      </c>
      <c r="E9" s="8">
        <v>1989.5630000000001</v>
      </c>
      <c r="F9" s="8">
        <v>1445.212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1845.787</v>
      </c>
      <c r="K9" s="13">
        <f t="shared" si="10"/>
        <v>143.77600000000007</v>
      </c>
      <c r="L9" s="13">
        <f>VLOOKUP(A:A,[1]TDSheet!$A:$L,12,0)</f>
        <v>700</v>
      </c>
      <c r="M9" s="13">
        <f>VLOOKUP(A:A,[1]TDSheet!$A:$M,13,0)</f>
        <v>550</v>
      </c>
      <c r="N9" s="13">
        <f>VLOOKUP(A:A,[1]TDSheet!$A:$X,24,0)</f>
        <v>100</v>
      </c>
      <c r="O9" s="13">
        <f>VLOOKUP(A:A,[1]TDSheet!$A:$N,14,0)</f>
        <v>0</v>
      </c>
      <c r="P9" s="13"/>
      <c r="Q9" s="13"/>
      <c r="R9" s="13"/>
      <c r="S9" s="13"/>
      <c r="T9" s="13"/>
      <c r="U9" s="13"/>
      <c r="V9" s="13"/>
      <c r="W9" s="13">
        <f t="shared" si="11"/>
        <v>397.9126</v>
      </c>
      <c r="X9" s="15">
        <v>300</v>
      </c>
      <c r="Y9" s="16">
        <f t="shared" si="12"/>
        <v>7.778622742783214</v>
      </c>
      <c r="Z9" s="13">
        <f t="shared" si="13"/>
        <v>3.6319835059256733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512.72559999999999</v>
      </c>
      <c r="AF9" s="13">
        <f>VLOOKUP(A:A,[1]TDSheet!$A:$AF,32,0)</f>
        <v>475.4298</v>
      </c>
      <c r="AG9" s="13">
        <f>VLOOKUP(A:A,[1]TDSheet!$A:$AG,33,0)</f>
        <v>469.09700000000004</v>
      </c>
      <c r="AH9" s="13">
        <f>VLOOKUP(A:A,[3]TDSheet!$A:$D,4,0)</f>
        <v>220.37799999999999</v>
      </c>
      <c r="AI9" s="13" t="str">
        <f>VLOOKUP(A:A,[1]TDSheet!$A:$AI,35,0)</f>
        <v>продсент</v>
      </c>
      <c r="AJ9" s="13">
        <f t="shared" si="14"/>
        <v>300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104.07599999999999</v>
      </c>
      <c r="D10" s="8">
        <v>195.697</v>
      </c>
      <c r="E10" s="8">
        <v>132.84100000000001</v>
      </c>
      <c r="F10" s="8">
        <v>164.339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136.053</v>
      </c>
      <c r="K10" s="13">
        <f t="shared" si="10"/>
        <v>-3.2119999999999891</v>
      </c>
      <c r="L10" s="13">
        <f>VLOOKUP(A:A,[1]TDSheet!$A:$L,12,0)</f>
        <v>50</v>
      </c>
      <c r="M10" s="13">
        <f>VLOOKUP(A:A,[1]TDSheet!$A:$M,13,0)</f>
        <v>40</v>
      </c>
      <c r="N10" s="13">
        <f>VLOOKUP(A:A,[1]TDSheet!$A:$X,24,0)</f>
        <v>0</v>
      </c>
      <c r="O10" s="13">
        <f>VLOOKUP(A:A,[1]TDSheet!$A:$N,14,0)</f>
        <v>0</v>
      </c>
      <c r="P10" s="13"/>
      <c r="Q10" s="13"/>
      <c r="R10" s="13"/>
      <c r="S10" s="13"/>
      <c r="T10" s="13"/>
      <c r="U10" s="13"/>
      <c r="V10" s="13"/>
      <c r="W10" s="13">
        <f t="shared" si="11"/>
        <v>26.568200000000001</v>
      </c>
      <c r="X10" s="15"/>
      <c r="Y10" s="16">
        <f t="shared" si="12"/>
        <v>9.5730610278453181</v>
      </c>
      <c r="Z10" s="13">
        <f t="shared" si="13"/>
        <v>6.185552653171837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35.639600000000002</v>
      </c>
      <c r="AF10" s="13">
        <f>VLOOKUP(A:A,[1]TDSheet!$A:$AF,32,0)</f>
        <v>31.380399999999998</v>
      </c>
      <c r="AG10" s="13">
        <f>VLOOKUP(A:A,[1]TDSheet!$A:$AG,33,0)</f>
        <v>39.803600000000003</v>
      </c>
      <c r="AH10" s="13">
        <f>VLOOKUP(A:A,[3]TDSheet!$A:$D,4,0)</f>
        <v>24.997</v>
      </c>
      <c r="AI10" s="13" t="e">
        <f>VLOOKUP(A:A,[1]TDSheet!$A:$AI,35,0)</f>
        <v>#N/A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181</v>
      </c>
      <c r="D11" s="8">
        <v>410</v>
      </c>
      <c r="E11" s="8">
        <v>319</v>
      </c>
      <c r="F11" s="8">
        <v>260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323</v>
      </c>
      <c r="K11" s="13">
        <f t="shared" si="10"/>
        <v>-4</v>
      </c>
      <c r="L11" s="13">
        <f>VLOOKUP(A:A,[1]TDSheet!$A:$L,12,0)</f>
        <v>30</v>
      </c>
      <c r="M11" s="13">
        <f>VLOOKUP(A:A,[1]TDSheet!$A:$M,13,0)</f>
        <v>90</v>
      </c>
      <c r="N11" s="13">
        <f>VLOOKUP(A:A,[1]TDSheet!$A:$X,24,0)</f>
        <v>0</v>
      </c>
      <c r="O11" s="13">
        <f>VLOOKUP(A:A,[1]TDSheet!$A:$N,14,0)</f>
        <v>0</v>
      </c>
      <c r="P11" s="13"/>
      <c r="Q11" s="13"/>
      <c r="R11" s="13"/>
      <c r="S11" s="13"/>
      <c r="T11" s="13"/>
      <c r="U11" s="13"/>
      <c r="V11" s="13"/>
      <c r="W11" s="13">
        <f t="shared" si="11"/>
        <v>63.8</v>
      </c>
      <c r="X11" s="15">
        <v>100</v>
      </c>
      <c r="Y11" s="16">
        <f t="shared" si="12"/>
        <v>7.523510971786834</v>
      </c>
      <c r="Z11" s="13">
        <f t="shared" si="13"/>
        <v>4.0752351097178687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78</v>
      </c>
      <c r="AF11" s="13">
        <f>VLOOKUP(A:A,[1]TDSheet!$A:$AF,32,0)</f>
        <v>76.2</v>
      </c>
      <c r="AG11" s="13">
        <f>VLOOKUP(A:A,[1]TDSheet!$A:$AG,33,0)</f>
        <v>77</v>
      </c>
      <c r="AH11" s="13">
        <f>VLOOKUP(A:A,[3]TDSheet!$A:$D,4,0)</f>
        <v>109</v>
      </c>
      <c r="AI11" s="13">
        <f>VLOOKUP(A:A,[1]TDSheet!$A:$AI,35,0)</f>
        <v>0</v>
      </c>
      <c r="AJ11" s="13">
        <f t="shared" si="14"/>
        <v>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1741</v>
      </c>
      <c r="D12" s="8">
        <v>4250</v>
      </c>
      <c r="E12" s="8">
        <v>4464</v>
      </c>
      <c r="F12" s="8">
        <v>1362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4588</v>
      </c>
      <c r="K12" s="13">
        <f t="shared" si="10"/>
        <v>-124</v>
      </c>
      <c r="L12" s="13">
        <f>VLOOKUP(A:A,[1]TDSheet!$A:$L,12,0)</f>
        <v>1000</v>
      </c>
      <c r="M12" s="13">
        <f>VLOOKUP(A:A,[1]TDSheet!$A:$M,13,0)</f>
        <v>600</v>
      </c>
      <c r="N12" s="13">
        <f>VLOOKUP(A:A,[1]TDSheet!$A:$X,24,0)</f>
        <v>200</v>
      </c>
      <c r="O12" s="13">
        <f>VLOOKUP(A:A,[1]TDSheet!$A:$N,14,0)</f>
        <v>0</v>
      </c>
      <c r="P12" s="13"/>
      <c r="Q12" s="13"/>
      <c r="R12" s="13"/>
      <c r="S12" s="13"/>
      <c r="T12" s="13"/>
      <c r="U12" s="13"/>
      <c r="V12" s="13"/>
      <c r="W12" s="13">
        <f t="shared" si="11"/>
        <v>572.79999999999995</v>
      </c>
      <c r="X12" s="15">
        <v>300</v>
      </c>
      <c r="Y12" s="16">
        <f t="shared" si="12"/>
        <v>6.0439944134078214</v>
      </c>
      <c r="Z12" s="13">
        <f t="shared" si="13"/>
        <v>2.3777932960893855</v>
      </c>
      <c r="AA12" s="13"/>
      <c r="AB12" s="13"/>
      <c r="AC12" s="13"/>
      <c r="AD12" s="13">
        <f>VLOOKUP(A:A,[1]TDSheet!$A:$AD,30,0)</f>
        <v>1600</v>
      </c>
      <c r="AE12" s="13">
        <f>VLOOKUP(A:A,[1]TDSheet!$A:$AE,31,0)</f>
        <v>590.6</v>
      </c>
      <c r="AF12" s="13">
        <f>VLOOKUP(A:A,[1]TDSheet!$A:$AF,32,0)</f>
        <v>558.79999999999995</v>
      </c>
      <c r="AG12" s="13">
        <f>VLOOKUP(A:A,[1]TDSheet!$A:$AG,33,0)</f>
        <v>594.4</v>
      </c>
      <c r="AH12" s="13">
        <f>VLOOKUP(A:A,[3]TDSheet!$A:$D,4,0)</f>
        <v>440</v>
      </c>
      <c r="AI12" s="13" t="str">
        <f>VLOOKUP(A:A,[1]TDSheet!$A:$AI,35,0)</f>
        <v>оконч</v>
      </c>
      <c r="AJ12" s="13">
        <f t="shared" si="14"/>
        <v>120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3088</v>
      </c>
      <c r="D13" s="8">
        <v>5706</v>
      </c>
      <c r="E13" s="8">
        <v>5928</v>
      </c>
      <c r="F13" s="8">
        <v>2760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5976</v>
      </c>
      <c r="K13" s="13">
        <f t="shared" si="10"/>
        <v>-48</v>
      </c>
      <c r="L13" s="13">
        <f>VLOOKUP(A:A,[1]TDSheet!$A:$L,12,0)</f>
        <v>900</v>
      </c>
      <c r="M13" s="13">
        <f>VLOOKUP(A:A,[1]TDSheet!$A:$M,13,0)</f>
        <v>1000</v>
      </c>
      <c r="N13" s="13">
        <f>VLOOKUP(A:A,[1]TDSheet!$A:$X,24,0)</f>
        <v>1000</v>
      </c>
      <c r="O13" s="13">
        <f>VLOOKUP(A:A,[1]TDSheet!$A:$N,14,0)</f>
        <v>800</v>
      </c>
      <c r="P13" s="13"/>
      <c r="Q13" s="13"/>
      <c r="R13" s="13"/>
      <c r="S13" s="13"/>
      <c r="T13" s="13"/>
      <c r="U13" s="13"/>
      <c r="V13" s="13"/>
      <c r="W13" s="13">
        <f t="shared" si="11"/>
        <v>735.6</v>
      </c>
      <c r="X13" s="15">
        <v>800</v>
      </c>
      <c r="Y13" s="16">
        <f t="shared" si="12"/>
        <v>9.8694942903752043</v>
      </c>
      <c r="Z13" s="13">
        <f t="shared" si="13"/>
        <v>3.7520391517128875</v>
      </c>
      <c r="AA13" s="13"/>
      <c r="AB13" s="13"/>
      <c r="AC13" s="13"/>
      <c r="AD13" s="13">
        <f>VLOOKUP(A:A,[1]TDSheet!$A:$AD,30,0)</f>
        <v>2250</v>
      </c>
      <c r="AE13" s="13">
        <f>VLOOKUP(A:A,[1]TDSheet!$A:$AE,31,0)</f>
        <v>975.2</v>
      </c>
      <c r="AF13" s="13">
        <f>VLOOKUP(A:A,[1]TDSheet!$A:$AF,32,0)</f>
        <v>917.4</v>
      </c>
      <c r="AG13" s="13">
        <f>VLOOKUP(A:A,[1]TDSheet!$A:$AG,33,0)</f>
        <v>847.4</v>
      </c>
      <c r="AH13" s="13">
        <f>VLOOKUP(A:A,[3]TDSheet!$A:$D,4,0)</f>
        <v>685</v>
      </c>
      <c r="AI13" s="13" t="str">
        <f>VLOOKUP(A:A,[1]TDSheet!$A:$AI,35,0)</f>
        <v>сентак</v>
      </c>
      <c r="AJ13" s="13">
        <f t="shared" si="14"/>
        <v>360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3655</v>
      </c>
      <c r="D14" s="8">
        <v>4627</v>
      </c>
      <c r="E14" s="8">
        <v>5449</v>
      </c>
      <c r="F14" s="8">
        <v>2698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5523</v>
      </c>
      <c r="K14" s="13">
        <f t="shared" si="10"/>
        <v>-74</v>
      </c>
      <c r="L14" s="13">
        <f>VLOOKUP(A:A,[1]TDSheet!$A:$L,12,0)</f>
        <v>1100</v>
      </c>
      <c r="M14" s="13">
        <f>VLOOKUP(A:A,[1]TDSheet!$A:$M,13,0)</f>
        <v>1100</v>
      </c>
      <c r="N14" s="13">
        <f>VLOOKUP(A:A,[1]TDSheet!$A:$X,24,0)</f>
        <v>0</v>
      </c>
      <c r="O14" s="13">
        <f>VLOOKUP(A:A,[1]TDSheet!$A:$N,14,0)</f>
        <v>800</v>
      </c>
      <c r="P14" s="13"/>
      <c r="Q14" s="13"/>
      <c r="R14" s="13"/>
      <c r="S14" s="13"/>
      <c r="T14" s="13"/>
      <c r="U14" s="13"/>
      <c r="V14" s="13"/>
      <c r="W14" s="13">
        <f t="shared" si="11"/>
        <v>865.4</v>
      </c>
      <c r="X14" s="15">
        <v>400</v>
      </c>
      <c r="Y14" s="16">
        <f t="shared" si="12"/>
        <v>7.0464525075109776</v>
      </c>
      <c r="Z14" s="13">
        <f t="shared" si="13"/>
        <v>3.1176334642939683</v>
      </c>
      <c r="AA14" s="13"/>
      <c r="AB14" s="13"/>
      <c r="AC14" s="13"/>
      <c r="AD14" s="13">
        <f>VLOOKUP(A:A,[1]TDSheet!$A:$AD,30,0)</f>
        <v>1122</v>
      </c>
      <c r="AE14" s="13">
        <f>VLOOKUP(A:A,[1]TDSheet!$A:$AE,31,0)</f>
        <v>1027</v>
      </c>
      <c r="AF14" s="13">
        <f>VLOOKUP(A:A,[1]TDSheet!$A:$AF,32,0)</f>
        <v>1045</v>
      </c>
      <c r="AG14" s="13">
        <f>VLOOKUP(A:A,[1]TDSheet!$A:$AG,33,0)</f>
        <v>943.8</v>
      </c>
      <c r="AH14" s="13">
        <f>VLOOKUP(A:A,[3]TDSheet!$A:$D,4,0)</f>
        <v>666</v>
      </c>
      <c r="AI14" s="13">
        <f>VLOOKUP(A:A,[1]TDSheet!$A:$AI,35,0)</f>
        <v>0</v>
      </c>
      <c r="AJ14" s="13">
        <f t="shared" si="14"/>
        <v>180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216</v>
      </c>
      <c r="D15" s="8">
        <v>337</v>
      </c>
      <c r="E15" s="8">
        <v>329</v>
      </c>
      <c r="F15" s="8">
        <v>212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362</v>
      </c>
      <c r="K15" s="13">
        <f t="shared" si="10"/>
        <v>-33</v>
      </c>
      <c r="L15" s="13">
        <f>VLOOKUP(A:A,[1]TDSheet!$A:$L,12,0)</f>
        <v>150</v>
      </c>
      <c r="M15" s="13">
        <f>VLOOKUP(A:A,[1]TDSheet!$A:$M,13,0)</f>
        <v>100</v>
      </c>
      <c r="N15" s="13">
        <f>VLOOKUP(A:A,[1]TDSheet!$A:$X,24,0)</f>
        <v>50</v>
      </c>
      <c r="O15" s="13">
        <f>VLOOKUP(A:A,[1]TDSheet!$A:$N,14,0)</f>
        <v>0</v>
      </c>
      <c r="P15" s="13"/>
      <c r="Q15" s="13"/>
      <c r="R15" s="13"/>
      <c r="S15" s="13"/>
      <c r="T15" s="13"/>
      <c r="U15" s="13"/>
      <c r="V15" s="13"/>
      <c r="W15" s="13">
        <f t="shared" si="11"/>
        <v>65.8</v>
      </c>
      <c r="X15" s="15"/>
      <c r="Y15" s="16">
        <f t="shared" si="12"/>
        <v>7.7811550151975686</v>
      </c>
      <c r="Z15" s="13">
        <f t="shared" si="13"/>
        <v>3.2218844984802435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78.8</v>
      </c>
      <c r="AF15" s="13">
        <f>VLOOKUP(A:A,[1]TDSheet!$A:$AF,32,0)</f>
        <v>76.400000000000006</v>
      </c>
      <c r="AG15" s="13">
        <f>VLOOKUP(A:A,[1]TDSheet!$A:$AG,33,0)</f>
        <v>82.2</v>
      </c>
      <c r="AH15" s="13">
        <f>VLOOKUP(A:A,[3]TDSheet!$A:$D,4,0)</f>
        <v>58</v>
      </c>
      <c r="AI15" s="13" t="e">
        <f>VLOOKUP(A:A,[1]TDSheet!$A:$AI,35,0)</f>
        <v>#N/A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55</v>
      </c>
      <c r="D16" s="8">
        <v>77</v>
      </c>
      <c r="E16" s="8">
        <v>62</v>
      </c>
      <c r="F16" s="8">
        <v>63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80</v>
      </c>
      <c r="K16" s="13">
        <f t="shared" si="10"/>
        <v>-18</v>
      </c>
      <c r="L16" s="13">
        <f>VLOOKUP(A:A,[1]TDSheet!$A:$L,12,0)</f>
        <v>0</v>
      </c>
      <c r="M16" s="13">
        <f>VLOOKUP(A:A,[1]TDSheet!$A:$M,13,0)</f>
        <v>30</v>
      </c>
      <c r="N16" s="13">
        <f>VLOOKUP(A:A,[1]TDSheet!$A:$X,24,0)</f>
        <v>0</v>
      </c>
      <c r="O16" s="13">
        <f>VLOOKUP(A:A,[1]TDSheet!$A:$N,14,0)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12.4</v>
      </c>
      <c r="X16" s="15"/>
      <c r="Y16" s="16">
        <f t="shared" si="12"/>
        <v>7.5</v>
      </c>
      <c r="Z16" s="13">
        <f t="shared" si="13"/>
        <v>5.0806451612903221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17</v>
      </c>
      <c r="AF16" s="13">
        <f>VLOOKUP(A:A,[1]TDSheet!$A:$AF,32,0)</f>
        <v>14.6</v>
      </c>
      <c r="AG16" s="13">
        <f>VLOOKUP(A:A,[1]TDSheet!$A:$AG,33,0)</f>
        <v>15.6</v>
      </c>
      <c r="AH16" s="13">
        <f>VLOOKUP(A:A,[3]TDSheet!$A:$D,4,0)</f>
        <v>21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444</v>
      </c>
      <c r="D17" s="8">
        <v>726</v>
      </c>
      <c r="E17" s="8">
        <v>335</v>
      </c>
      <c r="F17" s="8">
        <v>821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345</v>
      </c>
      <c r="K17" s="13">
        <f t="shared" si="10"/>
        <v>-10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VLOOKUP(A:A,[1]TDSheet!$A:$X,24,0)</f>
        <v>0</v>
      </c>
      <c r="O17" s="13">
        <f>VLOOKUP(A:A,[1]TDSheet!$A:$N,14,0)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67</v>
      </c>
      <c r="X17" s="15">
        <v>200</v>
      </c>
      <c r="Y17" s="16">
        <f t="shared" si="12"/>
        <v>15.238805970149254</v>
      </c>
      <c r="Z17" s="13">
        <f t="shared" si="13"/>
        <v>12.253731343283581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77.8</v>
      </c>
      <c r="AF17" s="13">
        <f>VLOOKUP(A:A,[1]TDSheet!$A:$AF,32,0)</f>
        <v>76.400000000000006</v>
      </c>
      <c r="AG17" s="13">
        <f>VLOOKUP(A:A,[1]TDSheet!$A:$AG,33,0)</f>
        <v>71.400000000000006</v>
      </c>
      <c r="AH17" s="13">
        <f>VLOOKUP(A:A,[3]TDSheet!$A:$D,4,0)</f>
        <v>76</v>
      </c>
      <c r="AI17" s="13" t="e">
        <f>VLOOKUP(A:A,[1]TDSheet!$A:$AI,35,0)</f>
        <v>#N/A</v>
      </c>
      <c r="AJ17" s="13">
        <f t="shared" si="14"/>
        <v>34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369</v>
      </c>
      <c r="D18" s="8">
        <v>238</v>
      </c>
      <c r="E18" s="8">
        <v>411</v>
      </c>
      <c r="F18" s="8">
        <v>184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416</v>
      </c>
      <c r="K18" s="13">
        <f t="shared" si="10"/>
        <v>-5</v>
      </c>
      <c r="L18" s="13">
        <f>VLOOKUP(A:A,[1]TDSheet!$A:$L,12,0)</f>
        <v>60</v>
      </c>
      <c r="M18" s="13">
        <f>VLOOKUP(A:A,[1]TDSheet!$A:$M,13,0)</f>
        <v>90</v>
      </c>
      <c r="N18" s="13">
        <f>VLOOKUP(A:A,[1]TDSheet!$A:$X,24,0)</f>
        <v>150</v>
      </c>
      <c r="O18" s="13">
        <f>VLOOKUP(A:A,[1]TDSheet!$A:$N,14,0)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82.2</v>
      </c>
      <c r="X18" s="15">
        <v>130</v>
      </c>
      <c r="Y18" s="16">
        <f t="shared" si="12"/>
        <v>7.4695863746958633</v>
      </c>
      <c r="Z18" s="13">
        <f t="shared" si="13"/>
        <v>2.2384428223844282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89.4</v>
      </c>
      <c r="AF18" s="13">
        <f>VLOOKUP(A:A,[1]TDSheet!$A:$AF,32,0)</f>
        <v>97.6</v>
      </c>
      <c r="AG18" s="13">
        <f>VLOOKUP(A:A,[1]TDSheet!$A:$AG,33,0)</f>
        <v>77.400000000000006</v>
      </c>
      <c r="AH18" s="13">
        <f>VLOOKUP(A:A,[3]TDSheet!$A:$D,4,0)</f>
        <v>104</v>
      </c>
      <c r="AI18" s="13">
        <f>VLOOKUP(A:A,[1]TDSheet!$A:$AI,35,0)</f>
        <v>0</v>
      </c>
      <c r="AJ18" s="13">
        <f t="shared" si="14"/>
        <v>39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2728</v>
      </c>
      <c r="D19" s="8">
        <v>2558</v>
      </c>
      <c r="E19" s="8">
        <v>1504</v>
      </c>
      <c r="F19" s="8">
        <v>3749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1528</v>
      </c>
      <c r="K19" s="13">
        <f t="shared" si="10"/>
        <v>-24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VLOOKUP(A:A,[1]TDSheet!$A:$X,24,0)</f>
        <v>0</v>
      </c>
      <c r="O19" s="13">
        <f>VLOOKUP(A:A,[1]TDSheet!$A:$N,14,0)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300.8</v>
      </c>
      <c r="X19" s="15">
        <v>1000</v>
      </c>
      <c r="Y19" s="16">
        <f t="shared" si="12"/>
        <v>15.787898936170212</v>
      </c>
      <c r="Z19" s="13">
        <f t="shared" si="13"/>
        <v>12.46343085106383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388.4</v>
      </c>
      <c r="AF19" s="13">
        <f>VLOOKUP(A:A,[1]TDSheet!$A:$AF,32,0)</f>
        <v>324.60000000000002</v>
      </c>
      <c r="AG19" s="13">
        <f>VLOOKUP(A:A,[1]TDSheet!$A:$AG,33,0)</f>
        <v>294</v>
      </c>
      <c r="AH19" s="13">
        <f>VLOOKUP(A:A,[3]TDSheet!$A:$D,4,0)</f>
        <v>283</v>
      </c>
      <c r="AI19" s="13">
        <f>VLOOKUP(A:A,[1]TDSheet!$A:$AI,35,0)</f>
        <v>0</v>
      </c>
      <c r="AJ19" s="13">
        <f t="shared" si="14"/>
        <v>170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671</v>
      </c>
      <c r="D20" s="8">
        <v>698</v>
      </c>
      <c r="E20" s="8">
        <v>942</v>
      </c>
      <c r="F20" s="8">
        <v>415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960</v>
      </c>
      <c r="K20" s="13">
        <f t="shared" si="10"/>
        <v>-18</v>
      </c>
      <c r="L20" s="13">
        <f>VLOOKUP(A:A,[1]TDSheet!$A:$L,12,0)</f>
        <v>200</v>
      </c>
      <c r="M20" s="13">
        <f>VLOOKUP(A:A,[1]TDSheet!$A:$M,13,0)</f>
        <v>220</v>
      </c>
      <c r="N20" s="13">
        <f>VLOOKUP(A:A,[1]TDSheet!$A:$X,24,0)</f>
        <v>250</v>
      </c>
      <c r="O20" s="13">
        <f>VLOOKUP(A:A,[1]TDSheet!$A:$N,14,0)</f>
        <v>0</v>
      </c>
      <c r="P20" s="13"/>
      <c r="Q20" s="13"/>
      <c r="R20" s="13"/>
      <c r="S20" s="13"/>
      <c r="T20" s="13"/>
      <c r="U20" s="13"/>
      <c r="V20" s="13"/>
      <c r="W20" s="13">
        <f t="shared" si="11"/>
        <v>188.4</v>
      </c>
      <c r="X20" s="15">
        <v>250</v>
      </c>
      <c r="Y20" s="16">
        <f t="shared" si="12"/>
        <v>7.0859872611464967</v>
      </c>
      <c r="Z20" s="13">
        <f t="shared" si="13"/>
        <v>2.2027600849256901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212.2</v>
      </c>
      <c r="AF20" s="13">
        <f>VLOOKUP(A:A,[1]TDSheet!$A:$AF,32,0)</f>
        <v>200</v>
      </c>
      <c r="AG20" s="13">
        <f>VLOOKUP(A:A,[1]TDSheet!$A:$AG,33,0)</f>
        <v>182.6</v>
      </c>
      <c r="AH20" s="13">
        <f>VLOOKUP(A:A,[3]TDSheet!$A:$D,4,0)</f>
        <v>115</v>
      </c>
      <c r="AI20" s="13" t="str">
        <f>VLOOKUP(A:A,[1]TDSheet!$A:$AI,35,0)</f>
        <v>оконч</v>
      </c>
      <c r="AJ20" s="13">
        <f t="shared" si="14"/>
        <v>87.5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216</v>
      </c>
      <c r="D21" s="8">
        <v>857</v>
      </c>
      <c r="E21" s="8">
        <v>895</v>
      </c>
      <c r="F21" s="8">
        <v>175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905</v>
      </c>
      <c r="K21" s="13">
        <f t="shared" si="10"/>
        <v>-10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VLOOKUP(A:A,[1]TDSheet!$A:$X,24,0)</f>
        <v>110</v>
      </c>
      <c r="O21" s="13">
        <f>VLOOKUP(A:A,[1]TDSheet!$A:$N,14,0)</f>
        <v>0</v>
      </c>
      <c r="P21" s="13"/>
      <c r="Q21" s="13"/>
      <c r="R21" s="13"/>
      <c r="S21" s="13"/>
      <c r="T21" s="13"/>
      <c r="U21" s="13"/>
      <c r="V21" s="13"/>
      <c r="W21" s="13">
        <f t="shared" si="11"/>
        <v>49.4</v>
      </c>
      <c r="X21" s="15">
        <v>100</v>
      </c>
      <c r="Y21" s="16">
        <f t="shared" si="12"/>
        <v>7.7935222672064777</v>
      </c>
      <c r="Z21" s="13">
        <f t="shared" si="13"/>
        <v>3.5425101214574899</v>
      </c>
      <c r="AA21" s="13"/>
      <c r="AB21" s="13"/>
      <c r="AC21" s="13"/>
      <c r="AD21" s="13">
        <f>VLOOKUP(A:A,[1]TDSheet!$A:$AD,30,0)</f>
        <v>648</v>
      </c>
      <c r="AE21" s="13">
        <f>VLOOKUP(A:A,[1]TDSheet!$A:$AE,31,0)</f>
        <v>48.2</v>
      </c>
      <c r="AF21" s="13">
        <f>VLOOKUP(A:A,[1]TDSheet!$A:$AF,32,0)</f>
        <v>51.8</v>
      </c>
      <c r="AG21" s="13">
        <f>VLOOKUP(A:A,[1]TDSheet!$A:$AG,33,0)</f>
        <v>41.8</v>
      </c>
      <c r="AH21" s="13">
        <f>VLOOKUP(A:A,[3]TDSheet!$A:$D,4,0)</f>
        <v>50</v>
      </c>
      <c r="AI21" s="13">
        <f>VLOOKUP(A:A,[1]TDSheet!$A:$AI,35,0)</f>
        <v>0</v>
      </c>
      <c r="AJ21" s="13">
        <f t="shared" si="14"/>
        <v>35</v>
      </c>
      <c r="AK21" s="13"/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238</v>
      </c>
      <c r="D22" s="8">
        <v>458</v>
      </c>
      <c r="E22" s="8">
        <v>444</v>
      </c>
      <c r="F22" s="8">
        <v>236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588</v>
      </c>
      <c r="K22" s="13">
        <f t="shared" si="10"/>
        <v>-144</v>
      </c>
      <c r="L22" s="13">
        <f>VLOOKUP(A:A,[1]TDSheet!$A:$L,12,0)</f>
        <v>80</v>
      </c>
      <c r="M22" s="13">
        <f>VLOOKUP(A:A,[1]TDSheet!$A:$M,13,0)</f>
        <v>100</v>
      </c>
      <c r="N22" s="13">
        <f>VLOOKUP(A:A,[1]TDSheet!$A:$X,24,0)</f>
        <v>100</v>
      </c>
      <c r="O22" s="13">
        <f>VLOOKUP(A:A,[1]TDSheet!$A:$N,14,0)</f>
        <v>0</v>
      </c>
      <c r="P22" s="13"/>
      <c r="Q22" s="13"/>
      <c r="R22" s="13"/>
      <c r="S22" s="13"/>
      <c r="T22" s="13"/>
      <c r="U22" s="13"/>
      <c r="V22" s="13"/>
      <c r="W22" s="13">
        <f t="shared" si="11"/>
        <v>85.2</v>
      </c>
      <c r="X22" s="15">
        <v>150</v>
      </c>
      <c r="Y22" s="16">
        <f t="shared" si="12"/>
        <v>7.816901408450704</v>
      </c>
      <c r="Z22" s="13">
        <f t="shared" si="13"/>
        <v>2.7699530516431925</v>
      </c>
      <c r="AA22" s="13"/>
      <c r="AB22" s="13"/>
      <c r="AC22" s="13"/>
      <c r="AD22" s="13">
        <f>VLOOKUP(A:A,[1]TDSheet!$A:$AD,30,0)</f>
        <v>18</v>
      </c>
      <c r="AE22" s="13">
        <f>VLOOKUP(A:A,[1]TDSheet!$A:$AE,31,0)</f>
        <v>72.2</v>
      </c>
      <c r="AF22" s="13">
        <f>VLOOKUP(A:A,[1]TDSheet!$A:$AF,32,0)</f>
        <v>84.8</v>
      </c>
      <c r="AG22" s="13">
        <f>VLOOKUP(A:A,[1]TDSheet!$A:$AG,33,0)</f>
        <v>87</v>
      </c>
      <c r="AH22" s="13">
        <f>VLOOKUP(A:A,[3]TDSheet!$A:$D,4,0)</f>
        <v>105</v>
      </c>
      <c r="AI22" s="13">
        <f>VLOOKUP(A:A,[1]TDSheet!$A:$AI,35,0)</f>
        <v>0</v>
      </c>
      <c r="AJ22" s="13">
        <f t="shared" si="14"/>
        <v>52.5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815</v>
      </c>
      <c r="D23" s="8">
        <v>701</v>
      </c>
      <c r="E23" s="8">
        <v>811</v>
      </c>
      <c r="F23" s="8">
        <v>680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876</v>
      </c>
      <c r="K23" s="13">
        <f t="shared" si="10"/>
        <v>-65</v>
      </c>
      <c r="L23" s="13">
        <f>VLOOKUP(A:A,[1]TDSheet!$A:$L,12,0)</f>
        <v>0</v>
      </c>
      <c r="M23" s="13">
        <f>VLOOKUP(A:A,[1]TDSheet!$A:$M,13,0)</f>
        <v>150</v>
      </c>
      <c r="N23" s="13">
        <f>VLOOKUP(A:A,[1]TDSheet!$A:$X,24,0)</f>
        <v>400</v>
      </c>
      <c r="O23" s="13">
        <f>VLOOKUP(A:A,[1]TDSheet!$A:$N,14,0)</f>
        <v>0</v>
      </c>
      <c r="P23" s="13"/>
      <c r="Q23" s="13"/>
      <c r="R23" s="13"/>
      <c r="S23" s="13"/>
      <c r="T23" s="13"/>
      <c r="U23" s="13"/>
      <c r="V23" s="13"/>
      <c r="W23" s="13">
        <f t="shared" si="11"/>
        <v>162.19999999999999</v>
      </c>
      <c r="X23" s="15">
        <v>100</v>
      </c>
      <c r="Y23" s="16">
        <f t="shared" si="12"/>
        <v>8.199753390875463</v>
      </c>
      <c r="Z23" s="13">
        <f t="shared" si="13"/>
        <v>4.1923551171393347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172.2</v>
      </c>
      <c r="AF23" s="13">
        <f>VLOOKUP(A:A,[1]TDSheet!$A:$AF,32,0)</f>
        <v>211</v>
      </c>
      <c r="AG23" s="13">
        <f>VLOOKUP(A:A,[1]TDSheet!$A:$AG,33,0)</f>
        <v>164.8</v>
      </c>
      <c r="AH23" s="13">
        <f>VLOOKUP(A:A,[3]TDSheet!$A:$D,4,0)</f>
        <v>138</v>
      </c>
      <c r="AI23" s="13" t="str">
        <f>VLOOKUP(A:A,[1]TDSheet!$A:$AI,35,0)</f>
        <v>сентак</v>
      </c>
      <c r="AJ23" s="13">
        <f t="shared" si="14"/>
        <v>35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367.52600000000001</v>
      </c>
      <c r="D24" s="8">
        <v>515.37199999999996</v>
      </c>
      <c r="E24" s="8">
        <v>566.95299999999997</v>
      </c>
      <c r="F24" s="8">
        <v>299.90800000000002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547.44000000000005</v>
      </c>
      <c r="K24" s="13">
        <f t="shared" si="10"/>
        <v>19.51299999999992</v>
      </c>
      <c r="L24" s="13">
        <f>VLOOKUP(A:A,[1]TDSheet!$A:$L,12,0)</f>
        <v>200</v>
      </c>
      <c r="M24" s="13">
        <f>VLOOKUP(A:A,[1]TDSheet!$A:$M,13,0)</f>
        <v>150</v>
      </c>
      <c r="N24" s="13">
        <f>VLOOKUP(A:A,[1]TDSheet!$A:$X,24,0)</f>
        <v>50</v>
      </c>
      <c r="O24" s="13">
        <f>VLOOKUP(A:A,[1]TDSheet!$A:$N,14,0)</f>
        <v>0</v>
      </c>
      <c r="P24" s="13"/>
      <c r="Q24" s="13"/>
      <c r="R24" s="13"/>
      <c r="S24" s="13"/>
      <c r="T24" s="13"/>
      <c r="U24" s="13"/>
      <c r="V24" s="13"/>
      <c r="W24" s="13">
        <f t="shared" si="11"/>
        <v>113.39059999999999</v>
      </c>
      <c r="X24" s="15">
        <v>200</v>
      </c>
      <c r="Y24" s="16">
        <f t="shared" si="12"/>
        <v>7.9363545126315591</v>
      </c>
      <c r="Z24" s="13">
        <f t="shared" si="13"/>
        <v>2.6449106010551144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123.77979999999999</v>
      </c>
      <c r="AF24" s="13">
        <f>VLOOKUP(A:A,[1]TDSheet!$A:$AF,32,0)</f>
        <v>114.75060000000001</v>
      </c>
      <c r="AG24" s="13">
        <f>VLOOKUP(A:A,[1]TDSheet!$A:$AG,33,0)</f>
        <v>119.64739999999999</v>
      </c>
      <c r="AH24" s="13">
        <f>VLOOKUP(A:A,[3]TDSheet!$A:$D,4,0)</f>
        <v>114.349</v>
      </c>
      <c r="AI24" s="13">
        <f>VLOOKUP(A:A,[1]TDSheet!$A:$AI,35,0)</f>
        <v>0</v>
      </c>
      <c r="AJ24" s="13">
        <f t="shared" si="14"/>
        <v>200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4823.18</v>
      </c>
      <c r="D25" s="8">
        <v>4148.7550000000001</v>
      </c>
      <c r="E25" s="8">
        <v>5171.527</v>
      </c>
      <c r="F25" s="8">
        <v>3690.712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5152.0050000000001</v>
      </c>
      <c r="K25" s="13">
        <f t="shared" si="10"/>
        <v>19.521999999999935</v>
      </c>
      <c r="L25" s="13">
        <f>VLOOKUP(A:A,[1]TDSheet!$A:$L,12,0)</f>
        <v>1000</v>
      </c>
      <c r="M25" s="13">
        <f>VLOOKUP(A:A,[1]TDSheet!$A:$M,13,0)</f>
        <v>1100</v>
      </c>
      <c r="N25" s="13">
        <f>VLOOKUP(A:A,[1]TDSheet!$A:$X,24,0)</f>
        <v>500</v>
      </c>
      <c r="O25" s="13">
        <f>VLOOKUP(A:A,[1]TDSheet!$A:$N,14,0)</f>
        <v>1500</v>
      </c>
      <c r="P25" s="13"/>
      <c r="Q25" s="13"/>
      <c r="R25" s="13"/>
      <c r="S25" s="13"/>
      <c r="T25" s="13"/>
      <c r="U25" s="13"/>
      <c r="V25" s="13"/>
      <c r="W25" s="13">
        <f t="shared" si="11"/>
        <v>1034.3054</v>
      </c>
      <c r="X25" s="15">
        <v>1000</v>
      </c>
      <c r="Y25" s="16">
        <f t="shared" si="12"/>
        <v>8.4991454168178944</v>
      </c>
      <c r="Z25" s="13">
        <f t="shared" si="13"/>
        <v>3.5683000398141593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1327.0646000000002</v>
      </c>
      <c r="AF25" s="13">
        <f>VLOOKUP(A:A,[1]TDSheet!$A:$AF,32,0)</f>
        <v>1241.6035999999999</v>
      </c>
      <c r="AG25" s="13">
        <f>VLOOKUP(A:A,[1]TDSheet!$A:$AG,33,0)</f>
        <v>1122.5585999999998</v>
      </c>
      <c r="AH25" s="13">
        <f>VLOOKUP(A:A,[3]TDSheet!$A:$D,4,0)</f>
        <v>761.92</v>
      </c>
      <c r="AI25" s="13" t="str">
        <f>VLOOKUP(A:A,[1]TDSheet!$A:$AI,35,0)</f>
        <v>продсент</v>
      </c>
      <c r="AJ25" s="13">
        <f t="shared" si="14"/>
        <v>1000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358.09800000000001</v>
      </c>
      <c r="D26" s="8">
        <v>313.649</v>
      </c>
      <c r="E26" s="8">
        <v>377.96800000000002</v>
      </c>
      <c r="F26" s="8">
        <v>284.19400000000002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356.29399999999998</v>
      </c>
      <c r="K26" s="13">
        <f t="shared" si="10"/>
        <v>21.674000000000035</v>
      </c>
      <c r="L26" s="13">
        <f>VLOOKUP(A:A,[1]TDSheet!$A:$L,12,0)</f>
        <v>60</v>
      </c>
      <c r="M26" s="13">
        <f>VLOOKUP(A:A,[1]TDSheet!$A:$M,13,0)</f>
        <v>100</v>
      </c>
      <c r="N26" s="13">
        <f>VLOOKUP(A:A,[1]TDSheet!$A:$X,24,0)</f>
        <v>0</v>
      </c>
      <c r="O26" s="13">
        <f>VLOOKUP(A:A,[1]TDSheet!$A:$N,14,0)</f>
        <v>0</v>
      </c>
      <c r="P26" s="13"/>
      <c r="Q26" s="13"/>
      <c r="R26" s="13"/>
      <c r="S26" s="13"/>
      <c r="T26" s="13"/>
      <c r="U26" s="13"/>
      <c r="V26" s="13"/>
      <c r="W26" s="13">
        <f t="shared" si="11"/>
        <v>75.593600000000009</v>
      </c>
      <c r="X26" s="15">
        <v>150</v>
      </c>
      <c r="Y26" s="16">
        <f t="shared" si="12"/>
        <v>7.8603744232315949</v>
      </c>
      <c r="Z26" s="13">
        <f t="shared" si="13"/>
        <v>3.7594981585742704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91.882800000000003</v>
      </c>
      <c r="AF26" s="13">
        <f>VLOOKUP(A:A,[1]TDSheet!$A:$AF,32,0)</f>
        <v>97.735199999999992</v>
      </c>
      <c r="AG26" s="13">
        <f>VLOOKUP(A:A,[1]TDSheet!$A:$AG,33,0)</f>
        <v>84.450599999999994</v>
      </c>
      <c r="AH26" s="13">
        <f>VLOOKUP(A:A,[3]TDSheet!$A:$D,4,0)</f>
        <v>84.287000000000006</v>
      </c>
      <c r="AI26" s="13">
        <f>VLOOKUP(A:A,[1]TDSheet!$A:$AI,35,0)</f>
        <v>0</v>
      </c>
      <c r="AJ26" s="13">
        <f t="shared" si="14"/>
        <v>150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531.78599999999994</v>
      </c>
      <c r="D27" s="8">
        <v>445.01299999999998</v>
      </c>
      <c r="E27" s="8">
        <v>577.64700000000005</v>
      </c>
      <c r="F27" s="8">
        <v>374.49200000000002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562.71600000000001</v>
      </c>
      <c r="K27" s="13">
        <f t="shared" si="10"/>
        <v>14.93100000000004</v>
      </c>
      <c r="L27" s="13">
        <f>VLOOKUP(A:A,[1]TDSheet!$A:$L,12,0)</f>
        <v>90</v>
      </c>
      <c r="M27" s="13">
        <f>VLOOKUP(A:A,[1]TDSheet!$A:$M,13,0)</f>
        <v>150</v>
      </c>
      <c r="N27" s="13">
        <f>VLOOKUP(A:A,[1]TDSheet!$A:$X,24,0)</f>
        <v>140</v>
      </c>
      <c r="O27" s="13">
        <f>VLOOKUP(A:A,[1]TDSheet!$A:$N,14,0)</f>
        <v>0</v>
      </c>
      <c r="P27" s="13"/>
      <c r="Q27" s="13"/>
      <c r="R27" s="13"/>
      <c r="S27" s="13"/>
      <c r="T27" s="13"/>
      <c r="U27" s="13"/>
      <c r="V27" s="13"/>
      <c r="W27" s="13">
        <f t="shared" si="11"/>
        <v>115.52940000000001</v>
      </c>
      <c r="X27" s="15">
        <v>150</v>
      </c>
      <c r="Y27" s="16">
        <f t="shared" si="12"/>
        <v>7.8291067035750199</v>
      </c>
      <c r="Z27" s="13">
        <f t="shared" si="13"/>
        <v>3.2415298616629187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146.54259999999999</v>
      </c>
      <c r="AF27" s="13">
        <f>VLOOKUP(A:A,[1]TDSheet!$A:$AF,32,0)</f>
        <v>144.8586</v>
      </c>
      <c r="AG27" s="13">
        <f>VLOOKUP(A:A,[1]TDSheet!$A:$AG,33,0)</f>
        <v>124.133</v>
      </c>
      <c r="AH27" s="13">
        <f>VLOOKUP(A:A,[3]TDSheet!$A:$D,4,0)</f>
        <v>115.67700000000001</v>
      </c>
      <c r="AI27" s="13">
        <f>VLOOKUP(A:A,[1]TDSheet!$A:$AI,35,0)</f>
        <v>0</v>
      </c>
      <c r="AJ27" s="13">
        <f t="shared" si="14"/>
        <v>150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280.66500000000002</v>
      </c>
      <c r="D28" s="8">
        <v>167.38900000000001</v>
      </c>
      <c r="E28" s="8">
        <v>315.04500000000002</v>
      </c>
      <c r="F28" s="8">
        <v>118.86799999999999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305.45999999999998</v>
      </c>
      <c r="K28" s="13">
        <f t="shared" si="10"/>
        <v>9.5850000000000364</v>
      </c>
      <c r="L28" s="13">
        <f>VLOOKUP(A:A,[1]TDSheet!$A:$L,12,0)</f>
        <v>90</v>
      </c>
      <c r="M28" s="13">
        <f>VLOOKUP(A:A,[1]TDSheet!$A:$M,13,0)</f>
        <v>70</v>
      </c>
      <c r="N28" s="13">
        <f>VLOOKUP(A:A,[1]TDSheet!$A:$X,24,0)</f>
        <v>100</v>
      </c>
      <c r="O28" s="13">
        <f>VLOOKUP(A:A,[1]TDSheet!$A:$N,14,0)</f>
        <v>0</v>
      </c>
      <c r="P28" s="13"/>
      <c r="Q28" s="13"/>
      <c r="R28" s="13"/>
      <c r="S28" s="13"/>
      <c r="T28" s="13"/>
      <c r="U28" s="13"/>
      <c r="V28" s="13"/>
      <c r="W28" s="13">
        <f t="shared" si="11"/>
        <v>63.009</v>
      </c>
      <c r="X28" s="15">
        <v>100</v>
      </c>
      <c r="Y28" s="16">
        <f t="shared" si="12"/>
        <v>7.5999936517005509</v>
      </c>
      <c r="Z28" s="13">
        <f t="shared" si="13"/>
        <v>1.8865241473440302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73.284599999999998</v>
      </c>
      <c r="AF28" s="13">
        <f>VLOOKUP(A:A,[1]TDSheet!$A:$AF,32,0)</f>
        <v>71.991799999999998</v>
      </c>
      <c r="AG28" s="13">
        <f>VLOOKUP(A:A,[1]TDSheet!$A:$AG,33,0)</f>
        <v>61.802399999999999</v>
      </c>
      <c r="AH28" s="13">
        <f>VLOOKUP(A:A,[3]TDSheet!$A:$D,4,0)</f>
        <v>79.47</v>
      </c>
      <c r="AI28" s="13">
        <f>VLOOKUP(A:A,[1]TDSheet!$A:$AI,35,0)</f>
        <v>0</v>
      </c>
      <c r="AJ28" s="13">
        <f t="shared" si="14"/>
        <v>100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225.274</v>
      </c>
      <c r="D29" s="8">
        <v>199.12899999999999</v>
      </c>
      <c r="E29" s="8">
        <v>301.471</v>
      </c>
      <c r="F29" s="8">
        <v>115.831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299.06400000000002</v>
      </c>
      <c r="K29" s="13">
        <f t="shared" si="10"/>
        <v>2.4069999999999823</v>
      </c>
      <c r="L29" s="13">
        <f>VLOOKUP(A:A,[1]TDSheet!$A:$L,12,0)</f>
        <v>70</v>
      </c>
      <c r="M29" s="13">
        <f>VLOOKUP(A:A,[1]TDSheet!$A:$M,13,0)</f>
        <v>70</v>
      </c>
      <c r="N29" s="13">
        <f>VLOOKUP(A:A,[1]TDSheet!$A:$X,24,0)</f>
        <v>100</v>
      </c>
      <c r="O29" s="13">
        <f>VLOOKUP(A:A,[1]TDSheet!$A:$N,14,0)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60.294200000000004</v>
      </c>
      <c r="X29" s="15">
        <v>100</v>
      </c>
      <c r="Y29" s="16">
        <f t="shared" si="12"/>
        <v>7.5601135764302372</v>
      </c>
      <c r="Z29" s="13">
        <f t="shared" si="13"/>
        <v>1.9210968882579087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58.185600000000001</v>
      </c>
      <c r="AF29" s="13">
        <f>VLOOKUP(A:A,[1]TDSheet!$A:$AF,32,0)</f>
        <v>59.967999999999996</v>
      </c>
      <c r="AG29" s="13">
        <f>VLOOKUP(A:A,[1]TDSheet!$A:$AG,33,0)</f>
        <v>55.907000000000004</v>
      </c>
      <c r="AH29" s="13">
        <f>VLOOKUP(A:A,[3]TDSheet!$A:$D,4,0)</f>
        <v>67.260000000000005</v>
      </c>
      <c r="AI29" s="13">
        <f>VLOOKUP(A:A,[1]TDSheet!$A:$AI,35,0)</f>
        <v>0</v>
      </c>
      <c r="AJ29" s="13">
        <f t="shared" si="14"/>
        <v>100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69.777000000000001</v>
      </c>
      <c r="D30" s="8">
        <v>35.021999999999998</v>
      </c>
      <c r="E30" s="8">
        <v>31.294</v>
      </c>
      <c r="F30" s="8">
        <v>71.369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35.890999999999998</v>
      </c>
      <c r="K30" s="13">
        <f t="shared" si="10"/>
        <v>-4.5969999999999978</v>
      </c>
      <c r="L30" s="13">
        <f>VLOOKUP(A:A,[1]TDSheet!$A:$L,12,0)</f>
        <v>0</v>
      </c>
      <c r="M30" s="13">
        <f>VLOOKUP(A:A,[1]TDSheet!$A:$M,13,0)</f>
        <v>0</v>
      </c>
      <c r="N30" s="13">
        <f>VLOOKUP(A:A,[1]TDSheet!$A:$X,24,0)</f>
        <v>0</v>
      </c>
      <c r="O30" s="13">
        <f>VLOOKUP(A:A,[1]TDSheet!$A:$N,14,0)</f>
        <v>0</v>
      </c>
      <c r="P30" s="13"/>
      <c r="Q30" s="13"/>
      <c r="R30" s="13"/>
      <c r="S30" s="13"/>
      <c r="T30" s="13"/>
      <c r="U30" s="13"/>
      <c r="V30" s="13"/>
      <c r="W30" s="13">
        <f t="shared" si="11"/>
        <v>6.2587999999999999</v>
      </c>
      <c r="X30" s="15">
        <v>30</v>
      </c>
      <c r="Y30" s="16">
        <f t="shared" si="12"/>
        <v>16.19623570013421</v>
      </c>
      <c r="Z30" s="13">
        <f t="shared" si="13"/>
        <v>11.402984597686457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9.254999999999999</v>
      </c>
      <c r="AF30" s="13">
        <f>VLOOKUP(A:A,[1]TDSheet!$A:$AF,32,0)</f>
        <v>8.1474000000000011</v>
      </c>
      <c r="AG30" s="13">
        <f>VLOOKUP(A:A,[1]TDSheet!$A:$AG,33,0)</f>
        <v>6.7732000000000001</v>
      </c>
      <c r="AH30" s="13">
        <f>VLOOKUP(A:A,[3]TDSheet!$A:$D,4,0)</f>
        <v>1.4039999999999999</v>
      </c>
      <c r="AI30" s="13">
        <f>VLOOKUP(A:A,[1]TDSheet!$A:$AI,35,0)</f>
        <v>0</v>
      </c>
      <c r="AJ30" s="13">
        <f t="shared" si="14"/>
        <v>30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395.19400000000002</v>
      </c>
      <c r="D31" s="8">
        <v>658.30799999999999</v>
      </c>
      <c r="E31" s="8">
        <v>622.49199999999996</v>
      </c>
      <c r="F31" s="8">
        <v>378.80799999999999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608.73699999999997</v>
      </c>
      <c r="K31" s="13">
        <f t="shared" si="10"/>
        <v>13.754999999999995</v>
      </c>
      <c r="L31" s="13">
        <f>VLOOKUP(A:A,[1]TDSheet!$A:$L,12,0)</f>
        <v>250</v>
      </c>
      <c r="M31" s="13">
        <f>VLOOKUP(A:A,[1]TDSheet!$A:$M,13,0)</f>
        <v>170</v>
      </c>
      <c r="N31" s="13">
        <f>VLOOKUP(A:A,[1]TDSheet!$A:$X,24,0)</f>
        <v>50</v>
      </c>
      <c r="O31" s="13">
        <f>VLOOKUP(A:A,[1]TDSheet!$A:$N,14,0)</f>
        <v>0</v>
      </c>
      <c r="P31" s="13"/>
      <c r="Q31" s="13"/>
      <c r="R31" s="13"/>
      <c r="S31" s="13"/>
      <c r="T31" s="13"/>
      <c r="U31" s="13"/>
      <c r="V31" s="13"/>
      <c r="W31" s="13">
        <f t="shared" si="11"/>
        <v>124.49839999999999</v>
      </c>
      <c r="X31" s="15">
        <v>100</v>
      </c>
      <c r="Y31" s="16">
        <f t="shared" si="12"/>
        <v>7.6210457323146326</v>
      </c>
      <c r="Z31" s="13">
        <f t="shared" si="13"/>
        <v>3.0426736407857451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154.92580000000001</v>
      </c>
      <c r="AF31" s="13">
        <f>VLOOKUP(A:A,[1]TDSheet!$A:$AF,32,0)</f>
        <v>131.62219999999999</v>
      </c>
      <c r="AG31" s="13">
        <f>VLOOKUP(A:A,[1]TDSheet!$A:$AG,33,0)</f>
        <v>143.5838</v>
      </c>
      <c r="AH31" s="13">
        <f>VLOOKUP(A:A,[3]TDSheet!$A:$D,4,0)</f>
        <v>106.735</v>
      </c>
      <c r="AI31" s="13">
        <f>VLOOKUP(A:A,[1]TDSheet!$A:$AI,35,0)</f>
        <v>0</v>
      </c>
      <c r="AJ31" s="13">
        <f t="shared" si="14"/>
        <v>100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153.06800000000001</v>
      </c>
      <c r="D32" s="8">
        <v>120.655</v>
      </c>
      <c r="E32" s="8">
        <v>167.74700000000001</v>
      </c>
      <c r="F32" s="8">
        <v>91.209000000000003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175.822</v>
      </c>
      <c r="K32" s="13">
        <f t="shared" si="10"/>
        <v>-8.0749999999999886</v>
      </c>
      <c r="L32" s="13">
        <f>VLOOKUP(A:A,[1]TDSheet!$A:$L,12,0)</f>
        <v>0</v>
      </c>
      <c r="M32" s="13">
        <f>VLOOKUP(A:A,[1]TDSheet!$A:$M,13,0)</f>
        <v>40</v>
      </c>
      <c r="N32" s="13">
        <f>VLOOKUP(A:A,[1]TDSheet!$A:$X,24,0)</f>
        <v>60</v>
      </c>
      <c r="O32" s="13">
        <f>VLOOKUP(A:A,[1]TDSheet!$A:$N,14,0)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33.549400000000006</v>
      </c>
      <c r="X32" s="15">
        <v>20</v>
      </c>
      <c r="Y32" s="16">
        <f t="shared" si="12"/>
        <v>6.2954628100651568</v>
      </c>
      <c r="Z32" s="13">
        <f t="shared" si="13"/>
        <v>2.7186477254436738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33.867200000000004</v>
      </c>
      <c r="AF32" s="13">
        <f>VLOOKUP(A:A,[1]TDSheet!$A:$AF,32,0)</f>
        <v>37.6678</v>
      </c>
      <c r="AG32" s="13">
        <f>VLOOKUP(A:A,[1]TDSheet!$A:$AG,33,0)</f>
        <v>32.870199999999997</v>
      </c>
      <c r="AH32" s="13">
        <f>VLOOKUP(A:A,[3]TDSheet!$A:$D,4,0)</f>
        <v>23.34</v>
      </c>
      <c r="AI32" s="13">
        <f>VLOOKUP(A:A,[1]TDSheet!$A:$AI,35,0)</f>
        <v>0</v>
      </c>
      <c r="AJ32" s="13">
        <f t="shared" si="14"/>
        <v>20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147.77600000000001</v>
      </c>
      <c r="D33" s="8">
        <v>137.869</v>
      </c>
      <c r="E33" s="8">
        <v>225.72399999999999</v>
      </c>
      <c r="F33" s="8">
        <v>57.201000000000001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222.16499999999999</v>
      </c>
      <c r="K33" s="13">
        <f t="shared" si="10"/>
        <v>3.5589999999999975</v>
      </c>
      <c r="L33" s="13">
        <f>VLOOKUP(A:A,[1]TDSheet!$A:$L,12,0)</f>
        <v>0</v>
      </c>
      <c r="M33" s="13">
        <f>VLOOKUP(A:A,[1]TDSheet!$A:$M,13,0)</f>
        <v>30</v>
      </c>
      <c r="N33" s="13">
        <f>VLOOKUP(A:A,[1]TDSheet!$A:$X,24,0)</f>
        <v>110</v>
      </c>
      <c r="O33" s="13">
        <f>VLOOKUP(A:A,[1]TDSheet!$A:$N,14,0)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45.144799999999996</v>
      </c>
      <c r="X33" s="15">
        <v>50</v>
      </c>
      <c r="Y33" s="16">
        <f t="shared" si="12"/>
        <v>5.475735854406266</v>
      </c>
      <c r="Z33" s="13">
        <f t="shared" si="13"/>
        <v>1.2670562279598094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41.045000000000002</v>
      </c>
      <c r="AF33" s="13">
        <f>VLOOKUP(A:A,[1]TDSheet!$A:$AF,32,0)</f>
        <v>41.394600000000004</v>
      </c>
      <c r="AG33" s="13">
        <f>VLOOKUP(A:A,[1]TDSheet!$A:$AG,33,0)</f>
        <v>33.906199999999998</v>
      </c>
      <c r="AH33" s="13">
        <f>VLOOKUP(A:A,[3]TDSheet!$A:$D,4,0)</f>
        <v>26.879000000000001</v>
      </c>
      <c r="AI33" s="13">
        <f>VLOOKUP(A:A,[1]TDSheet!$A:$AI,35,0)</f>
        <v>0</v>
      </c>
      <c r="AJ33" s="13">
        <f t="shared" si="14"/>
        <v>50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727.721</v>
      </c>
      <c r="D34" s="8">
        <v>1164.558</v>
      </c>
      <c r="E34" s="8">
        <v>1574.453</v>
      </c>
      <c r="F34" s="8">
        <v>265.27800000000002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1525.662</v>
      </c>
      <c r="K34" s="13">
        <f t="shared" si="10"/>
        <v>48.79099999999994</v>
      </c>
      <c r="L34" s="13">
        <f>VLOOKUP(A:A,[1]TDSheet!$A:$L,12,0)</f>
        <v>400</v>
      </c>
      <c r="M34" s="13">
        <f>VLOOKUP(A:A,[1]TDSheet!$A:$M,13,0)</f>
        <v>350</v>
      </c>
      <c r="N34" s="13">
        <f>VLOOKUP(A:A,[1]TDSheet!$A:$X,24,0)</f>
        <v>500</v>
      </c>
      <c r="O34" s="13">
        <f>VLOOKUP(A:A,[1]TDSheet!$A:$N,14,0)</f>
        <v>0</v>
      </c>
      <c r="P34" s="13"/>
      <c r="Q34" s="13"/>
      <c r="R34" s="13"/>
      <c r="S34" s="13"/>
      <c r="T34" s="13"/>
      <c r="U34" s="13"/>
      <c r="V34" s="13"/>
      <c r="W34" s="13">
        <f t="shared" si="11"/>
        <v>314.89060000000001</v>
      </c>
      <c r="X34" s="15">
        <v>300</v>
      </c>
      <c r="Y34" s="16">
        <f t="shared" si="12"/>
        <v>5.7647894221040579</v>
      </c>
      <c r="Z34" s="13">
        <f t="shared" si="13"/>
        <v>0.84244496342539288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322.41739999999999</v>
      </c>
      <c r="AF34" s="13">
        <f>VLOOKUP(A:A,[1]TDSheet!$A:$AF,32,0)</f>
        <v>275.0102</v>
      </c>
      <c r="AG34" s="13">
        <f>VLOOKUP(A:A,[1]TDSheet!$A:$AG,33,0)</f>
        <v>278.96899999999999</v>
      </c>
      <c r="AH34" s="13">
        <f>VLOOKUP(A:A,[3]TDSheet!$A:$D,4,0)</f>
        <v>245.221</v>
      </c>
      <c r="AI34" s="13" t="str">
        <f>VLOOKUP(A:A,[1]TDSheet!$A:$AI,35,0)</f>
        <v>оконч</v>
      </c>
      <c r="AJ34" s="13">
        <f t="shared" si="14"/>
        <v>300</v>
      </c>
      <c r="AK34" s="13"/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103.283</v>
      </c>
      <c r="D35" s="8">
        <v>100.776</v>
      </c>
      <c r="E35" s="8">
        <v>124.795</v>
      </c>
      <c r="F35" s="8">
        <v>73.936999999999998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128.05600000000001</v>
      </c>
      <c r="K35" s="13">
        <f t="shared" si="10"/>
        <v>-3.2610000000000099</v>
      </c>
      <c r="L35" s="13">
        <f>VLOOKUP(A:A,[1]TDSheet!$A:$L,12,0)</f>
        <v>20</v>
      </c>
      <c r="M35" s="13">
        <f>VLOOKUP(A:A,[1]TDSheet!$A:$M,13,0)</f>
        <v>30</v>
      </c>
      <c r="N35" s="13">
        <f>VLOOKUP(A:A,[1]TDSheet!$A:$X,24,0)</f>
        <v>0</v>
      </c>
      <c r="O35" s="13">
        <f>VLOOKUP(A:A,[1]TDSheet!$A:$N,14,0)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24.959</v>
      </c>
      <c r="X35" s="15">
        <v>60</v>
      </c>
      <c r="Y35" s="16">
        <f t="shared" si="12"/>
        <v>7.3695660883849516</v>
      </c>
      <c r="Z35" s="13">
        <f t="shared" si="13"/>
        <v>2.9623382347049159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28.333199999999998</v>
      </c>
      <c r="AF35" s="13">
        <f>VLOOKUP(A:A,[1]TDSheet!$A:$AF,32,0)</f>
        <v>27.110000000000003</v>
      </c>
      <c r="AG35" s="13">
        <f>VLOOKUP(A:A,[1]TDSheet!$A:$AG,33,0)</f>
        <v>25.526400000000002</v>
      </c>
      <c r="AH35" s="13">
        <f>VLOOKUP(A:A,[3]TDSheet!$A:$D,4,0)</f>
        <v>50.904000000000003</v>
      </c>
      <c r="AI35" s="13">
        <f>VLOOKUP(A:A,[1]TDSheet!$A:$AI,35,0)</f>
        <v>0</v>
      </c>
      <c r="AJ35" s="13">
        <f t="shared" si="14"/>
        <v>60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218.91900000000001</v>
      </c>
      <c r="D36" s="8">
        <v>298.14400000000001</v>
      </c>
      <c r="E36" s="8">
        <v>291.31400000000002</v>
      </c>
      <c r="F36" s="8">
        <v>223.489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291.08300000000003</v>
      </c>
      <c r="K36" s="13">
        <f t="shared" si="10"/>
        <v>0.23099999999999454</v>
      </c>
      <c r="L36" s="13">
        <f>VLOOKUP(A:A,[1]TDSheet!$A:$L,12,0)</f>
        <v>100</v>
      </c>
      <c r="M36" s="13">
        <f>VLOOKUP(A:A,[1]TDSheet!$A:$M,13,0)</f>
        <v>100</v>
      </c>
      <c r="N36" s="13">
        <f>VLOOKUP(A:A,[1]TDSheet!$A:$X,24,0)</f>
        <v>0</v>
      </c>
      <c r="O36" s="13">
        <f>VLOOKUP(A:A,[1]TDSheet!$A:$N,14,0)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58.262800000000006</v>
      </c>
      <c r="X36" s="15">
        <v>20</v>
      </c>
      <c r="Y36" s="16">
        <f t="shared" si="12"/>
        <v>7.6118724125857318</v>
      </c>
      <c r="Z36" s="13">
        <f t="shared" si="13"/>
        <v>3.8358781246352729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93.095799999999997</v>
      </c>
      <c r="AF36" s="13">
        <f>VLOOKUP(A:A,[1]TDSheet!$A:$AF,32,0)</f>
        <v>55.561</v>
      </c>
      <c r="AG36" s="13">
        <f>VLOOKUP(A:A,[1]TDSheet!$A:$AG,33,0)</f>
        <v>88.856799999999993</v>
      </c>
      <c r="AH36" s="13">
        <f>VLOOKUP(A:A,[3]TDSheet!$A:$D,4,0)</f>
        <v>33.557000000000002</v>
      </c>
      <c r="AI36" s="13">
        <f>VLOOKUP(A:A,[1]TDSheet!$A:$AI,35,0)</f>
        <v>0</v>
      </c>
      <c r="AJ36" s="13">
        <f t="shared" si="14"/>
        <v>20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122.035</v>
      </c>
      <c r="D37" s="8">
        <v>84.760999999999996</v>
      </c>
      <c r="E37" s="8">
        <v>127.717</v>
      </c>
      <c r="F37" s="8">
        <v>76.331999999999994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128.255</v>
      </c>
      <c r="K37" s="13">
        <f t="shared" si="10"/>
        <v>-0.5379999999999967</v>
      </c>
      <c r="L37" s="13">
        <f>VLOOKUP(A:A,[1]TDSheet!$A:$L,12,0)</f>
        <v>0</v>
      </c>
      <c r="M37" s="13">
        <f>VLOOKUP(A:A,[1]TDSheet!$A:$M,13,0)</f>
        <v>10</v>
      </c>
      <c r="N37" s="13">
        <f>VLOOKUP(A:A,[1]TDSheet!$A:$X,24,0)</f>
        <v>40</v>
      </c>
      <c r="O37" s="13">
        <f>VLOOKUP(A:A,[1]TDSheet!$A:$N,14,0)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25.543399999999998</v>
      </c>
      <c r="X37" s="15">
        <v>20</v>
      </c>
      <c r="Y37" s="16">
        <f t="shared" si="12"/>
        <v>5.7287596796041251</v>
      </c>
      <c r="Z37" s="13">
        <f t="shared" si="13"/>
        <v>2.9883257514661321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25.956200000000003</v>
      </c>
      <c r="AF37" s="13">
        <f>VLOOKUP(A:A,[1]TDSheet!$A:$AF,32,0)</f>
        <v>27.898599999999998</v>
      </c>
      <c r="AG37" s="13">
        <f>VLOOKUP(A:A,[1]TDSheet!$A:$AG,33,0)</f>
        <v>21.94</v>
      </c>
      <c r="AH37" s="13">
        <f>VLOOKUP(A:A,[3]TDSheet!$A:$D,4,0)</f>
        <v>13.391</v>
      </c>
      <c r="AI37" s="13">
        <f>VLOOKUP(A:A,[1]TDSheet!$A:$AI,35,0)</f>
        <v>0</v>
      </c>
      <c r="AJ37" s="13">
        <f t="shared" si="14"/>
        <v>20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224.72900000000001</v>
      </c>
      <c r="D38" s="8">
        <v>226.38800000000001</v>
      </c>
      <c r="E38" s="8">
        <v>268.57299999999998</v>
      </c>
      <c r="F38" s="8">
        <v>178.922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268.68</v>
      </c>
      <c r="K38" s="13">
        <f t="shared" si="10"/>
        <v>-0.10700000000002774</v>
      </c>
      <c r="L38" s="13">
        <f>VLOOKUP(A:A,[1]TDSheet!$A:$L,12,0)</f>
        <v>40</v>
      </c>
      <c r="M38" s="13">
        <f>VLOOKUP(A:A,[1]TDSheet!$A:$M,13,0)</f>
        <v>70</v>
      </c>
      <c r="N38" s="13">
        <f>VLOOKUP(A:A,[1]TDSheet!$A:$X,24,0)</f>
        <v>70</v>
      </c>
      <c r="O38" s="13">
        <f>VLOOKUP(A:A,[1]TDSheet!$A:$N,14,0)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53.714599999999997</v>
      </c>
      <c r="X38" s="15">
        <v>60</v>
      </c>
      <c r="Y38" s="16">
        <f t="shared" si="12"/>
        <v>7.7990341545873942</v>
      </c>
      <c r="Z38" s="13">
        <f t="shared" si="13"/>
        <v>3.3309751911026053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70.043199999999999</v>
      </c>
      <c r="AF38" s="13">
        <f>VLOOKUP(A:A,[1]TDSheet!$A:$AF,32,0)</f>
        <v>63.800400000000003</v>
      </c>
      <c r="AG38" s="13">
        <f>VLOOKUP(A:A,[1]TDSheet!$A:$AG,33,0)</f>
        <v>57.107399999999998</v>
      </c>
      <c r="AH38" s="13">
        <f>VLOOKUP(A:A,[3]TDSheet!$A:$D,4,0)</f>
        <v>38.615000000000002</v>
      </c>
      <c r="AI38" s="13">
        <f>VLOOKUP(A:A,[1]TDSheet!$A:$AI,35,0)</f>
        <v>0</v>
      </c>
      <c r="AJ38" s="13">
        <f t="shared" si="14"/>
        <v>60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190.93199999999999</v>
      </c>
      <c r="D39" s="8">
        <v>125.82</v>
      </c>
      <c r="E39" s="8">
        <v>208.75399999999999</v>
      </c>
      <c r="F39" s="8">
        <v>103.69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218.65100000000001</v>
      </c>
      <c r="K39" s="13">
        <f t="shared" si="10"/>
        <v>-9.8970000000000198</v>
      </c>
      <c r="L39" s="13">
        <f>VLOOKUP(A:A,[1]TDSheet!$A:$L,12,0)</f>
        <v>50</v>
      </c>
      <c r="M39" s="13">
        <f>VLOOKUP(A:A,[1]TDSheet!$A:$M,13,0)</f>
        <v>50</v>
      </c>
      <c r="N39" s="13">
        <f>VLOOKUP(A:A,[1]TDSheet!$A:$X,24,0)</f>
        <v>60</v>
      </c>
      <c r="O39" s="13">
        <f>VLOOKUP(A:A,[1]TDSheet!$A:$N,14,0)</f>
        <v>0</v>
      </c>
      <c r="P39" s="13"/>
      <c r="Q39" s="13"/>
      <c r="R39" s="13"/>
      <c r="S39" s="13"/>
      <c r="T39" s="13"/>
      <c r="U39" s="13"/>
      <c r="V39" s="13"/>
      <c r="W39" s="13">
        <f t="shared" si="11"/>
        <v>41.750799999999998</v>
      </c>
      <c r="X39" s="15">
        <v>60</v>
      </c>
      <c r="Y39" s="16">
        <f t="shared" si="12"/>
        <v>7.7529053335504949</v>
      </c>
      <c r="Z39" s="13">
        <f t="shared" si="13"/>
        <v>2.4835452254807096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46.997399999999999</v>
      </c>
      <c r="AF39" s="13">
        <f>VLOOKUP(A:A,[1]TDSheet!$A:$AF,32,0)</f>
        <v>46.162400000000005</v>
      </c>
      <c r="AG39" s="13">
        <f>VLOOKUP(A:A,[1]TDSheet!$A:$AG,33,0)</f>
        <v>40.940199999999997</v>
      </c>
      <c r="AH39" s="13">
        <f>VLOOKUP(A:A,[3]TDSheet!$A:$D,4,0)</f>
        <v>44.314</v>
      </c>
      <c r="AI39" s="13">
        <f>VLOOKUP(A:A,[1]TDSheet!$A:$AI,35,0)</f>
        <v>0</v>
      </c>
      <c r="AJ39" s="13">
        <f t="shared" si="14"/>
        <v>60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126.575</v>
      </c>
      <c r="D40" s="8">
        <v>233.898</v>
      </c>
      <c r="E40" s="8">
        <v>224.86</v>
      </c>
      <c r="F40" s="8">
        <v>118.036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228.636</v>
      </c>
      <c r="K40" s="13">
        <f t="shared" si="10"/>
        <v>-3.775999999999982</v>
      </c>
      <c r="L40" s="13">
        <f>VLOOKUP(A:A,[1]TDSheet!$A:$L,12,0)</f>
        <v>60</v>
      </c>
      <c r="M40" s="13">
        <f>VLOOKUP(A:A,[1]TDSheet!$A:$M,13,0)</f>
        <v>50</v>
      </c>
      <c r="N40" s="13">
        <f>VLOOKUP(A:A,[1]TDSheet!$A:$X,24,0)</f>
        <v>50</v>
      </c>
      <c r="O40" s="13">
        <f>VLOOKUP(A:A,[1]TDSheet!$A:$N,14,0)</f>
        <v>0</v>
      </c>
      <c r="P40" s="13"/>
      <c r="Q40" s="13"/>
      <c r="R40" s="13"/>
      <c r="S40" s="13"/>
      <c r="T40" s="13"/>
      <c r="U40" s="13"/>
      <c r="V40" s="13"/>
      <c r="W40" s="13">
        <f t="shared" si="11"/>
        <v>44.972000000000001</v>
      </c>
      <c r="X40" s="15">
        <v>70</v>
      </c>
      <c r="Y40" s="16">
        <f t="shared" si="12"/>
        <v>7.7389486791781552</v>
      </c>
      <c r="Z40" s="13">
        <f t="shared" si="13"/>
        <v>2.6246553411011297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38.617399999999996</v>
      </c>
      <c r="AF40" s="13">
        <f>VLOOKUP(A:A,[1]TDSheet!$A:$AF,32,0)</f>
        <v>39.8078</v>
      </c>
      <c r="AG40" s="13">
        <f>VLOOKUP(A:A,[1]TDSheet!$A:$AG,33,0)</f>
        <v>44.961399999999998</v>
      </c>
      <c r="AH40" s="13">
        <f>VLOOKUP(A:A,[3]TDSheet!$A:$D,4,0)</f>
        <v>45.234000000000002</v>
      </c>
      <c r="AI40" s="13">
        <f>VLOOKUP(A:A,[1]TDSheet!$A:$AI,35,0)</f>
        <v>0</v>
      </c>
      <c r="AJ40" s="13">
        <f t="shared" si="14"/>
        <v>70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1597</v>
      </c>
      <c r="D41" s="8">
        <v>3323</v>
      </c>
      <c r="E41" s="17">
        <v>1888</v>
      </c>
      <c r="F41" s="18">
        <v>951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1376</v>
      </c>
      <c r="K41" s="13">
        <f t="shared" si="10"/>
        <v>512</v>
      </c>
      <c r="L41" s="13">
        <f>VLOOKUP(A:A,[1]TDSheet!$A:$L,12,0)</f>
        <v>700</v>
      </c>
      <c r="M41" s="13">
        <f>VLOOKUP(A:A,[1]TDSheet!$A:$M,13,0)</f>
        <v>400</v>
      </c>
      <c r="N41" s="13">
        <f>VLOOKUP(A:A,[1]TDSheet!$A:$X,24,0)</f>
        <v>600</v>
      </c>
      <c r="O41" s="13">
        <f>VLOOKUP(A:A,[1]TDSheet!$A:$N,14,0)</f>
        <v>0</v>
      </c>
      <c r="P41" s="13"/>
      <c r="Q41" s="13"/>
      <c r="R41" s="13"/>
      <c r="S41" s="13"/>
      <c r="T41" s="13"/>
      <c r="U41" s="13"/>
      <c r="V41" s="13"/>
      <c r="W41" s="13">
        <f t="shared" si="11"/>
        <v>377.6</v>
      </c>
      <c r="X41" s="15">
        <v>600</v>
      </c>
      <c r="Y41" s="16">
        <f t="shared" si="12"/>
        <v>8.609639830508474</v>
      </c>
      <c r="Z41" s="13">
        <f t="shared" si="13"/>
        <v>2.5185381355932202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427</v>
      </c>
      <c r="AF41" s="13">
        <f>VLOOKUP(A:A,[1]TDSheet!$A:$AF,32,0)</f>
        <v>391.2</v>
      </c>
      <c r="AG41" s="13">
        <f>VLOOKUP(A:A,[1]TDSheet!$A:$AG,33,0)</f>
        <v>405.4</v>
      </c>
      <c r="AH41" s="13">
        <f>VLOOKUP(A:A,[3]TDSheet!$A:$D,4,0)</f>
        <v>225</v>
      </c>
      <c r="AI41" s="13" t="str">
        <f>VLOOKUP(A:A,[1]TDSheet!$A:$AI,35,0)</f>
        <v>сентак</v>
      </c>
      <c r="AJ41" s="13">
        <f t="shared" si="14"/>
        <v>210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4486</v>
      </c>
      <c r="D42" s="8">
        <v>11037</v>
      </c>
      <c r="E42" s="17">
        <v>5231</v>
      </c>
      <c r="F42" s="18">
        <v>2951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3945</v>
      </c>
      <c r="K42" s="13">
        <f t="shared" si="10"/>
        <v>1286</v>
      </c>
      <c r="L42" s="13">
        <f>VLOOKUP(A:A,[1]TDSheet!$A:$L,12,0)</f>
        <v>800</v>
      </c>
      <c r="M42" s="13">
        <f>VLOOKUP(A:A,[1]TDSheet!$A:$M,13,0)</f>
        <v>1100</v>
      </c>
      <c r="N42" s="13">
        <f>VLOOKUP(A:A,[1]TDSheet!$A:$X,24,0)</f>
        <v>0</v>
      </c>
      <c r="O42" s="13">
        <f>VLOOKUP(A:A,[1]TDSheet!$A:$N,14,0)</f>
        <v>800</v>
      </c>
      <c r="P42" s="13"/>
      <c r="Q42" s="13"/>
      <c r="R42" s="13"/>
      <c r="S42" s="13"/>
      <c r="T42" s="13"/>
      <c r="U42" s="13"/>
      <c r="V42" s="13"/>
      <c r="W42" s="13">
        <f t="shared" si="11"/>
        <v>843.4</v>
      </c>
      <c r="X42" s="15">
        <v>1000</v>
      </c>
      <c r="Y42" s="16">
        <f t="shared" si="12"/>
        <v>7.885937870524069</v>
      </c>
      <c r="Z42" s="13">
        <f t="shared" si="13"/>
        <v>3.4989328906805786</v>
      </c>
      <c r="AA42" s="13"/>
      <c r="AB42" s="13"/>
      <c r="AC42" s="13"/>
      <c r="AD42" s="13">
        <f>VLOOKUP(A:A,[1]TDSheet!$A:$AD,30,0)</f>
        <v>1014</v>
      </c>
      <c r="AE42" s="13">
        <f>VLOOKUP(A:A,[1]TDSheet!$A:$AE,31,0)</f>
        <v>1132.2</v>
      </c>
      <c r="AF42" s="13">
        <f>VLOOKUP(A:A,[1]TDSheet!$A:$AF,32,0)</f>
        <v>1049.4000000000001</v>
      </c>
      <c r="AG42" s="13">
        <f>VLOOKUP(A:A,[1]TDSheet!$A:$AG,33,0)</f>
        <v>949.4</v>
      </c>
      <c r="AH42" s="13">
        <f>VLOOKUP(A:A,[3]TDSheet!$A:$D,4,0)</f>
        <v>711</v>
      </c>
      <c r="AI42" s="13">
        <f>VLOOKUP(A:A,[1]TDSheet!$A:$AI,35,0)</f>
        <v>0</v>
      </c>
      <c r="AJ42" s="13">
        <f t="shared" si="14"/>
        <v>400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3399</v>
      </c>
      <c r="D43" s="8">
        <v>4758</v>
      </c>
      <c r="E43" s="8">
        <v>5171</v>
      </c>
      <c r="F43" s="8">
        <v>2667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5438</v>
      </c>
      <c r="K43" s="13">
        <f t="shared" si="10"/>
        <v>-267</v>
      </c>
      <c r="L43" s="13">
        <f>VLOOKUP(A:A,[1]TDSheet!$A:$L,12,0)</f>
        <v>1200</v>
      </c>
      <c r="M43" s="13">
        <f>VLOOKUP(A:A,[1]TDSheet!$A:$M,13,0)</f>
        <v>900</v>
      </c>
      <c r="N43" s="13">
        <f>VLOOKUP(A:A,[1]TDSheet!$A:$X,24,0)</f>
        <v>0</v>
      </c>
      <c r="O43" s="13">
        <f>VLOOKUP(A:A,[1]TDSheet!$A:$N,14,0)</f>
        <v>800</v>
      </c>
      <c r="P43" s="13"/>
      <c r="Q43" s="13"/>
      <c r="R43" s="13"/>
      <c r="S43" s="13"/>
      <c r="T43" s="13"/>
      <c r="U43" s="13"/>
      <c r="V43" s="13"/>
      <c r="W43" s="13">
        <f t="shared" si="11"/>
        <v>554.20000000000005</v>
      </c>
      <c r="X43" s="15">
        <v>400</v>
      </c>
      <c r="Y43" s="16">
        <f t="shared" si="12"/>
        <v>10.76687116564417</v>
      </c>
      <c r="Z43" s="13">
        <f t="shared" si="13"/>
        <v>4.8123421147600141</v>
      </c>
      <c r="AA43" s="13"/>
      <c r="AB43" s="13"/>
      <c r="AC43" s="13"/>
      <c r="AD43" s="13">
        <f>VLOOKUP(A:A,[1]TDSheet!$A:$AD,30,0)</f>
        <v>2400</v>
      </c>
      <c r="AE43" s="13">
        <f>VLOOKUP(A:A,[1]TDSheet!$A:$AE,31,0)</f>
        <v>935.4</v>
      </c>
      <c r="AF43" s="13">
        <f>VLOOKUP(A:A,[1]TDSheet!$A:$AF,32,0)</f>
        <v>887.2</v>
      </c>
      <c r="AG43" s="13">
        <f>VLOOKUP(A:A,[1]TDSheet!$A:$AG,33,0)</f>
        <v>757.4</v>
      </c>
      <c r="AH43" s="13">
        <f>VLOOKUP(A:A,[3]TDSheet!$A:$D,4,0)</f>
        <v>486</v>
      </c>
      <c r="AI43" s="13" t="str">
        <f>VLOOKUP(A:A,[1]TDSheet!$A:$AI,35,0)</f>
        <v>сентак</v>
      </c>
      <c r="AJ43" s="13">
        <f t="shared" si="14"/>
        <v>180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575.73099999999999</v>
      </c>
      <c r="D44" s="8">
        <v>666.01900000000001</v>
      </c>
      <c r="E44" s="8">
        <v>672.82</v>
      </c>
      <c r="F44" s="8">
        <v>541.20100000000002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642.99</v>
      </c>
      <c r="K44" s="13">
        <f t="shared" si="10"/>
        <v>29.830000000000041</v>
      </c>
      <c r="L44" s="13">
        <f>VLOOKUP(A:A,[1]TDSheet!$A:$L,12,0)</f>
        <v>60</v>
      </c>
      <c r="M44" s="13">
        <f>VLOOKUP(A:A,[1]TDSheet!$A:$M,13,0)</f>
        <v>200</v>
      </c>
      <c r="N44" s="13">
        <f>VLOOKUP(A:A,[1]TDSheet!$A:$X,24,0)</f>
        <v>120</v>
      </c>
      <c r="O44" s="13">
        <f>VLOOKUP(A:A,[1]TDSheet!$A:$N,14,0)</f>
        <v>0</v>
      </c>
      <c r="P44" s="13"/>
      <c r="Q44" s="13"/>
      <c r="R44" s="13"/>
      <c r="S44" s="13"/>
      <c r="T44" s="13"/>
      <c r="U44" s="13"/>
      <c r="V44" s="13"/>
      <c r="W44" s="13">
        <f t="shared" si="11"/>
        <v>134.56400000000002</v>
      </c>
      <c r="X44" s="15">
        <v>100</v>
      </c>
      <c r="Y44" s="16">
        <f t="shared" si="12"/>
        <v>7.5889613864034944</v>
      </c>
      <c r="Z44" s="13">
        <f t="shared" si="13"/>
        <v>4.0218854968639457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180.76439999999999</v>
      </c>
      <c r="AF44" s="13">
        <f>VLOOKUP(A:A,[1]TDSheet!$A:$AF,32,0)</f>
        <v>167.96440000000001</v>
      </c>
      <c r="AG44" s="13">
        <f>VLOOKUP(A:A,[1]TDSheet!$A:$AG,33,0)</f>
        <v>150.80360000000002</v>
      </c>
      <c r="AH44" s="13">
        <f>VLOOKUP(A:A,[3]TDSheet!$A:$D,4,0)</f>
        <v>96.887</v>
      </c>
      <c r="AI44" s="13">
        <f>VLOOKUP(A:A,[1]TDSheet!$A:$AI,35,0)</f>
        <v>0</v>
      </c>
      <c r="AJ44" s="13">
        <f t="shared" si="14"/>
        <v>100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2153</v>
      </c>
      <c r="D45" s="8">
        <v>748</v>
      </c>
      <c r="E45" s="8">
        <v>709</v>
      </c>
      <c r="F45" s="8">
        <v>2157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748</v>
      </c>
      <c r="K45" s="13">
        <f t="shared" si="10"/>
        <v>-39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VLOOKUP(A:A,[1]TDSheet!$A:$X,24,0)</f>
        <v>0</v>
      </c>
      <c r="O45" s="13">
        <f>VLOOKUP(A:A,[1]TDSheet!$A:$N,14,0)</f>
        <v>0</v>
      </c>
      <c r="P45" s="13"/>
      <c r="Q45" s="13"/>
      <c r="R45" s="13"/>
      <c r="S45" s="13"/>
      <c r="T45" s="13"/>
      <c r="U45" s="13"/>
      <c r="V45" s="13"/>
      <c r="W45" s="13">
        <f t="shared" si="11"/>
        <v>141.80000000000001</v>
      </c>
      <c r="X45" s="15">
        <v>500</v>
      </c>
      <c r="Y45" s="16">
        <f t="shared" si="12"/>
        <v>18.737658674188996</v>
      </c>
      <c r="Z45" s="13">
        <f t="shared" si="13"/>
        <v>15.211565585331451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254.8</v>
      </c>
      <c r="AF45" s="13">
        <f>VLOOKUP(A:A,[1]TDSheet!$A:$AF,32,0)</f>
        <v>204.4</v>
      </c>
      <c r="AG45" s="13">
        <f>VLOOKUP(A:A,[1]TDSheet!$A:$AG,33,0)</f>
        <v>191</v>
      </c>
      <c r="AH45" s="13">
        <f>VLOOKUP(A:A,[3]TDSheet!$A:$D,4,0)</f>
        <v>184</v>
      </c>
      <c r="AI45" s="13">
        <f>VLOOKUP(A:A,[1]TDSheet!$A:$AI,35,0)</f>
        <v>0</v>
      </c>
      <c r="AJ45" s="13">
        <f t="shared" si="14"/>
        <v>50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1067</v>
      </c>
      <c r="D46" s="8">
        <v>1355</v>
      </c>
      <c r="E46" s="8">
        <v>1472</v>
      </c>
      <c r="F46" s="8">
        <v>887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1532</v>
      </c>
      <c r="K46" s="13">
        <f t="shared" si="10"/>
        <v>-60</v>
      </c>
      <c r="L46" s="13">
        <f>VLOOKUP(A:A,[1]TDSheet!$A:$L,12,0)</f>
        <v>400</v>
      </c>
      <c r="M46" s="13">
        <f>VLOOKUP(A:A,[1]TDSheet!$A:$M,13,0)</f>
        <v>300</v>
      </c>
      <c r="N46" s="13">
        <f>VLOOKUP(A:A,[1]TDSheet!$A:$X,24,0)</f>
        <v>180</v>
      </c>
      <c r="O46" s="13">
        <f>VLOOKUP(A:A,[1]TDSheet!$A:$N,14,0)</f>
        <v>0</v>
      </c>
      <c r="P46" s="13"/>
      <c r="Q46" s="13"/>
      <c r="R46" s="13"/>
      <c r="S46" s="13"/>
      <c r="T46" s="13"/>
      <c r="U46" s="13"/>
      <c r="V46" s="13"/>
      <c r="W46" s="13">
        <f t="shared" si="11"/>
        <v>294.39999999999998</v>
      </c>
      <c r="X46" s="15">
        <v>600</v>
      </c>
      <c r="Y46" s="16">
        <f t="shared" si="12"/>
        <v>8.0400815217391308</v>
      </c>
      <c r="Z46" s="13">
        <f t="shared" si="13"/>
        <v>3.0129076086956523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360.8</v>
      </c>
      <c r="AF46" s="13">
        <f>VLOOKUP(A:A,[1]TDSheet!$A:$AF,32,0)</f>
        <v>340.4</v>
      </c>
      <c r="AG46" s="13">
        <f>VLOOKUP(A:A,[1]TDSheet!$A:$AG,33,0)</f>
        <v>321.39999999999998</v>
      </c>
      <c r="AH46" s="13">
        <f>VLOOKUP(A:A,[3]TDSheet!$A:$D,4,0)</f>
        <v>367</v>
      </c>
      <c r="AI46" s="13">
        <f>VLOOKUP(A:A,[1]TDSheet!$A:$AI,35,0)</f>
        <v>0</v>
      </c>
      <c r="AJ46" s="13">
        <f t="shared" si="14"/>
        <v>210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149.74799999999999</v>
      </c>
      <c r="D47" s="8">
        <v>217.12</v>
      </c>
      <c r="E47" s="8">
        <v>230.071</v>
      </c>
      <c r="F47" s="8">
        <v>127.04900000000001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234.523</v>
      </c>
      <c r="K47" s="13">
        <f t="shared" si="10"/>
        <v>-4.4519999999999982</v>
      </c>
      <c r="L47" s="13">
        <f>VLOOKUP(A:A,[1]TDSheet!$A:$L,12,0)</f>
        <v>100</v>
      </c>
      <c r="M47" s="13">
        <f>VLOOKUP(A:A,[1]TDSheet!$A:$M,13,0)</f>
        <v>50</v>
      </c>
      <c r="N47" s="13">
        <f>VLOOKUP(A:A,[1]TDSheet!$A:$X,24,0)</f>
        <v>50</v>
      </c>
      <c r="O47" s="13">
        <f>VLOOKUP(A:A,[1]TDSheet!$A:$N,14,0)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46.014200000000002</v>
      </c>
      <c r="X47" s="15">
        <v>50</v>
      </c>
      <c r="Y47" s="16">
        <f t="shared" si="12"/>
        <v>8.1941878811323452</v>
      </c>
      <c r="Z47" s="13">
        <f t="shared" si="13"/>
        <v>2.7610824484615617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55.152999999999999</v>
      </c>
      <c r="AF47" s="13">
        <f>VLOOKUP(A:A,[1]TDSheet!$A:$AF,32,0)</f>
        <v>46.369799999999998</v>
      </c>
      <c r="AG47" s="13">
        <f>VLOOKUP(A:A,[1]TDSheet!$A:$AG,33,0)</f>
        <v>49.930799999999998</v>
      </c>
      <c r="AH47" s="13">
        <f>VLOOKUP(A:A,[3]TDSheet!$A:$D,4,0)</f>
        <v>29.16</v>
      </c>
      <c r="AI47" s="13">
        <f>VLOOKUP(A:A,[1]TDSheet!$A:$AI,35,0)</f>
        <v>0</v>
      </c>
      <c r="AJ47" s="13">
        <f t="shared" si="14"/>
        <v>50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1731</v>
      </c>
      <c r="D48" s="8">
        <v>2272</v>
      </c>
      <c r="E48" s="8">
        <v>2371</v>
      </c>
      <c r="F48" s="8">
        <v>1540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2420</v>
      </c>
      <c r="K48" s="13">
        <f t="shared" si="10"/>
        <v>-49</v>
      </c>
      <c r="L48" s="13">
        <f>VLOOKUP(A:A,[1]TDSheet!$A:$L,12,0)</f>
        <v>500</v>
      </c>
      <c r="M48" s="13">
        <f>VLOOKUP(A:A,[1]TDSheet!$A:$M,13,0)</f>
        <v>700</v>
      </c>
      <c r="N48" s="13">
        <f>VLOOKUP(A:A,[1]TDSheet!$A:$X,24,0)</f>
        <v>300</v>
      </c>
      <c r="O48" s="13">
        <f>VLOOKUP(A:A,[1]TDSheet!$A:$N,14,0)</f>
        <v>0</v>
      </c>
      <c r="P48" s="13"/>
      <c r="Q48" s="13"/>
      <c r="R48" s="13"/>
      <c r="S48" s="13"/>
      <c r="T48" s="13"/>
      <c r="U48" s="13"/>
      <c r="V48" s="13"/>
      <c r="W48" s="13">
        <f t="shared" si="11"/>
        <v>474.2</v>
      </c>
      <c r="X48" s="15">
        <v>700</v>
      </c>
      <c r="Y48" s="16">
        <f t="shared" si="12"/>
        <v>7.8869675242513706</v>
      </c>
      <c r="Z48" s="13">
        <f t="shared" si="13"/>
        <v>3.2475748629270349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607.79999999999995</v>
      </c>
      <c r="AF48" s="13">
        <f>VLOOKUP(A:A,[1]TDSheet!$A:$AF,32,0)</f>
        <v>566.20000000000005</v>
      </c>
      <c r="AG48" s="13">
        <f>VLOOKUP(A:A,[1]TDSheet!$A:$AG,33,0)</f>
        <v>534.20000000000005</v>
      </c>
      <c r="AH48" s="13">
        <f>VLOOKUP(A:A,[3]TDSheet!$A:$D,4,0)</f>
        <v>586</v>
      </c>
      <c r="AI48" s="13" t="e">
        <f>VLOOKUP(A:A,[1]TDSheet!$A:$AI,35,0)</f>
        <v>#N/A</v>
      </c>
      <c r="AJ48" s="13">
        <f t="shared" si="14"/>
        <v>280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2873</v>
      </c>
      <c r="D49" s="8">
        <v>3157</v>
      </c>
      <c r="E49" s="8">
        <v>3626</v>
      </c>
      <c r="F49" s="8">
        <v>2293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3659</v>
      </c>
      <c r="K49" s="13">
        <f t="shared" si="10"/>
        <v>-33</v>
      </c>
      <c r="L49" s="13">
        <f>VLOOKUP(A:A,[1]TDSheet!$A:$L,12,0)</f>
        <v>700</v>
      </c>
      <c r="M49" s="13">
        <f>VLOOKUP(A:A,[1]TDSheet!$A:$M,13,0)</f>
        <v>900</v>
      </c>
      <c r="N49" s="13">
        <f>VLOOKUP(A:A,[1]TDSheet!$A:$X,24,0)</f>
        <v>800</v>
      </c>
      <c r="O49" s="13">
        <f>VLOOKUP(A:A,[1]TDSheet!$A:$N,14,0)</f>
        <v>0</v>
      </c>
      <c r="P49" s="13"/>
      <c r="Q49" s="13"/>
      <c r="R49" s="13"/>
      <c r="S49" s="13"/>
      <c r="T49" s="13"/>
      <c r="U49" s="13"/>
      <c r="V49" s="13"/>
      <c r="W49" s="13">
        <f t="shared" si="11"/>
        <v>725.2</v>
      </c>
      <c r="X49" s="15">
        <v>1000</v>
      </c>
      <c r="Y49" s="16">
        <f t="shared" si="12"/>
        <v>7.850248207391064</v>
      </c>
      <c r="Z49" s="13">
        <f t="shared" si="13"/>
        <v>3.1618863761720903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931.8</v>
      </c>
      <c r="AF49" s="13">
        <f>VLOOKUP(A:A,[1]TDSheet!$A:$AF,32,0)</f>
        <v>863</v>
      </c>
      <c r="AG49" s="13">
        <f>VLOOKUP(A:A,[1]TDSheet!$A:$AG,33,0)</f>
        <v>779.6</v>
      </c>
      <c r="AH49" s="13">
        <f>VLOOKUP(A:A,[3]TDSheet!$A:$D,4,0)</f>
        <v>676</v>
      </c>
      <c r="AI49" s="13" t="e">
        <f>VLOOKUP(A:A,[1]TDSheet!$A:$AI,35,0)</f>
        <v>#N/A</v>
      </c>
      <c r="AJ49" s="13">
        <f t="shared" si="14"/>
        <v>400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147.505</v>
      </c>
      <c r="D50" s="8">
        <v>93.623999999999995</v>
      </c>
      <c r="E50" s="8">
        <v>114.309</v>
      </c>
      <c r="F50" s="8">
        <v>111.45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121.893</v>
      </c>
      <c r="K50" s="13">
        <f t="shared" si="10"/>
        <v>-7.5840000000000032</v>
      </c>
      <c r="L50" s="13">
        <f>VLOOKUP(A:A,[1]TDSheet!$A:$L,12,0)</f>
        <v>0</v>
      </c>
      <c r="M50" s="13">
        <f>VLOOKUP(A:A,[1]TDSheet!$A:$M,13,0)</f>
        <v>0</v>
      </c>
      <c r="N50" s="13">
        <f>VLOOKUP(A:A,[1]TDSheet!$A:$X,24,0)</f>
        <v>40</v>
      </c>
      <c r="O50" s="13">
        <f>VLOOKUP(A:A,[1]TDSheet!$A:$N,14,0)</f>
        <v>0</v>
      </c>
      <c r="P50" s="13"/>
      <c r="Q50" s="13"/>
      <c r="R50" s="13"/>
      <c r="S50" s="13"/>
      <c r="T50" s="13"/>
      <c r="U50" s="13"/>
      <c r="V50" s="13"/>
      <c r="W50" s="13">
        <f t="shared" si="11"/>
        <v>22.861799999999999</v>
      </c>
      <c r="X50" s="15">
        <v>30</v>
      </c>
      <c r="Y50" s="16">
        <f t="shared" si="12"/>
        <v>7.9368203728490316</v>
      </c>
      <c r="Z50" s="13">
        <f t="shared" si="13"/>
        <v>4.8749442301131145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17.7776</v>
      </c>
      <c r="AF50" s="13">
        <f>VLOOKUP(A:A,[1]TDSheet!$A:$AF,32,0)</f>
        <v>28.173999999999999</v>
      </c>
      <c r="AG50" s="13">
        <f>VLOOKUP(A:A,[1]TDSheet!$A:$AG,33,0)</f>
        <v>17.488</v>
      </c>
      <c r="AH50" s="13">
        <f>VLOOKUP(A:A,[3]TDSheet!$A:$D,4,0)</f>
        <v>14.7</v>
      </c>
      <c r="AI50" s="13">
        <f>VLOOKUP(A:A,[1]TDSheet!$A:$AI,35,0)</f>
        <v>0</v>
      </c>
      <c r="AJ50" s="13">
        <f t="shared" si="14"/>
        <v>30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145.97200000000001</v>
      </c>
      <c r="D51" s="8">
        <v>369.01799999999997</v>
      </c>
      <c r="E51" s="8">
        <v>240.11799999999999</v>
      </c>
      <c r="F51" s="8">
        <v>101.45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246.61699999999999</v>
      </c>
      <c r="K51" s="13">
        <f t="shared" si="10"/>
        <v>-6.4989999999999952</v>
      </c>
      <c r="L51" s="13">
        <f>VLOOKUP(A:A,[1]TDSheet!$A:$L,12,0)</f>
        <v>70</v>
      </c>
      <c r="M51" s="13">
        <f>VLOOKUP(A:A,[1]TDSheet!$A:$M,13,0)</f>
        <v>50</v>
      </c>
      <c r="N51" s="13">
        <f>VLOOKUP(A:A,[1]TDSheet!$A:$X,24,0)</f>
        <v>70</v>
      </c>
      <c r="O51" s="13">
        <f>VLOOKUP(A:A,[1]TDSheet!$A:$N,14,0)</f>
        <v>0</v>
      </c>
      <c r="P51" s="13"/>
      <c r="Q51" s="13"/>
      <c r="R51" s="13"/>
      <c r="S51" s="13"/>
      <c r="T51" s="13"/>
      <c r="U51" s="13"/>
      <c r="V51" s="13"/>
      <c r="W51" s="13">
        <f t="shared" si="11"/>
        <v>48.023600000000002</v>
      </c>
      <c r="X51" s="15">
        <v>80</v>
      </c>
      <c r="Y51" s="16">
        <f t="shared" si="12"/>
        <v>7.734738753446222</v>
      </c>
      <c r="Z51" s="13">
        <f t="shared" si="13"/>
        <v>2.1125030193488201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47.042000000000002</v>
      </c>
      <c r="AF51" s="13">
        <f>VLOOKUP(A:A,[1]TDSheet!$A:$AF,32,0)</f>
        <v>43.204599999999999</v>
      </c>
      <c r="AG51" s="13">
        <f>VLOOKUP(A:A,[1]TDSheet!$A:$AG,33,0)</f>
        <v>45.615200000000002</v>
      </c>
      <c r="AH51" s="13">
        <f>VLOOKUP(A:A,[3]TDSheet!$A:$D,4,0)</f>
        <v>45.674999999999997</v>
      </c>
      <c r="AI51" s="13">
        <f>VLOOKUP(A:A,[1]TDSheet!$A:$AI,35,0)</f>
        <v>0</v>
      </c>
      <c r="AJ51" s="13">
        <f t="shared" si="14"/>
        <v>80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1090</v>
      </c>
      <c r="D52" s="8">
        <v>1374</v>
      </c>
      <c r="E52" s="8">
        <v>1736</v>
      </c>
      <c r="F52" s="8">
        <v>672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1784</v>
      </c>
      <c r="K52" s="13">
        <f t="shared" si="10"/>
        <v>-48</v>
      </c>
      <c r="L52" s="13">
        <f>VLOOKUP(A:A,[1]TDSheet!$A:$L,12,0)</f>
        <v>600</v>
      </c>
      <c r="M52" s="13">
        <f>VLOOKUP(A:A,[1]TDSheet!$A:$M,13,0)</f>
        <v>400</v>
      </c>
      <c r="N52" s="13">
        <f>VLOOKUP(A:A,[1]TDSheet!$A:$X,24,0)</f>
        <v>500</v>
      </c>
      <c r="O52" s="13">
        <f>VLOOKUP(A:A,[1]TDSheet!$A:$N,14,0)</f>
        <v>0</v>
      </c>
      <c r="P52" s="13"/>
      <c r="Q52" s="13"/>
      <c r="R52" s="13"/>
      <c r="S52" s="13"/>
      <c r="T52" s="13"/>
      <c r="U52" s="13"/>
      <c r="V52" s="13"/>
      <c r="W52" s="13">
        <f t="shared" si="11"/>
        <v>347.2</v>
      </c>
      <c r="X52" s="15">
        <v>500</v>
      </c>
      <c r="Y52" s="16">
        <f t="shared" si="12"/>
        <v>7.6958525345622126</v>
      </c>
      <c r="Z52" s="13">
        <f t="shared" si="13"/>
        <v>1.935483870967742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370</v>
      </c>
      <c r="AF52" s="13">
        <f>VLOOKUP(A:A,[1]TDSheet!$A:$AF,32,0)</f>
        <v>353.8</v>
      </c>
      <c r="AG52" s="13">
        <f>VLOOKUP(A:A,[1]TDSheet!$A:$AG,33,0)</f>
        <v>348.8</v>
      </c>
      <c r="AH52" s="13">
        <f>VLOOKUP(A:A,[3]TDSheet!$A:$D,4,0)</f>
        <v>380</v>
      </c>
      <c r="AI52" s="13">
        <f>VLOOKUP(A:A,[1]TDSheet!$A:$AI,35,0)</f>
        <v>0</v>
      </c>
      <c r="AJ52" s="13">
        <f t="shared" si="14"/>
        <v>175</v>
      </c>
      <c r="AK52" s="13"/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1683</v>
      </c>
      <c r="D53" s="8">
        <v>1803</v>
      </c>
      <c r="E53" s="8">
        <v>2326</v>
      </c>
      <c r="F53" s="8">
        <v>1092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2377</v>
      </c>
      <c r="K53" s="13">
        <f t="shared" si="10"/>
        <v>-51</v>
      </c>
      <c r="L53" s="13">
        <f>VLOOKUP(A:A,[1]TDSheet!$A:$L,12,0)</f>
        <v>600</v>
      </c>
      <c r="M53" s="13">
        <f>VLOOKUP(A:A,[1]TDSheet!$A:$M,13,0)</f>
        <v>550</v>
      </c>
      <c r="N53" s="13">
        <f>VLOOKUP(A:A,[1]TDSheet!$A:$X,24,0)</f>
        <v>650</v>
      </c>
      <c r="O53" s="13">
        <f>VLOOKUP(A:A,[1]TDSheet!$A:$N,14,0)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465.2</v>
      </c>
      <c r="X53" s="15">
        <v>700</v>
      </c>
      <c r="Y53" s="16">
        <f t="shared" si="12"/>
        <v>7.7214101461736888</v>
      </c>
      <c r="Z53" s="13">
        <f t="shared" si="13"/>
        <v>2.34737747205503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511</v>
      </c>
      <c r="AF53" s="13">
        <f>VLOOKUP(A:A,[1]TDSheet!$A:$AF,32,0)</f>
        <v>506.2</v>
      </c>
      <c r="AG53" s="13">
        <f>VLOOKUP(A:A,[1]TDSheet!$A:$AG,33,0)</f>
        <v>470.2</v>
      </c>
      <c r="AH53" s="13">
        <f>VLOOKUP(A:A,[3]TDSheet!$A:$D,4,0)</f>
        <v>491</v>
      </c>
      <c r="AI53" s="13">
        <f>VLOOKUP(A:A,[1]TDSheet!$A:$AI,35,0)</f>
        <v>0</v>
      </c>
      <c r="AJ53" s="13">
        <f t="shared" si="14"/>
        <v>244.99999999999997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980</v>
      </c>
      <c r="D54" s="8">
        <v>1308</v>
      </c>
      <c r="E54" s="8">
        <v>1269</v>
      </c>
      <c r="F54" s="8">
        <v>946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1337</v>
      </c>
      <c r="K54" s="13">
        <f t="shared" si="10"/>
        <v>-68</v>
      </c>
      <c r="L54" s="13">
        <f>VLOOKUP(A:A,[1]TDSheet!$A:$L,12,0)</f>
        <v>230</v>
      </c>
      <c r="M54" s="13">
        <f>VLOOKUP(A:A,[1]TDSheet!$A:$M,13,0)</f>
        <v>350</v>
      </c>
      <c r="N54" s="13">
        <f>VLOOKUP(A:A,[1]TDSheet!$A:$X,24,0)</f>
        <v>100</v>
      </c>
      <c r="O54" s="13">
        <f>VLOOKUP(A:A,[1]TDSheet!$A:$N,14,0)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253.8</v>
      </c>
      <c r="X54" s="15">
        <v>350</v>
      </c>
      <c r="Y54" s="16">
        <f t="shared" si="12"/>
        <v>7.7856579984239556</v>
      </c>
      <c r="Z54" s="13">
        <f t="shared" si="13"/>
        <v>3.7273443656422378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340.8</v>
      </c>
      <c r="AF54" s="13">
        <f>VLOOKUP(A:A,[1]TDSheet!$A:$AF,32,0)</f>
        <v>314.8</v>
      </c>
      <c r="AG54" s="13">
        <f>VLOOKUP(A:A,[1]TDSheet!$A:$AG,33,0)</f>
        <v>296.60000000000002</v>
      </c>
      <c r="AH54" s="13">
        <f>VLOOKUP(A:A,[3]TDSheet!$A:$D,4,0)</f>
        <v>352</v>
      </c>
      <c r="AI54" s="13">
        <f>VLOOKUP(A:A,[1]TDSheet!$A:$AI,35,0)</f>
        <v>0</v>
      </c>
      <c r="AJ54" s="13">
        <f t="shared" si="14"/>
        <v>140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372.26100000000002</v>
      </c>
      <c r="D55" s="8">
        <v>366.85899999999998</v>
      </c>
      <c r="E55" s="8">
        <v>383.83199999999999</v>
      </c>
      <c r="F55" s="8">
        <v>330.82799999999997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397.21</v>
      </c>
      <c r="K55" s="13">
        <f t="shared" si="10"/>
        <v>-13.377999999999986</v>
      </c>
      <c r="L55" s="13">
        <f>VLOOKUP(A:A,[1]TDSheet!$A:$L,12,0)</f>
        <v>120</v>
      </c>
      <c r="M55" s="13">
        <f>VLOOKUP(A:A,[1]TDSheet!$A:$M,13,0)</f>
        <v>120</v>
      </c>
      <c r="N55" s="13">
        <f>VLOOKUP(A:A,[1]TDSheet!$A:$X,24,0)</f>
        <v>0</v>
      </c>
      <c r="O55" s="13">
        <f>VLOOKUP(A:A,[1]TDSheet!$A:$N,14,0)</f>
        <v>0</v>
      </c>
      <c r="P55" s="13"/>
      <c r="Q55" s="13"/>
      <c r="R55" s="13"/>
      <c r="S55" s="13"/>
      <c r="T55" s="13"/>
      <c r="U55" s="13"/>
      <c r="V55" s="13"/>
      <c r="W55" s="13">
        <f t="shared" si="11"/>
        <v>76.766400000000004</v>
      </c>
      <c r="X55" s="15">
        <v>50</v>
      </c>
      <c r="Y55" s="16">
        <f t="shared" si="12"/>
        <v>8.0872360824527387</v>
      </c>
      <c r="Z55" s="13">
        <f t="shared" si="13"/>
        <v>4.3095416744825856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101.23519999999999</v>
      </c>
      <c r="AF55" s="13">
        <f>VLOOKUP(A:A,[1]TDSheet!$A:$AF,32,0)</f>
        <v>99.720399999999998</v>
      </c>
      <c r="AG55" s="13">
        <f>VLOOKUP(A:A,[1]TDSheet!$A:$AG,33,0)</f>
        <v>97.614000000000004</v>
      </c>
      <c r="AH55" s="13">
        <f>VLOOKUP(A:A,[3]TDSheet!$A:$D,4,0)</f>
        <v>81.48</v>
      </c>
      <c r="AI55" s="13">
        <f>VLOOKUP(A:A,[1]TDSheet!$A:$AI,35,0)</f>
        <v>0</v>
      </c>
      <c r="AJ55" s="13">
        <f t="shared" si="14"/>
        <v>50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659.10500000000002</v>
      </c>
      <c r="D56" s="8">
        <v>1082.336</v>
      </c>
      <c r="E56" s="8">
        <v>1060.0029999999999</v>
      </c>
      <c r="F56" s="8">
        <v>665.07799999999997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1015.6609999999999</v>
      </c>
      <c r="K56" s="13">
        <f t="shared" si="10"/>
        <v>44.341999999999985</v>
      </c>
      <c r="L56" s="13">
        <f>VLOOKUP(A:A,[1]TDSheet!$A:$L,12,0)</f>
        <v>300</v>
      </c>
      <c r="M56" s="13">
        <f>VLOOKUP(A:A,[1]TDSheet!$A:$M,13,0)</f>
        <v>200</v>
      </c>
      <c r="N56" s="13">
        <f>VLOOKUP(A:A,[1]TDSheet!$A:$X,24,0)</f>
        <v>100</v>
      </c>
      <c r="O56" s="13">
        <f>VLOOKUP(A:A,[1]TDSheet!$A:$N,14,0)</f>
        <v>0</v>
      </c>
      <c r="P56" s="13"/>
      <c r="Q56" s="13"/>
      <c r="R56" s="13"/>
      <c r="S56" s="13"/>
      <c r="T56" s="13"/>
      <c r="U56" s="13"/>
      <c r="V56" s="13"/>
      <c r="W56" s="13">
        <f t="shared" si="11"/>
        <v>212.00059999999999</v>
      </c>
      <c r="X56" s="15">
        <v>100</v>
      </c>
      <c r="Y56" s="16">
        <f t="shared" si="12"/>
        <v>6.4390289461444921</v>
      </c>
      <c r="Z56" s="13">
        <f t="shared" si="13"/>
        <v>3.1371514986278339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231.55959999999999</v>
      </c>
      <c r="AF56" s="13">
        <f>VLOOKUP(A:A,[1]TDSheet!$A:$AF,32,0)</f>
        <v>207.846</v>
      </c>
      <c r="AG56" s="13">
        <f>VLOOKUP(A:A,[1]TDSheet!$A:$AG,33,0)</f>
        <v>227.08960000000002</v>
      </c>
      <c r="AH56" s="13">
        <f>VLOOKUP(A:A,[3]TDSheet!$A:$D,4,0)</f>
        <v>99.968000000000004</v>
      </c>
      <c r="AI56" s="13" t="str">
        <f>VLOOKUP(A:A,[1]TDSheet!$A:$AI,35,0)</f>
        <v>оконч</v>
      </c>
      <c r="AJ56" s="13">
        <f t="shared" si="14"/>
        <v>100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180.524</v>
      </c>
      <c r="D57" s="8">
        <v>79.584999999999994</v>
      </c>
      <c r="E57" s="8">
        <v>150.27799999999999</v>
      </c>
      <c r="F57" s="8">
        <v>105.325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151.08799999999999</v>
      </c>
      <c r="K57" s="13">
        <f t="shared" si="10"/>
        <v>-0.81000000000000227</v>
      </c>
      <c r="L57" s="13">
        <f>VLOOKUP(A:A,[1]TDSheet!$A:$L,12,0)</f>
        <v>50</v>
      </c>
      <c r="M57" s="13">
        <f>VLOOKUP(A:A,[1]TDSheet!$A:$M,13,0)</f>
        <v>30</v>
      </c>
      <c r="N57" s="13">
        <f>VLOOKUP(A:A,[1]TDSheet!$A:$X,24,0)</f>
        <v>50</v>
      </c>
      <c r="O57" s="13">
        <f>VLOOKUP(A:A,[1]TDSheet!$A:$N,14,0)</f>
        <v>0</v>
      </c>
      <c r="P57" s="13"/>
      <c r="Q57" s="13"/>
      <c r="R57" s="13"/>
      <c r="S57" s="13"/>
      <c r="T57" s="13"/>
      <c r="U57" s="13"/>
      <c r="V57" s="13"/>
      <c r="W57" s="13">
        <f t="shared" si="11"/>
        <v>30.055599999999998</v>
      </c>
      <c r="X57" s="15"/>
      <c r="Y57" s="16">
        <f t="shared" si="12"/>
        <v>7.8296557047605102</v>
      </c>
      <c r="Z57" s="13">
        <f t="shared" si="13"/>
        <v>3.5043386257469491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18.6248</v>
      </c>
      <c r="AF57" s="13">
        <f>VLOOKUP(A:A,[1]TDSheet!$A:$AF,32,0)</f>
        <v>34.239199999999997</v>
      </c>
      <c r="AG57" s="13">
        <f>VLOOKUP(A:A,[1]TDSheet!$A:$AG,33,0)</f>
        <v>34.499600000000001</v>
      </c>
      <c r="AH57" s="13">
        <f>VLOOKUP(A:A,[3]TDSheet!$A:$D,4,0)</f>
        <v>16.521999999999998</v>
      </c>
      <c r="AI57" s="13">
        <f>VLOOKUP(A:A,[1]TDSheet!$A:$AI,35,0)</f>
        <v>0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16.081</v>
      </c>
      <c r="D58" s="8">
        <v>55.222000000000001</v>
      </c>
      <c r="E58" s="8">
        <v>45.776000000000003</v>
      </c>
      <c r="F58" s="8">
        <v>24.763000000000002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45.280999999999999</v>
      </c>
      <c r="K58" s="13">
        <f t="shared" si="10"/>
        <v>0.49500000000000455</v>
      </c>
      <c r="L58" s="13">
        <f>VLOOKUP(A:A,[1]TDSheet!$A:$L,12,0)</f>
        <v>10</v>
      </c>
      <c r="M58" s="13">
        <f>VLOOKUP(A:A,[1]TDSheet!$A:$M,13,0)</f>
        <v>10</v>
      </c>
      <c r="N58" s="13">
        <f>VLOOKUP(A:A,[1]TDSheet!$A:$X,24,0)</f>
        <v>10</v>
      </c>
      <c r="O58" s="13">
        <f>VLOOKUP(A:A,[1]TDSheet!$A:$N,14,0)</f>
        <v>0</v>
      </c>
      <c r="P58" s="13"/>
      <c r="Q58" s="13"/>
      <c r="R58" s="13"/>
      <c r="S58" s="13"/>
      <c r="T58" s="13"/>
      <c r="U58" s="13"/>
      <c r="V58" s="13"/>
      <c r="W58" s="13">
        <f t="shared" si="11"/>
        <v>9.1552000000000007</v>
      </c>
      <c r="X58" s="15">
        <v>10</v>
      </c>
      <c r="Y58" s="16">
        <f t="shared" si="12"/>
        <v>7.0739033554701152</v>
      </c>
      <c r="Z58" s="13">
        <f t="shared" si="13"/>
        <v>2.7048016427822441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20.4526</v>
      </c>
      <c r="AF58" s="13">
        <f>VLOOKUP(A:A,[1]TDSheet!$A:$AF,32,0)</f>
        <v>9.4610000000000003</v>
      </c>
      <c r="AG58" s="13">
        <f>VLOOKUP(A:A,[1]TDSheet!$A:$AG,33,0)</f>
        <v>11.905800000000001</v>
      </c>
      <c r="AH58" s="13">
        <f>VLOOKUP(A:A,[3]TDSheet!$A:$D,4,0)</f>
        <v>2.2919999999999998</v>
      </c>
      <c r="AI58" s="13" t="str">
        <f>VLOOKUP(A:A,[1]TDSheet!$A:$AI,35,0)</f>
        <v>увел</v>
      </c>
      <c r="AJ58" s="13">
        <f t="shared" si="14"/>
        <v>10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1994.4</v>
      </c>
      <c r="D59" s="8">
        <v>2669.819</v>
      </c>
      <c r="E59" s="8">
        <v>2938.922</v>
      </c>
      <c r="F59" s="8">
        <v>1653.848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2908.3690000000001</v>
      </c>
      <c r="K59" s="13">
        <f t="shared" si="10"/>
        <v>30.552999999999884</v>
      </c>
      <c r="L59" s="13">
        <f>VLOOKUP(A:A,[1]TDSheet!$A:$L,12,0)</f>
        <v>900</v>
      </c>
      <c r="M59" s="13">
        <f>VLOOKUP(A:A,[1]TDSheet!$A:$M,13,0)</f>
        <v>800</v>
      </c>
      <c r="N59" s="13">
        <f>VLOOKUP(A:A,[1]TDSheet!$A:$X,24,0)</f>
        <v>600</v>
      </c>
      <c r="O59" s="13">
        <f>VLOOKUP(A:A,[1]TDSheet!$A:$N,14,0)</f>
        <v>0</v>
      </c>
      <c r="P59" s="13"/>
      <c r="Q59" s="13"/>
      <c r="R59" s="13"/>
      <c r="S59" s="13"/>
      <c r="T59" s="13"/>
      <c r="U59" s="13"/>
      <c r="V59" s="13"/>
      <c r="W59" s="13">
        <f t="shared" si="11"/>
        <v>587.78440000000001</v>
      </c>
      <c r="X59" s="15">
        <v>1000</v>
      </c>
      <c r="Y59" s="16">
        <f t="shared" si="12"/>
        <v>8.4280018319642362</v>
      </c>
      <c r="Z59" s="13">
        <f t="shared" si="13"/>
        <v>2.81369835606389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646.36879999999996</v>
      </c>
      <c r="AF59" s="13">
        <f>VLOOKUP(A:A,[1]TDSheet!$A:$AF,32,0)</f>
        <v>637.77380000000005</v>
      </c>
      <c r="AG59" s="13">
        <f>VLOOKUP(A:A,[1]TDSheet!$A:$AG,33,0)</f>
        <v>643.73940000000005</v>
      </c>
      <c r="AH59" s="13">
        <f>VLOOKUP(A:A,[3]TDSheet!$A:$D,4,0)</f>
        <v>406.928</v>
      </c>
      <c r="AI59" s="13" t="str">
        <f>VLOOKUP(A:A,[1]TDSheet!$A:$AI,35,0)</f>
        <v>сентак</v>
      </c>
      <c r="AJ59" s="13">
        <f t="shared" si="14"/>
        <v>1000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3230</v>
      </c>
      <c r="D60" s="8">
        <v>3879</v>
      </c>
      <c r="E60" s="8">
        <v>4316</v>
      </c>
      <c r="F60" s="8">
        <v>2731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4330</v>
      </c>
      <c r="K60" s="13">
        <f t="shared" si="10"/>
        <v>-14</v>
      </c>
      <c r="L60" s="13">
        <f>VLOOKUP(A:A,[1]TDSheet!$A:$L,12,0)</f>
        <v>500</v>
      </c>
      <c r="M60" s="13">
        <f>VLOOKUP(A:A,[1]TDSheet!$A:$M,13,0)</f>
        <v>500</v>
      </c>
      <c r="N60" s="13">
        <f>VLOOKUP(A:A,[1]TDSheet!$A:$X,24,0)</f>
        <v>1200</v>
      </c>
      <c r="O60" s="13">
        <f>VLOOKUP(A:A,[1]TDSheet!$A:$N,14,0)</f>
        <v>0</v>
      </c>
      <c r="P60" s="13"/>
      <c r="Q60" s="13"/>
      <c r="R60" s="13"/>
      <c r="S60" s="13"/>
      <c r="T60" s="13"/>
      <c r="U60" s="13"/>
      <c r="V60" s="13"/>
      <c r="W60" s="13">
        <f t="shared" si="11"/>
        <v>663.2</v>
      </c>
      <c r="X60" s="15">
        <v>1000</v>
      </c>
      <c r="Y60" s="16">
        <f t="shared" si="12"/>
        <v>8.943003618817853</v>
      </c>
      <c r="Z60" s="13">
        <f t="shared" si="13"/>
        <v>4.1179131483715317</v>
      </c>
      <c r="AA60" s="13"/>
      <c r="AB60" s="13"/>
      <c r="AC60" s="13"/>
      <c r="AD60" s="13">
        <f>VLOOKUP(A:A,[1]TDSheet!$A:$AD,30,0)</f>
        <v>1000</v>
      </c>
      <c r="AE60" s="13">
        <f>VLOOKUP(A:A,[1]TDSheet!$A:$AE,31,0)</f>
        <v>871.2</v>
      </c>
      <c r="AF60" s="13">
        <f>VLOOKUP(A:A,[1]TDSheet!$A:$AF,32,0)</f>
        <v>838.8</v>
      </c>
      <c r="AG60" s="13">
        <f>VLOOKUP(A:A,[1]TDSheet!$A:$AG,33,0)</f>
        <v>710.2</v>
      </c>
      <c r="AH60" s="13">
        <f>VLOOKUP(A:A,[3]TDSheet!$A:$D,4,0)</f>
        <v>601</v>
      </c>
      <c r="AI60" s="13" t="str">
        <f>VLOOKUP(A:A,[1]TDSheet!$A:$AI,35,0)</f>
        <v>сентак</v>
      </c>
      <c r="AJ60" s="13">
        <f t="shared" si="14"/>
        <v>450</v>
      </c>
      <c r="AK60" s="13"/>
      <c r="AL60" s="13"/>
    </row>
    <row r="61" spans="1:38" s="1" customFormat="1" ht="11.1" customHeight="1" outlineLevel="1" x14ac:dyDescent="0.2">
      <c r="A61" s="7" t="s">
        <v>118</v>
      </c>
      <c r="B61" s="7" t="s">
        <v>8</v>
      </c>
      <c r="C61" s="8">
        <v>104.252</v>
      </c>
      <c r="D61" s="8">
        <v>9.0500000000000007</v>
      </c>
      <c r="E61" s="17">
        <v>65</v>
      </c>
      <c r="F61" s="8">
        <v>39.03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116.453</v>
      </c>
      <c r="K61" s="13">
        <f t="shared" si="10"/>
        <v>-51.453000000000003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VLOOKUP(A:A,[1]TDSheet!$A:$X,24,0)</f>
        <v>10</v>
      </c>
      <c r="O61" s="13">
        <f>VLOOKUP(A:A,[1]TDSheet!$A:$N,14,0)</f>
        <v>0</v>
      </c>
      <c r="P61" s="13"/>
      <c r="Q61" s="13"/>
      <c r="R61" s="13"/>
      <c r="S61" s="13"/>
      <c r="T61" s="13"/>
      <c r="U61" s="13"/>
      <c r="V61" s="13"/>
      <c r="W61" s="13">
        <f t="shared" si="11"/>
        <v>13</v>
      </c>
      <c r="X61" s="15">
        <v>10</v>
      </c>
      <c r="Y61" s="16">
        <f t="shared" si="12"/>
        <v>4.5407692307692304</v>
      </c>
      <c r="Z61" s="13">
        <f t="shared" si="13"/>
        <v>3.0023076923076926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2.9</v>
      </c>
      <c r="AF61" s="13">
        <f>VLOOKUP(A:A,[1]TDSheet!$A:$AF,32,0)</f>
        <v>9.8000000000000007</v>
      </c>
      <c r="AG61" s="13">
        <f>VLOOKUP(A:A,[1]TDSheet!$A:$AG,33,0)</f>
        <v>12.6</v>
      </c>
      <c r="AH61" s="13">
        <v>0</v>
      </c>
      <c r="AI61" s="13" t="str">
        <f>VLOOKUP(A:A,[1]TDSheet!$A:$AI,35,0)</f>
        <v>увел</v>
      </c>
      <c r="AJ61" s="13">
        <f t="shared" si="14"/>
        <v>10</v>
      </c>
      <c r="AK61" s="13"/>
      <c r="AL61" s="13"/>
    </row>
    <row r="62" spans="1:38" s="1" customFormat="1" ht="11.1" customHeight="1" outlineLevel="1" x14ac:dyDescent="0.2">
      <c r="A62" s="7" t="s">
        <v>64</v>
      </c>
      <c r="B62" s="7" t="s">
        <v>8</v>
      </c>
      <c r="C62" s="8">
        <v>28.038</v>
      </c>
      <c r="D62" s="8">
        <v>27.882999999999999</v>
      </c>
      <c r="E62" s="8">
        <v>30.423999999999999</v>
      </c>
      <c r="F62" s="8">
        <v>25.497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31.582000000000001</v>
      </c>
      <c r="K62" s="13">
        <f t="shared" si="10"/>
        <v>-1.1580000000000013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VLOOKUP(A:A,[1]TDSheet!$A:$X,24,0)</f>
        <v>10</v>
      </c>
      <c r="O62" s="13">
        <f>VLOOKUP(A:A,[1]TDSheet!$A:$N,14,0)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6.0847999999999995</v>
      </c>
      <c r="X62" s="15"/>
      <c r="Y62" s="16">
        <f t="shared" si="12"/>
        <v>5.8337168025243233</v>
      </c>
      <c r="Z62" s="13">
        <f t="shared" si="13"/>
        <v>4.1902774125690243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14.794</v>
      </c>
      <c r="AF62" s="13">
        <f>VLOOKUP(A:A,[1]TDSheet!$A:$AF,32,0)</f>
        <v>12.676</v>
      </c>
      <c r="AG62" s="13">
        <f>VLOOKUP(A:A,[1]TDSheet!$A:$AG,33,0)</f>
        <v>5.6408000000000005</v>
      </c>
      <c r="AH62" s="13">
        <f>VLOOKUP(A:A,[3]TDSheet!$A:$D,4,0)</f>
        <v>5.3479999999999999</v>
      </c>
      <c r="AI62" s="13">
        <f>VLOOKUP(A:A,[1]TDSheet!$A:$AI,35,0)</f>
        <v>0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65</v>
      </c>
      <c r="B63" s="7" t="s">
        <v>13</v>
      </c>
      <c r="C63" s="8">
        <v>3263</v>
      </c>
      <c r="D63" s="8">
        <v>3669</v>
      </c>
      <c r="E63" s="8">
        <v>4441</v>
      </c>
      <c r="F63" s="8">
        <v>2400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4478</v>
      </c>
      <c r="K63" s="13">
        <f t="shared" si="10"/>
        <v>-37</v>
      </c>
      <c r="L63" s="13">
        <f>VLOOKUP(A:A,[1]TDSheet!$A:$L,12,0)</f>
        <v>800</v>
      </c>
      <c r="M63" s="13">
        <f>VLOOKUP(A:A,[1]TDSheet!$A:$M,13,0)</f>
        <v>800</v>
      </c>
      <c r="N63" s="13">
        <f>VLOOKUP(A:A,[1]TDSheet!$A:$X,24,0)</f>
        <v>400</v>
      </c>
      <c r="O63" s="13">
        <f>VLOOKUP(A:A,[1]TDSheet!$A:$N,14,0)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726.2</v>
      </c>
      <c r="X63" s="15">
        <v>1000</v>
      </c>
      <c r="Y63" s="16">
        <f t="shared" si="12"/>
        <v>7.4359680528779943</v>
      </c>
      <c r="Z63" s="13">
        <f t="shared" si="13"/>
        <v>3.3048746901679977</v>
      </c>
      <c r="AA63" s="13"/>
      <c r="AB63" s="13"/>
      <c r="AC63" s="13"/>
      <c r="AD63" s="13">
        <f>VLOOKUP(A:A,[1]TDSheet!$A:$AD,30,0)</f>
        <v>810</v>
      </c>
      <c r="AE63" s="13">
        <f>VLOOKUP(A:A,[1]TDSheet!$A:$AE,31,0)</f>
        <v>919.6</v>
      </c>
      <c r="AF63" s="13">
        <f>VLOOKUP(A:A,[1]TDSheet!$A:$AF,32,0)</f>
        <v>863.6</v>
      </c>
      <c r="AG63" s="13">
        <f>VLOOKUP(A:A,[1]TDSheet!$A:$AG,33,0)</f>
        <v>765.8</v>
      </c>
      <c r="AH63" s="13">
        <f>VLOOKUP(A:A,[3]TDSheet!$A:$D,4,0)</f>
        <v>834</v>
      </c>
      <c r="AI63" s="13" t="str">
        <f>VLOOKUP(A:A,[1]TDSheet!$A:$AI,35,0)</f>
        <v>оконч</v>
      </c>
      <c r="AJ63" s="13">
        <f t="shared" si="14"/>
        <v>450</v>
      </c>
      <c r="AK63" s="13"/>
      <c r="AL63" s="13"/>
    </row>
    <row r="64" spans="1:38" s="1" customFormat="1" ht="11.1" customHeight="1" outlineLevel="1" x14ac:dyDescent="0.2">
      <c r="A64" s="7" t="s">
        <v>66</v>
      </c>
      <c r="B64" s="7" t="s">
        <v>13</v>
      </c>
      <c r="C64" s="8">
        <v>1322</v>
      </c>
      <c r="D64" s="8">
        <v>1054</v>
      </c>
      <c r="E64" s="8">
        <v>1432</v>
      </c>
      <c r="F64" s="8">
        <v>914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1421</v>
      </c>
      <c r="K64" s="13">
        <f t="shared" si="10"/>
        <v>11</v>
      </c>
      <c r="L64" s="13">
        <f>VLOOKUP(A:A,[1]TDSheet!$A:$L,12,0)</f>
        <v>400</v>
      </c>
      <c r="M64" s="13">
        <f>VLOOKUP(A:A,[1]TDSheet!$A:$M,13,0)</f>
        <v>350</v>
      </c>
      <c r="N64" s="13">
        <f>VLOOKUP(A:A,[1]TDSheet!$A:$X,24,0)</f>
        <v>150</v>
      </c>
      <c r="O64" s="13">
        <f>VLOOKUP(A:A,[1]TDSheet!$A:$N,14,0)</f>
        <v>0</v>
      </c>
      <c r="P64" s="13"/>
      <c r="Q64" s="13"/>
      <c r="R64" s="13"/>
      <c r="S64" s="13"/>
      <c r="T64" s="13"/>
      <c r="U64" s="13"/>
      <c r="V64" s="13"/>
      <c r="W64" s="13">
        <f t="shared" si="11"/>
        <v>286.39999999999998</v>
      </c>
      <c r="X64" s="15">
        <v>400</v>
      </c>
      <c r="Y64" s="16">
        <f t="shared" si="12"/>
        <v>7.7304469273743024</v>
      </c>
      <c r="Z64" s="13">
        <f t="shared" si="13"/>
        <v>3.1913407821229054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373.6</v>
      </c>
      <c r="AF64" s="13">
        <f>VLOOKUP(A:A,[1]TDSheet!$A:$AF,32,0)</f>
        <v>357.8</v>
      </c>
      <c r="AG64" s="13">
        <f>VLOOKUP(A:A,[1]TDSheet!$A:$AG,33,0)</f>
        <v>315.2</v>
      </c>
      <c r="AH64" s="13">
        <f>VLOOKUP(A:A,[3]TDSheet!$A:$D,4,0)</f>
        <v>257</v>
      </c>
      <c r="AI64" s="13">
        <f>VLOOKUP(A:A,[1]TDSheet!$A:$AI,35,0)</f>
        <v>0</v>
      </c>
      <c r="AJ64" s="13">
        <f t="shared" si="14"/>
        <v>180</v>
      </c>
      <c r="AK64" s="13"/>
      <c r="AL64" s="13"/>
    </row>
    <row r="65" spans="1:38" s="1" customFormat="1" ht="11.1" customHeight="1" outlineLevel="1" x14ac:dyDescent="0.2">
      <c r="A65" s="7" t="s">
        <v>67</v>
      </c>
      <c r="B65" s="7" t="s">
        <v>13</v>
      </c>
      <c r="C65" s="8">
        <v>482</v>
      </c>
      <c r="D65" s="8">
        <v>570</v>
      </c>
      <c r="E65" s="8">
        <v>562</v>
      </c>
      <c r="F65" s="8">
        <v>457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598</v>
      </c>
      <c r="K65" s="13">
        <f t="shared" si="10"/>
        <v>-36</v>
      </c>
      <c r="L65" s="13">
        <f>VLOOKUP(A:A,[1]TDSheet!$A:$L,12,0)</f>
        <v>120</v>
      </c>
      <c r="M65" s="13">
        <f>VLOOKUP(A:A,[1]TDSheet!$A:$M,13,0)</f>
        <v>160</v>
      </c>
      <c r="N65" s="13">
        <f>VLOOKUP(A:A,[1]TDSheet!$A:$X,24,0)</f>
        <v>30</v>
      </c>
      <c r="O65" s="13">
        <f>VLOOKUP(A:A,[1]TDSheet!$A:$N,14,0)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112.4</v>
      </c>
      <c r="X65" s="15">
        <v>100</v>
      </c>
      <c r="Y65" s="16">
        <f t="shared" si="12"/>
        <v>7.7135231316725976</v>
      </c>
      <c r="Z65" s="13">
        <f t="shared" si="13"/>
        <v>4.0658362989323837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154</v>
      </c>
      <c r="AF65" s="13">
        <f>VLOOKUP(A:A,[1]TDSheet!$A:$AF,32,0)</f>
        <v>150</v>
      </c>
      <c r="AG65" s="13">
        <f>VLOOKUP(A:A,[1]TDSheet!$A:$AG,33,0)</f>
        <v>137</v>
      </c>
      <c r="AH65" s="13">
        <f>VLOOKUP(A:A,[3]TDSheet!$A:$D,4,0)</f>
        <v>147</v>
      </c>
      <c r="AI65" s="13" t="e">
        <f>VLOOKUP(A:A,[1]TDSheet!$A:$AI,35,0)</f>
        <v>#N/A</v>
      </c>
      <c r="AJ65" s="13">
        <f t="shared" si="14"/>
        <v>40</v>
      </c>
      <c r="AK65" s="13"/>
      <c r="AL65" s="13"/>
    </row>
    <row r="66" spans="1:38" s="1" customFormat="1" ht="11.1" customHeight="1" outlineLevel="1" x14ac:dyDescent="0.2">
      <c r="A66" s="7" t="s">
        <v>68</v>
      </c>
      <c r="B66" s="7" t="s">
        <v>13</v>
      </c>
      <c r="C66" s="8">
        <v>383</v>
      </c>
      <c r="D66" s="8">
        <v>534</v>
      </c>
      <c r="E66" s="8">
        <v>474</v>
      </c>
      <c r="F66" s="8">
        <v>427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488</v>
      </c>
      <c r="K66" s="13">
        <f t="shared" si="10"/>
        <v>-14</v>
      </c>
      <c r="L66" s="13">
        <f>VLOOKUP(A:A,[1]TDSheet!$A:$L,12,0)</f>
        <v>0</v>
      </c>
      <c r="M66" s="13">
        <f>VLOOKUP(A:A,[1]TDSheet!$A:$M,13,0)</f>
        <v>130</v>
      </c>
      <c r="N66" s="13">
        <f>VLOOKUP(A:A,[1]TDSheet!$A:$X,24,0)</f>
        <v>80</v>
      </c>
      <c r="O66" s="13">
        <f>VLOOKUP(A:A,[1]TDSheet!$A:$N,14,0)</f>
        <v>0</v>
      </c>
      <c r="P66" s="13"/>
      <c r="Q66" s="13"/>
      <c r="R66" s="13"/>
      <c r="S66" s="13"/>
      <c r="T66" s="13"/>
      <c r="U66" s="13"/>
      <c r="V66" s="13"/>
      <c r="W66" s="13">
        <f t="shared" si="11"/>
        <v>94.8</v>
      </c>
      <c r="X66" s="15">
        <v>100</v>
      </c>
      <c r="Y66" s="16">
        <f t="shared" si="12"/>
        <v>7.7742616033755274</v>
      </c>
      <c r="Z66" s="13">
        <f t="shared" si="13"/>
        <v>4.5042194092827001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136.80000000000001</v>
      </c>
      <c r="AF66" s="13">
        <f>VLOOKUP(A:A,[1]TDSheet!$A:$AF,32,0)</f>
        <v>124.6</v>
      </c>
      <c r="AG66" s="13">
        <f>VLOOKUP(A:A,[1]TDSheet!$A:$AG,33,0)</f>
        <v>111.6</v>
      </c>
      <c r="AH66" s="13">
        <f>VLOOKUP(A:A,[3]TDSheet!$A:$D,4,0)</f>
        <v>104</v>
      </c>
      <c r="AI66" s="13" t="e">
        <f>VLOOKUP(A:A,[1]TDSheet!$A:$AI,35,0)</f>
        <v>#N/A</v>
      </c>
      <c r="AJ66" s="13">
        <f t="shared" si="14"/>
        <v>40</v>
      </c>
      <c r="AK66" s="13"/>
      <c r="AL66" s="13"/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1385.194</v>
      </c>
      <c r="D67" s="8">
        <v>2471.12</v>
      </c>
      <c r="E67" s="17">
        <v>1095</v>
      </c>
      <c r="F67" s="18">
        <v>1067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687.73500000000001</v>
      </c>
      <c r="K67" s="13">
        <f t="shared" si="10"/>
        <v>407.26499999999999</v>
      </c>
      <c r="L67" s="13">
        <f>VLOOKUP(A:A,[1]TDSheet!$A:$L,12,0)</f>
        <v>200</v>
      </c>
      <c r="M67" s="13">
        <f>VLOOKUP(A:A,[1]TDSheet!$A:$M,13,0)</f>
        <v>300</v>
      </c>
      <c r="N67" s="13">
        <f>VLOOKUP(A:A,[1]TDSheet!$A:$X,24,0)</f>
        <v>0</v>
      </c>
      <c r="O67" s="13">
        <f>VLOOKUP(A:A,[1]TDSheet!$A:$N,14,0)</f>
        <v>0</v>
      </c>
      <c r="P67" s="13"/>
      <c r="Q67" s="13"/>
      <c r="R67" s="13"/>
      <c r="S67" s="13"/>
      <c r="T67" s="13"/>
      <c r="U67" s="13"/>
      <c r="V67" s="13"/>
      <c r="W67" s="13">
        <f t="shared" si="11"/>
        <v>219</v>
      </c>
      <c r="X67" s="15">
        <v>300</v>
      </c>
      <c r="Y67" s="16">
        <f t="shared" si="12"/>
        <v>8.525114155251142</v>
      </c>
      <c r="Z67" s="13">
        <f t="shared" si="13"/>
        <v>4.872146118721461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331.2</v>
      </c>
      <c r="AF67" s="13">
        <f>VLOOKUP(A:A,[1]TDSheet!$A:$AF,32,0)</f>
        <v>277.2</v>
      </c>
      <c r="AG67" s="13">
        <f>VLOOKUP(A:A,[1]TDSheet!$A:$AG,33,0)</f>
        <v>263.8</v>
      </c>
      <c r="AH67" s="13">
        <f>VLOOKUP(A:A,[3]TDSheet!$A:$D,4,0)</f>
        <v>135.30000000000001</v>
      </c>
      <c r="AI67" s="13">
        <f>VLOOKUP(A:A,[1]TDSheet!$A:$AI,35,0)</f>
        <v>0</v>
      </c>
      <c r="AJ67" s="13">
        <f t="shared" si="14"/>
        <v>300</v>
      </c>
      <c r="AK67" s="13"/>
      <c r="AL67" s="13"/>
    </row>
    <row r="68" spans="1:38" s="1" customFormat="1" ht="11.1" customHeight="1" outlineLevel="1" x14ac:dyDescent="0.2">
      <c r="A68" s="7" t="s">
        <v>70</v>
      </c>
      <c r="B68" s="7" t="s">
        <v>13</v>
      </c>
      <c r="C68" s="8">
        <v>1113</v>
      </c>
      <c r="D68" s="8">
        <v>1027</v>
      </c>
      <c r="E68" s="8">
        <v>423</v>
      </c>
      <c r="F68" s="8">
        <v>1695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445</v>
      </c>
      <c r="K68" s="13">
        <f t="shared" si="10"/>
        <v>-22</v>
      </c>
      <c r="L68" s="13">
        <f>VLOOKUP(A:A,[1]TDSheet!$A:$L,12,0)</f>
        <v>0</v>
      </c>
      <c r="M68" s="13">
        <f>VLOOKUP(A:A,[1]TDSheet!$A:$M,13,0)</f>
        <v>0</v>
      </c>
      <c r="N68" s="13">
        <f>VLOOKUP(A:A,[1]TDSheet!$A:$X,24,0)</f>
        <v>0</v>
      </c>
      <c r="O68" s="13">
        <f>VLOOKUP(A:A,[1]TDSheet!$A:$N,14,0)</f>
        <v>0</v>
      </c>
      <c r="P68" s="13"/>
      <c r="Q68" s="13"/>
      <c r="R68" s="13"/>
      <c r="S68" s="13"/>
      <c r="T68" s="13"/>
      <c r="U68" s="13"/>
      <c r="V68" s="13"/>
      <c r="W68" s="13">
        <f t="shared" si="11"/>
        <v>84.6</v>
      </c>
      <c r="X68" s="15"/>
      <c r="Y68" s="16">
        <f t="shared" si="12"/>
        <v>20.035460992907804</v>
      </c>
      <c r="Z68" s="13">
        <f t="shared" si="13"/>
        <v>20.035460992907804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44</v>
      </c>
      <c r="AF68" s="13">
        <f>VLOOKUP(A:A,[1]TDSheet!$A:$AF,32,0)</f>
        <v>108.6</v>
      </c>
      <c r="AG68" s="13">
        <f>VLOOKUP(A:A,[1]TDSheet!$A:$AG,33,0)</f>
        <v>129.4</v>
      </c>
      <c r="AH68" s="13">
        <f>VLOOKUP(A:A,[3]TDSheet!$A:$D,4,0)</f>
        <v>106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221.49799999999999</v>
      </c>
      <c r="D69" s="8">
        <v>187.82</v>
      </c>
      <c r="E69" s="8">
        <v>253.16200000000001</v>
      </c>
      <c r="F69" s="8">
        <v>147.57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241.41399999999999</v>
      </c>
      <c r="K69" s="13">
        <f t="shared" si="10"/>
        <v>11.748000000000019</v>
      </c>
      <c r="L69" s="13">
        <f>VLOOKUP(A:A,[1]TDSheet!$A:$L,12,0)</f>
        <v>90</v>
      </c>
      <c r="M69" s="13">
        <f>VLOOKUP(A:A,[1]TDSheet!$A:$M,13,0)</f>
        <v>60</v>
      </c>
      <c r="N69" s="13">
        <f>VLOOKUP(A:A,[1]TDSheet!$A:$X,24,0)</f>
        <v>0</v>
      </c>
      <c r="O69" s="13">
        <f>VLOOKUP(A:A,[1]TDSheet!$A:$N,14,0)</f>
        <v>0</v>
      </c>
      <c r="P69" s="13"/>
      <c r="Q69" s="13"/>
      <c r="R69" s="13"/>
      <c r="S69" s="13"/>
      <c r="T69" s="13"/>
      <c r="U69" s="13"/>
      <c r="V69" s="13"/>
      <c r="W69" s="13">
        <f t="shared" si="11"/>
        <v>50.632400000000004</v>
      </c>
      <c r="X69" s="15">
        <v>100</v>
      </c>
      <c r="Y69" s="16">
        <f t="shared" si="12"/>
        <v>7.8520868060767404</v>
      </c>
      <c r="Z69" s="13">
        <f t="shared" si="13"/>
        <v>2.9145369368230614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64.337199999999996</v>
      </c>
      <c r="AF69" s="13">
        <f>VLOOKUP(A:A,[1]TDSheet!$A:$AF,32,0)</f>
        <v>55.992600000000003</v>
      </c>
      <c r="AG69" s="13">
        <f>VLOOKUP(A:A,[1]TDSheet!$A:$AG,33,0)</f>
        <v>54.218399999999995</v>
      </c>
      <c r="AH69" s="13">
        <f>VLOOKUP(A:A,[3]TDSheet!$A:$D,4,0)</f>
        <v>52.947000000000003</v>
      </c>
      <c r="AI69" s="13" t="e">
        <f>VLOOKUP(A:A,[1]TDSheet!$A:$AI,35,0)</f>
        <v>#N/A</v>
      </c>
      <c r="AJ69" s="13">
        <f t="shared" si="14"/>
        <v>100</v>
      </c>
      <c r="AK69" s="13"/>
      <c r="AL69" s="13"/>
    </row>
    <row r="70" spans="1:38" s="1" customFormat="1" ht="11.1" customHeight="1" outlineLevel="1" x14ac:dyDescent="0.2">
      <c r="A70" s="7" t="s">
        <v>72</v>
      </c>
      <c r="B70" s="7" t="s">
        <v>13</v>
      </c>
      <c r="C70" s="8">
        <v>2544</v>
      </c>
      <c r="D70" s="8">
        <v>3302</v>
      </c>
      <c r="E70" s="8">
        <v>3875</v>
      </c>
      <c r="F70" s="8">
        <v>1852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3951</v>
      </c>
      <c r="K70" s="13">
        <f t="shared" si="10"/>
        <v>-76</v>
      </c>
      <c r="L70" s="13">
        <f>VLOOKUP(A:A,[1]TDSheet!$A:$L,12,0)</f>
        <v>800</v>
      </c>
      <c r="M70" s="13">
        <f>VLOOKUP(A:A,[1]TDSheet!$A:$M,13,0)</f>
        <v>800</v>
      </c>
      <c r="N70" s="13">
        <f>VLOOKUP(A:A,[1]TDSheet!$A:$X,24,0)</f>
        <v>500</v>
      </c>
      <c r="O70" s="13">
        <f>VLOOKUP(A:A,[1]TDSheet!$A:$N,14,0)</f>
        <v>0</v>
      </c>
      <c r="P70" s="13"/>
      <c r="Q70" s="13"/>
      <c r="R70" s="13"/>
      <c r="S70" s="13"/>
      <c r="T70" s="13"/>
      <c r="U70" s="13"/>
      <c r="V70" s="13"/>
      <c r="W70" s="13">
        <f t="shared" si="11"/>
        <v>583</v>
      </c>
      <c r="X70" s="15">
        <v>500</v>
      </c>
      <c r="Y70" s="16">
        <f t="shared" si="12"/>
        <v>7.6363636363636367</v>
      </c>
      <c r="Z70" s="13">
        <f t="shared" si="13"/>
        <v>3.1766723842195539</v>
      </c>
      <c r="AA70" s="13"/>
      <c r="AB70" s="13"/>
      <c r="AC70" s="13"/>
      <c r="AD70" s="13">
        <f>VLOOKUP(A:A,[1]TDSheet!$A:$AD,30,0)</f>
        <v>960</v>
      </c>
      <c r="AE70" s="13">
        <f>VLOOKUP(A:A,[1]TDSheet!$A:$AE,31,0)</f>
        <v>740</v>
      </c>
      <c r="AF70" s="13">
        <f>VLOOKUP(A:A,[1]TDSheet!$A:$AF,32,0)</f>
        <v>723.4</v>
      </c>
      <c r="AG70" s="13">
        <f>VLOOKUP(A:A,[1]TDSheet!$A:$AG,33,0)</f>
        <v>649.79999999999995</v>
      </c>
      <c r="AH70" s="13">
        <f>VLOOKUP(A:A,[3]TDSheet!$A:$D,4,0)</f>
        <v>511.72399999999999</v>
      </c>
      <c r="AI70" s="13">
        <f>VLOOKUP(A:A,[1]TDSheet!$A:$AI,35,0)</f>
        <v>0</v>
      </c>
      <c r="AJ70" s="13">
        <f t="shared" si="14"/>
        <v>200</v>
      </c>
      <c r="AK70" s="13"/>
      <c r="AL70" s="13"/>
    </row>
    <row r="71" spans="1:38" s="1" customFormat="1" ht="11.1" customHeight="1" outlineLevel="1" x14ac:dyDescent="0.2">
      <c r="A71" s="7" t="s">
        <v>73</v>
      </c>
      <c r="B71" s="7" t="s">
        <v>13</v>
      </c>
      <c r="C71" s="8">
        <v>2315</v>
      </c>
      <c r="D71" s="8">
        <v>2222</v>
      </c>
      <c r="E71" s="8">
        <v>2662</v>
      </c>
      <c r="F71" s="8">
        <v>1778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2711</v>
      </c>
      <c r="K71" s="13">
        <f t="shared" si="10"/>
        <v>-49</v>
      </c>
      <c r="L71" s="13">
        <f>VLOOKUP(A:A,[1]TDSheet!$A:$L,12,0)</f>
        <v>900</v>
      </c>
      <c r="M71" s="13">
        <f>VLOOKUP(A:A,[1]TDSheet!$A:$M,13,0)</f>
        <v>700</v>
      </c>
      <c r="N71" s="13">
        <f>VLOOKUP(A:A,[1]TDSheet!$A:$X,24,0)</f>
        <v>200</v>
      </c>
      <c r="O71" s="13">
        <f>VLOOKUP(A:A,[1]TDSheet!$A:$N,14,0)</f>
        <v>0</v>
      </c>
      <c r="P71" s="13"/>
      <c r="Q71" s="13"/>
      <c r="R71" s="13"/>
      <c r="S71" s="13"/>
      <c r="T71" s="13"/>
      <c r="U71" s="13"/>
      <c r="V71" s="13"/>
      <c r="W71" s="13">
        <f t="shared" si="11"/>
        <v>532.4</v>
      </c>
      <c r="X71" s="15">
        <v>500</v>
      </c>
      <c r="Y71" s="16">
        <f t="shared" si="12"/>
        <v>7.6596543951915859</v>
      </c>
      <c r="Z71" s="13">
        <f t="shared" si="13"/>
        <v>3.3395942900075135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665.6</v>
      </c>
      <c r="AF71" s="13">
        <f>VLOOKUP(A:A,[1]TDSheet!$A:$AF,32,0)</f>
        <v>662.2</v>
      </c>
      <c r="AG71" s="13">
        <f>VLOOKUP(A:A,[1]TDSheet!$A:$AG,33,0)</f>
        <v>612.4</v>
      </c>
      <c r="AH71" s="13">
        <f>VLOOKUP(A:A,[3]TDSheet!$A:$D,4,0)</f>
        <v>440</v>
      </c>
      <c r="AI71" s="13">
        <f>VLOOKUP(A:A,[1]TDSheet!$A:$AI,35,0)</f>
        <v>0</v>
      </c>
      <c r="AJ71" s="13">
        <f t="shared" si="14"/>
        <v>200</v>
      </c>
      <c r="AK71" s="13"/>
      <c r="AL71" s="13"/>
    </row>
    <row r="72" spans="1:38" s="1" customFormat="1" ht="21.95" customHeight="1" outlineLevel="1" x14ac:dyDescent="0.2">
      <c r="A72" s="7" t="s">
        <v>74</v>
      </c>
      <c r="B72" s="7" t="s">
        <v>8</v>
      </c>
      <c r="C72" s="8">
        <v>394.97399999999999</v>
      </c>
      <c r="D72" s="8">
        <v>431.03699999999998</v>
      </c>
      <c r="E72" s="8">
        <v>488.41399999999999</v>
      </c>
      <c r="F72" s="8">
        <v>311.58100000000002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504.53100000000001</v>
      </c>
      <c r="K72" s="13">
        <f t="shared" ref="K72:K127" si="15">E72-J72</f>
        <v>-16.117000000000019</v>
      </c>
      <c r="L72" s="13">
        <f>VLOOKUP(A:A,[1]TDSheet!$A:$L,12,0)</f>
        <v>70</v>
      </c>
      <c r="M72" s="13">
        <f>VLOOKUP(A:A,[1]TDSheet!$A:$M,13,0)</f>
        <v>120</v>
      </c>
      <c r="N72" s="13">
        <f>VLOOKUP(A:A,[1]TDSheet!$A:$X,24,0)</f>
        <v>120</v>
      </c>
      <c r="O72" s="13">
        <f>VLOOKUP(A:A,[1]TDSheet!$A:$N,14,0)</f>
        <v>0</v>
      </c>
      <c r="P72" s="13"/>
      <c r="Q72" s="13"/>
      <c r="R72" s="13"/>
      <c r="S72" s="13"/>
      <c r="T72" s="13"/>
      <c r="U72" s="13"/>
      <c r="V72" s="13"/>
      <c r="W72" s="13">
        <f t="shared" ref="W72:W127" si="16">(E72-AD72)/5</f>
        <v>97.6828</v>
      </c>
      <c r="X72" s="15">
        <v>120</v>
      </c>
      <c r="Y72" s="16">
        <f t="shared" ref="Y72:Y127" si="17">(F72+L72+M72+N72+O72+X72)/W72</f>
        <v>7.5917254624150825</v>
      </c>
      <c r="Z72" s="13">
        <f t="shared" ref="Z72:Z127" si="18">F72/W72</f>
        <v>3.1897222438341246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115.2992</v>
      </c>
      <c r="AF72" s="13">
        <f>VLOOKUP(A:A,[1]TDSheet!$A:$AF,32,0)</f>
        <v>109.39380000000001</v>
      </c>
      <c r="AG72" s="13">
        <f>VLOOKUP(A:A,[1]TDSheet!$A:$AG,33,0)</f>
        <v>100.70439999999999</v>
      </c>
      <c r="AH72" s="13">
        <f>VLOOKUP(A:A,[3]TDSheet!$A:$D,4,0)</f>
        <v>102.43899999999999</v>
      </c>
      <c r="AI72" s="13" t="e">
        <f>VLOOKUP(A:A,[1]TDSheet!$A:$AI,35,0)</f>
        <v>#N/A</v>
      </c>
      <c r="AJ72" s="13">
        <f t="shared" ref="AJ72:AJ127" si="19">X72*H72</f>
        <v>120</v>
      </c>
      <c r="AK72" s="13"/>
      <c r="AL72" s="13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285.93400000000003</v>
      </c>
      <c r="D73" s="8">
        <v>319.06799999999998</v>
      </c>
      <c r="E73" s="8">
        <v>359.02199999999999</v>
      </c>
      <c r="F73" s="8">
        <v>213.417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384.54199999999997</v>
      </c>
      <c r="K73" s="13">
        <f t="shared" si="15"/>
        <v>-25.519999999999982</v>
      </c>
      <c r="L73" s="13">
        <f>VLOOKUP(A:A,[1]TDSheet!$A:$L,12,0)</f>
        <v>50</v>
      </c>
      <c r="M73" s="13">
        <f>VLOOKUP(A:A,[1]TDSheet!$A:$M,13,0)</f>
        <v>90</v>
      </c>
      <c r="N73" s="13">
        <f>VLOOKUP(A:A,[1]TDSheet!$A:$X,24,0)</f>
        <v>70</v>
      </c>
      <c r="O73" s="13">
        <f>VLOOKUP(A:A,[1]TDSheet!$A:$N,14,0)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71.804400000000001</v>
      </c>
      <c r="X73" s="15">
        <v>130</v>
      </c>
      <c r="Y73" s="16">
        <f t="shared" si="17"/>
        <v>7.7072853474160361</v>
      </c>
      <c r="Z73" s="13">
        <f t="shared" si="18"/>
        <v>2.9721994752410716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81.71459999999999</v>
      </c>
      <c r="AF73" s="13">
        <f>VLOOKUP(A:A,[1]TDSheet!$A:$AF,32,0)</f>
        <v>80.410200000000003</v>
      </c>
      <c r="AG73" s="13">
        <f>VLOOKUP(A:A,[1]TDSheet!$A:$AG,33,0)</f>
        <v>73.102400000000003</v>
      </c>
      <c r="AH73" s="13">
        <f>VLOOKUP(A:A,[3]TDSheet!$A:$D,4,0)</f>
        <v>97.885999999999996</v>
      </c>
      <c r="AI73" s="13" t="e">
        <f>VLOOKUP(A:A,[1]TDSheet!$A:$AI,35,0)</f>
        <v>#N/A</v>
      </c>
      <c r="AJ73" s="13">
        <f t="shared" si="19"/>
        <v>130</v>
      </c>
      <c r="AK73" s="13"/>
      <c r="AL73" s="13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709.32</v>
      </c>
      <c r="D74" s="8">
        <v>448.57499999999999</v>
      </c>
      <c r="E74" s="8">
        <v>621.28099999999995</v>
      </c>
      <c r="F74" s="8">
        <v>507.96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638.66200000000003</v>
      </c>
      <c r="K74" s="13">
        <f t="shared" si="15"/>
        <v>-17.381000000000085</v>
      </c>
      <c r="L74" s="13">
        <f>VLOOKUP(A:A,[1]TDSheet!$A:$L,12,0)</f>
        <v>100</v>
      </c>
      <c r="M74" s="13">
        <f>VLOOKUP(A:A,[1]TDSheet!$A:$M,13,0)</f>
        <v>170</v>
      </c>
      <c r="N74" s="13">
        <f>VLOOKUP(A:A,[1]TDSheet!$A:$X,24,0)</f>
        <v>50</v>
      </c>
      <c r="O74" s="13">
        <f>VLOOKUP(A:A,[1]TDSheet!$A:$N,14,0)</f>
        <v>0</v>
      </c>
      <c r="P74" s="13"/>
      <c r="Q74" s="13"/>
      <c r="R74" s="13"/>
      <c r="S74" s="13"/>
      <c r="T74" s="13"/>
      <c r="U74" s="13"/>
      <c r="V74" s="13"/>
      <c r="W74" s="13">
        <f t="shared" si="16"/>
        <v>124.25619999999999</v>
      </c>
      <c r="X74" s="15">
        <v>110</v>
      </c>
      <c r="Y74" s="16">
        <f t="shared" si="17"/>
        <v>7.5485971726159349</v>
      </c>
      <c r="Z74" s="13">
        <f t="shared" si="18"/>
        <v>4.0880052665380076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165.27500000000001</v>
      </c>
      <c r="AF74" s="13">
        <f>VLOOKUP(A:A,[1]TDSheet!$A:$AF,32,0)</f>
        <v>182.25280000000001</v>
      </c>
      <c r="AG74" s="13">
        <f>VLOOKUP(A:A,[1]TDSheet!$A:$AG,33,0)</f>
        <v>144.92000000000002</v>
      </c>
      <c r="AH74" s="13">
        <f>VLOOKUP(A:A,[3]TDSheet!$A:$D,4,0)</f>
        <v>129.768</v>
      </c>
      <c r="AI74" s="13" t="e">
        <f>VLOOKUP(A:A,[1]TDSheet!$A:$AI,35,0)</f>
        <v>#N/A</v>
      </c>
      <c r="AJ74" s="13">
        <f t="shared" si="19"/>
        <v>110</v>
      </c>
      <c r="AK74" s="13"/>
      <c r="AL74" s="13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234.45599999999999</v>
      </c>
      <c r="D75" s="8">
        <v>782.88800000000003</v>
      </c>
      <c r="E75" s="8">
        <v>472.36500000000001</v>
      </c>
      <c r="F75" s="8">
        <v>451.47899999999998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474.84800000000001</v>
      </c>
      <c r="K75" s="13">
        <f t="shared" si="15"/>
        <v>-2.4830000000000041</v>
      </c>
      <c r="L75" s="13">
        <f>VLOOKUP(A:A,[1]TDSheet!$A:$L,12,0)</f>
        <v>130</v>
      </c>
      <c r="M75" s="13">
        <f>VLOOKUP(A:A,[1]TDSheet!$A:$M,13,0)</f>
        <v>140</v>
      </c>
      <c r="N75" s="13">
        <f>VLOOKUP(A:A,[1]TDSheet!$A:$X,24,0)</f>
        <v>0</v>
      </c>
      <c r="O75" s="13">
        <f>VLOOKUP(A:A,[1]TDSheet!$A:$N,14,0)</f>
        <v>0</v>
      </c>
      <c r="P75" s="13"/>
      <c r="Q75" s="13"/>
      <c r="R75" s="13"/>
      <c r="S75" s="13"/>
      <c r="T75" s="13"/>
      <c r="U75" s="13"/>
      <c r="V75" s="13"/>
      <c r="W75" s="13">
        <f t="shared" si="16"/>
        <v>94.472999999999999</v>
      </c>
      <c r="X75" s="15"/>
      <c r="Y75" s="16">
        <f t="shared" si="17"/>
        <v>7.6368803785208481</v>
      </c>
      <c r="Z75" s="13">
        <f t="shared" si="18"/>
        <v>4.7789209615445678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99.438999999999993</v>
      </c>
      <c r="AF75" s="13">
        <f>VLOOKUP(A:A,[1]TDSheet!$A:$AF,32,0)</f>
        <v>100.5904</v>
      </c>
      <c r="AG75" s="13">
        <f>VLOOKUP(A:A,[1]TDSheet!$A:$AG,33,0)</f>
        <v>114.77739999999999</v>
      </c>
      <c r="AH75" s="13">
        <f>VLOOKUP(A:A,[3]TDSheet!$A:$D,4,0)</f>
        <v>113.98</v>
      </c>
      <c r="AI75" s="13" t="e">
        <f>VLOOKUP(A:A,[1]TDSheet!$A:$AI,35,0)</f>
        <v>#N/A</v>
      </c>
      <c r="AJ75" s="13">
        <f t="shared" si="19"/>
        <v>0</v>
      </c>
      <c r="AK75" s="13"/>
      <c r="AL75" s="13"/>
    </row>
    <row r="76" spans="1:38" s="1" customFormat="1" ht="11.1" customHeight="1" outlineLevel="1" x14ac:dyDescent="0.2">
      <c r="A76" s="7" t="s">
        <v>78</v>
      </c>
      <c r="B76" s="7" t="s">
        <v>13</v>
      </c>
      <c r="C76" s="8">
        <v>50</v>
      </c>
      <c r="D76" s="8">
        <v>203</v>
      </c>
      <c r="E76" s="8">
        <v>168</v>
      </c>
      <c r="F76" s="8">
        <v>82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197</v>
      </c>
      <c r="K76" s="13">
        <f t="shared" si="15"/>
        <v>-29</v>
      </c>
      <c r="L76" s="13">
        <f>VLOOKUP(A:A,[1]TDSheet!$A:$L,12,0)</f>
        <v>0</v>
      </c>
      <c r="M76" s="13">
        <f>VLOOKUP(A:A,[1]TDSheet!$A:$M,13,0)</f>
        <v>50</v>
      </c>
      <c r="N76" s="13">
        <f>VLOOKUP(A:A,[1]TDSheet!$A:$X,24,0)</f>
        <v>0</v>
      </c>
      <c r="O76" s="13">
        <f>VLOOKUP(A:A,[1]TDSheet!$A:$N,14,0)</f>
        <v>0</v>
      </c>
      <c r="P76" s="13"/>
      <c r="Q76" s="13"/>
      <c r="R76" s="13"/>
      <c r="S76" s="13"/>
      <c r="T76" s="13"/>
      <c r="U76" s="13"/>
      <c r="V76" s="13"/>
      <c r="W76" s="13">
        <f t="shared" si="16"/>
        <v>33.6</v>
      </c>
      <c r="X76" s="15">
        <v>130</v>
      </c>
      <c r="Y76" s="16">
        <f t="shared" si="17"/>
        <v>7.7976190476190474</v>
      </c>
      <c r="Z76" s="13">
        <f t="shared" si="18"/>
        <v>2.4404761904761902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18.399999999999999</v>
      </c>
      <c r="AF76" s="13">
        <f>VLOOKUP(A:A,[1]TDSheet!$A:$AF,32,0)</f>
        <v>24.8</v>
      </c>
      <c r="AG76" s="13">
        <f>VLOOKUP(A:A,[1]TDSheet!$A:$AG,33,0)</f>
        <v>31.4</v>
      </c>
      <c r="AH76" s="13">
        <f>VLOOKUP(A:A,[3]TDSheet!$A:$D,4,0)</f>
        <v>76</v>
      </c>
      <c r="AI76" s="13" t="str">
        <f>VLOOKUP(A:A,[1]TDSheet!$A:$AI,35,0)</f>
        <v>???</v>
      </c>
      <c r="AJ76" s="13">
        <f t="shared" si="19"/>
        <v>78</v>
      </c>
      <c r="AK76" s="13"/>
      <c r="AL76" s="13"/>
    </row>
    <row r="77" spans="1:38" s="1" customFormat="1" ht="11.1" customHeight="1" outlineLevel="1" x14ac:dyDescent="0.2">
      <c r="A77" s="7" t="s">
        <v>79</v>
      </c>
      <c r="B77" s="7" t="s">
        <v>13</v>
      </c>
      <c r="C77" s="8">
        <v>192</v>
      </c>
      <c r="D77" s="8">
        <v>270</v>
      </c>
      <c r="E77" s="8">
        <v>303</v>
      </c>
      <c r="F77" s="8">
        <v>154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313</v>
      </c>
      <c r="K77" s="13">
        <f t="shared" si="15"/>
        <v>-10</v>
      </c>
      <c r="L77" s="13">
        <f>VLOOKUP(A:A,[1]TDSheet!$A:$L,12,0)</f>
        <v>140</v>
      </c>
      <c r="M77" s="13">
        <f>VLOOKUP(A:A,[1]TDSheet!$A:$M,13,0)</f>
        <v>80</v>
      </c>
      <c r="N77" s="13">
        <f>VLOOKUP(A:A,[1]TDSheet!$A:$X,24,0)</f>
        <v>80</v>
      </c>
      <c r="O77" s="13">
        <f>VLOOKUP(A:A,[1]TDSheet!$A:$N,14,0)</f>
        <v>0</v>
      </c>
      <c r="P77" s="13"/>
      <c r="Q77" s="13"/>
      <c r="R77" s="13"/>
      <c r="S77" s="13"/>
      <c r="T77" s="13"/>
      <c r="U77" s="13"/>
      <c r="V77" s="13"/>
      <c r="W77" s="13">
        <f t="shared" si="16"/>
        <v>60.6</v>
      </c>
      <c r="X77" s="15">
        <v>100</v>
      </c>
      <c r="Y77" s="16">
        <f t="shared" si="17"/>
        <v>9.1419141914191417</v>
      </c>
      <c r="Z77" s="13">
        <f t="shared" si="18"/>
        <v>2.5412541254125411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48.4</v>
      </c>
      <c r="AF77" s="13">
        <f>VLOOKUP(A:A,[1]TDSheet!$A:$AF,32,0)</f>
        <v>58.6</v>
      </c>
      <c r="AG77" s="13">
        <f>VLOOKUP(A:A,[1]TDSheet!$A:$AG,33,0)</f>
        <v>66.400000000000006</v>
      </c>
      <c r="AH77" s="13">
        <f>VLOOKUP(A:A,[3]TDSheet!$A:$D,4,0)</f>
        <v>63</v>
      </c>
      <c r="AI77" s="13" t="str">
        <f>VLOOKUP(A:A,[1]TDSheet!$A:$AI,35,0)</f>
        <v>сентак</v>
      </c>
      <c r="AJ77" s="13">
        <f t="shared" si="19"/>
        <v>60</v>
      </c>
      <c r="AK77" s="13"/>
      <c r="AL77" s="13"/>
    </row>
    <row r="78" spans="1:38" s="1" customFormat="1" ht="11.1" customHeight="1" outlineLevel="1" x14ac:dyDescent="0.2">
      <c r="A78" s="7" t="s">
        <v>80</v>
      </c>
      <c r="B78" s="7" t="s">
        <v>13</v>
      </c>
      <c r="C78" s="8">
        <v>283</v>
      </c>
      <c r="D78" s="8">
        <v>370</v>
      </c>
      <c r="E78" s="8">
        <v>454</v>
      </c>
      <c r="F78" s="8">
        <v>191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465</v>
      </c>
      <c r="K78" s="13">
        <f t="shared" si="15"/>
        <v>-11</v>
      </c>
      <c r="L78" s="13">
        <f>VLOOKUP(A:A,[1]TDSheet!$A:$L,12,0)</f>
        <v>90</v>
      </c>
      <c r="M78" s="13">
        <f>VLOOKUP(A:A,[1]TDSheet!$A:$M,13,0)</f>
        <v>100</v>
      </c>
      <c r="N78" s="13">
        <f>VLOOKUP(A:A,[1]TDSheet!$A:$X,24,0)</f>
        <v>80</v>
      </c>
      <c r="O78" s="13">
        <f>VLOOKUP(A:A,[1]TDSheet!$A:$N,14,0)</f>
        <v>0</v>
      </c>
      <c r="P78" s="13"/>
      <c r="Q78" s="13"/>
      <c r="R78" s="13"/>
      <c r="S78" s="13"/>
      <c r="T78" s="13"/>
      <c r="U78" s="13"/>
      <c r="V78" s="13"/>
      <c r="W78" s="13">
        <f t="shared" si="16"/>
        <v>90.8</v>
      </c>
      <c r="X78" s="15">
        <v>250</v>
      </c>
      <c r="Y78" s="16">
        <f t="shared" si="17"/>
        <v>7.8303964757709252</v>
      </c>
      <c r="Z78" s="13">
        <f t="shared" si="18"/>
        <v>2.1035242290748899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99.8</v>
      </c>
      <c r="AF78" s="13">
        <f>VLOOKUP(A:A,[1]TDSheet!$A:$AF,32,0)</f>
        <v>86.2</v>
      </c>
      <c r="AG78" s="13">
        <f>VLOOKUP(A:A,[1]TDSheet!$A:$AG,33,0)</f>
        <v>86.2</v>
      </c>
      <c r="AH78" s="13">
        <f>VLOOKUP(A:A,[3]TDSheet!$A:$D,4,0)</f>
        <v>132</v>
      </c>
      <c r="AI78" s="13">
        <f>VLOOKUP(A:A,[1]TDSheet!$A:$AI,35,0)</f>
        <v>0</v>
      </c>
      <c r="AJ78" s="13">
        <f t="shared" si="19"/>
        <v>150</v>
      </c>
      <c r="AK78" s="13"/>
      <c r="AL78" s="13"/>
    </row>
    <row r="79" spans="1:38" s="1" customFormat="1" ht="11.1" customHeight="1" outlineLevel="1" x14ac:dyDescent="0.2">
      <c r="A79" s="7" t="s">
        <v>81</v>
      </c>
      <c r="B79" s="7" t="s">
        <v>8</v>
      </c>
      <c r="C79" s="8">
        <v>144.833</v>
      </c>
      <c r="D79" s="8">
        <v>192.572</v>
      </c>
      <c r="E79" s="8">
        <v>265.35399999999998</v>
      </c>
      <c r="F79" s="8">
        <v>51.640999999999998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250.96700000000001</v>
      </c>
      <c r="K79" s="13">
        <f t="shared" si="15"/>
        <v>14.386999999999972</v>
      </c>
      <c r="L79" s="13">
        <f>VLOOKUP(A:A,[1]TDSheet!$A:$L,12,0)</f>
        <v>100</v>
      </c>
      <c r="M79" s="13">
        <f>VLOOKUP(A:A,[1]TDSheet!$A:$M,13,0)</f>
        <v>80</v>
      </c>
      <c r="N79" s="13">
        <f>VLOOKUP(A:A,[1]TDSheet!$A:$X,24,0)</f>
        <v>80</v>
      </c>
      <c r="O79" s="13">
        <f>VLOOKUP(A:A,[1]TDSheet!$A:$N,14,0)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53.070799999999998</v>
      </c>
      <c r="X79" s="15">
        <v>20</v>
      </c>
      <c r="Y79" s="16">
        <f t="shared" si="17"/>
        <v>6.2490295981971249</v>
      </c>
      <c r="Z79" s="13">
        <f t="shared" si="18"/>
        <v>0.97305863111164703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54.942799999999998</v>
      </c>
      <c r="AF79" s="13">
        <f>VLOOKUP(A:A,[1]TDSheet!$A:$AF,32,0)</f>
        <v>49.187200000000004</v>
      </c>
      <c r="AG79" s="13">
        <f>VLOOKUP(A:A,[1]TDSheet!$A:$AG,33,0)</f>
        <v>59.075400000000002</v>
      </c>
      <c r="AH79" s="13">
        <f>VLOOKUP(A:A,[3]TDSheet!$A:$D,4,0)</f>
        <v>44.85</v>
      </c>
      <c r="AI79" s="13">
        <f>VLOOKUP(A:A,[1]TDSheet!$A:$AI,35,0)</f>
        <v>0</v>
      </c>
      <c r="AJ79" s="13">
        <f t="shared" si="19"/>
        <v>20</v>
      </c>
      <c r="AK79" s="13"/>
      <c r="AL79" s="13"/>
    </row>
    <row r="80" spans="1:38" s="1" customFormat="1" ht="11.1" customHeight="1" outlineLevel="1" x14ac:dyDescent="0.2">
      <c r="A80" s="7" t="s">
        <v>82</v>
      </c>
      <c r="B80" s="7" t="s">
        <v>13</v>
      </c>
      <c r="C80" s="8">
        <v>673</v>
      </c>
      <c r="D80" s="8">
        <v>369</v>
      </c>
      <c r="E80" s="8">
        <v>744</v>
      </c>
      <c r="F80" s="8">
        <v>279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747</v>
      </c>
      <c r="K80" s="13">
        <f t="shared" si="15"/>
        <v>-3</v>
      </c>
      <c r="L80" s="13">
        <f>VLOOKUP(A:A,[1]TDSheet!$A:$L,12,0)</f>
        <v>230</v>
      </c>
      <c r="M80" s="13">
        <f>VLOOKUP(A:A,[1]TDSheet!$A:$M,13,0)</f>
        <v>160</v>
      </c>
      <c r="N80" s="13">
        <f>VLOOKUP(A:A,[1]TDSheet!$A:$X,24,0)</f>
        <v>200</v>
      </c>
      <c r="O80" s="13">
        <f>VLOOKUP(A:A,[1]TDSheet!$A:$N,14,0)</f>
        <v>0</v>
      </c>
      <c r="P80" s="13"/>
      <c r="Q80" s="13"/>
      <c r="R80" s="13"/>
      <c r="S80" s="13"/>
      <c r="T80" s="13"/>
      <c r="U80" s="13"/>
      <c r="V80" s="13"/>
      <c r="W80" s="13">
        <f t="shared" si="16"/>
        <v>148.80000000000001</v>
      </c>
      <c r="X80" s="15">
        <v>250</v>
      </c>
      <c r="Y80" s="16">
        <f t="shared" si="17"/>
        <v>7.5201612903225801</v>
      </c>
      <c r="Z80" s="13">
        <f t="shared" si="18"/>
        <v>1.8749999999999998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158.19999999999999</v>
      </c>
      <c r="AF80" s="13">
        <f>VLOOKUP(A:A,[1]TDSheet!$A:$AF,32,0)</f>
        <v>163.80000000000001</v>
      </c>
      <c r="AG80" s="13">
        <f>VLOOKUP(A:A,[1]TDSheet!$A:$AG,33,0)</f>
        <v>140.19999999999999</v>
      </c>
      <c r="AH80" s="13">
        <f>VLOOKUP(A:A,[3]TDSheet!$A:$D,4,0)</f>
        <v>153</v>
      </c>
      <c r="AI80" s="13">
        <f>VLOOKUP(A:A,[1]TDSheet!$A:$AI,35,0)</f>
        <v>0</v>
      </c>
      <c r="AJ80" s="13">
        <f t="shared" si="19"/>
        <v>150</v>
      </c>
      <c r="AK80" s="13"/>
      <c r="AL80" s="13"/>
    </row>
    <row r="81" spans="1:38" s="1" customFormat="1" ht="11.1" customHeight="1" outlineLevel="1" x14ac:dyDescent="0.2">
      <c r="A81" s="7" t="s">
        <v>83</v>
      </c>
      <c r="B81" s="7" t="s">
        <v>13</v>
      </c>
      <c r="C81" s="8">
        <v>1010</v>
      </c>
      <c r="D81" s="8">
        <v>930</v>
      </c>
      <c r="E81" s="8">
        <v>1059</v>
      </c>
      <c r="F81" s="8">
        <v>863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1078</v>
      </c>
      <c r="K81" s="13">
        <f t="shared" si="15"/>
        <v>-19</v>
      </c>
      <c r="L81" s="13">
        <f>VLOOKUP(A:A,[1]TDSheet!$A:$L,12,0)</f>
        <v>230</v>
      </c>
      <c r="M81" s="13">
        <f>VLOOKUP(A:A,[1]TDSheet!$A:$M,13,0)</f>
        <v>300</v>
      </c>
      <c r="N81" s="13">
        <f>VLOOKUP(A:A,[1]TDSheet!$A:$X,24,0)</f>
        <v>200</v>
      </c>
      <c r="O81" s="13">
        <f>VLOOKUP(A:A,[1]TDSheet!$A:$N,14,0)</f>
        <v>0</v>
      </c>
      <c r="P81" s="13"/>
      <c r="Q81" s="13"/>
      <c r="R81" s="13"/>
      <c r="S81" s="13"/>
      <c r="T81" s="13"/>
      <c r="U81" s="13"/>
      <c r="V81" s="13"/>
      <c r="W81" s="13">
        <f t="shared" si="16"/>
        <v>211.8</v>
      </c>
      <c r="X81" s="15">
        <v>250</v>
      </c>
      <c r="Y81" s="16">
        <f t="shared" si="17"/>
        <v>8.7016052880075545</v>
      </c>
      <c r="Z81" s="13">
        <f t="shared" si="18"/>
        <v>4.0745986779981109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261.8</v>
      </c>
      <c r="AF81" s="13">
        <f>VLOOKUP(A:A,[1]TDSheet!$A:$AF,32,0)</f>
        <v>278.60000000000002</v>
      </c>
      <c r="AG81" s="13">
        <f>VLOOKUP(A:A,[1]TDSheet!$A:$AG,33,0)</f>
        <v>252.4</v>
      </c>
      <c r="AH81" s="13">
        <f>VLOOKUP(A:A,[3]TDSheet!$A:$D,4,0)</f>
        <v>252</v>
      </c>
      <c r="AI81" s="13" t="str">
        <f>VLOOKUP(A:A,[1]TDSheet!$A:$AI,35,0)</f>
        <v>сентак</v>
      </c>
      <c r="AJ81" s="13">
        <f t="shared" si="19"/>
        <v>150</v>
      </c>
      <c r="AK81" s="13"/>
      <c r="AL81" s="13"/>
    </row>
    <row r="82" spans="1:38" s="1" customFormat="1" ht="11.1" customHeight="1" outlineLevel="1" x14ac:dyDescent="0.2">
      <c r="A82" s="7" t="s">
        <v>84</v>
      </c>
      <c r="B82" s="7" t="s">
        <v>13</v>
      </c>
      <c r="C82" s="8">
        <v>1190</v>
      </c>
      <c r="D82" s="8">
        <v>1444</v>
      </c>
      <c r="E82" s="8">
        <v>1476</v>
      </c>
      <c r="F82" s="8">
        <v>1096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1520</v>
      </c>
      <c r="K82" s="13">
        <f t="shared" si="15"/>
        <v>-44</v>
      </c>
      <c r="L82" s="13">
        <f>VLOOKUP(A:A,[1]TDSheet!$A:$L,12,0)</f>
        <v>300</v>
      </c>
      <c r="M82" s="13">
        <f>VLOOKUP(A:A,[1]TDSheet!$A:$M,13,0)</f>
        <v>400</v>
      </c>
      <c r="N82" s="13">
        <f>VLOOKUP(A:A,[1]TDSheet!$A:$X,24,0)</f>
        <v>200</v>
      </c>
      <c r="O82" s="13">
        <f>VLOOKUP(A:A,[1]TDSheet!$A:$N,14,0)</f>
        <v>0</v>
      </c>
      <c r="P82" s="13"/>
      <c r="Q82" s="13"/>
      <c r="R82" s="13"/>
      <c r="S82" s="13"/>
      <c r="T82" s="13"/>
      <c r="U82" s="13"/>
      <c r="V82" s="13"/>
      <c r="W82" s="13">
        <f t="shared" si="16"/>
        <v>295.2</v>
      </c>
      <c r="X82" s="15">
        <v>300</v>
      </c>
      <c r="Y82" s="16">
        <f t="shared" si="17"/>
        <v>7.7777777777777777</v>
      </c>
      <c r="Z82" s="13">
        <f t="shared" si="18"/>
        <v>3.7127371273712737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377</v>
      </c>
      <c r="AF82" s="13">
        <f>VLOOKUP(A:A,[1]TDSheet!$A:$AF,32,0)</f>
        <v>350.8</v>
      </c>
      <c r="AG82" s="13">
        <f>VLOOKUP(A:A,[1]TDSheet!$A:$AG,33,0)</f>
        <v>335</v>
      </c>
      <c r="AH82" s="13">
        <f>VLOOKUP(A:A,[3]TDSheet!$A:$D,4,0)</f>
        <v>269</v>
      </c>
      <c r="AI82" s="13">
        <f>VLOOKUP(A:A,[1]TDSheet!$A:$AI,35,0)</f>
        <v>0</v>
      </c>
      <c r="AJ82" s="13">
        <f t="shared" si="19"/>
        <v>84.000000000000014</v>
      </c>
      <c r="AK82" s="13"/>
      <c r="AL82" s="13"/>
    </row>
    <row r="83" spans="1:38" s="1" customFormat="1" ht="11.1" customHeight="1" outlineLevel="1" x14ac:dyDescent="0.2">
      <c r="A83" s="7" t="s">
        <v>85</v>
      </c>
      <c r="B83" s="7" t="s">
        <v>13</v>
      </c>
      <c r="C83" s="8">
        <v>237</v>
      </c>
      <c r="D83" s="8">
        <v>2363</v>
      </c>
      <c r="E83" s="8">
        <v>716</v>
      </c>
      <c r="F83" s="8">
        <v>236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764</v>
      </c>
      <c r="K83" s="13">
        <f t="shared" si="15"/>
        <v>-48</v>
      </c>
      <c r="L83" s="13">
        <f>VLOOKUP(A:A,[1]TDSheet!$A:$L,12,0)</f>
        <v>250</v>
      </c>
      <c r="M83" s="13">
        <f>VLOOKUP(A:A,[1]TDSheet!$A:$M,13,0)</f>
        <v>250</v>
      </c>
      <c r="N83" s="13">
        <f>VLOOKUP(A:A,[1]TDSheet!$A:$X,24,0)</f>
        <v>200</v>
      </c>
      <c r="O83" s="13">
        <f>VLOOKUP(A:A,[1]TDSheet!$A:$N,14,0)</f>
        <v>0</v>
      </c>
      <c r="P83" s="13"/>
      <c r="Q83" s="13"/>
      <c r="R83" s="13"/>
      <c r="S83" s="13"/>
      <c r="T83" s="13"/>
      <c r="U83" s="13"/>
      <c r="V83" s="13"/>
      <c r="W83" s="13">
        <f t="shared" si="16"/>
        <v>143.19999999999999</v>
      </c>
      <c r="X83" s="15">
        <v>250</v>
      </c>
      <c r="Y83" s="16">
        <f t="shared" si="17"/>
        <v>8.2821229050279328</v>
      </c>
      <c r="Z83" s="13">
        <f t="shared" si="18"/>
        <v>1.6480446927374304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111</v>
      </c>
      <c r="AF83" s="13">
        <f>VLOOKUP(A:A,[1]TDSheet!$A:$AF,32,0)</f>
        <v>67.400000000000006</v>
      </c>
      <c r="AG83" s="13">
        <f>VLOOKUP(A:A,[1]TDSheet!$A:$AG,33,0)</f>
        <v>150.6</v>
      </c>
      <c r="AH83" s="13">
        <f>VLOOKUP(A:A,[3]TDSheet!$A:$D,4,0)</f>
        <v>203</v>
      </c>
      <c r="AI83" s="13" t="str">
        <f>VLOOKUP(A:A,[1]TDSheet!$A:$AI,35,0)</f>
        <v>Паша</v>
      </c>
      <c r="AJ83" s="13">
        <f t="shared" si="19"/>
        <v>100</v>
      </c>
      <c r="AK83" s="13"/>
      <c r="AL83" s="13"/>
    </row>
    <row r="84" spans="1:38" s="1" customFormat="1" ht="11.1" customHeight="1" outlineLevel="1" x14ac:dyDescent="0.2">
      <c r="A84" s="7" t="s">
        <v>86</v>
      </c>
      <c r="B84" s="7" t="s">
        <v>13</v>
      </c>
      <c r="C84" s="8">
        <v>-69</v>
      </c>
      <c r="D84" s="8">
        <v>2373</v>
      </c>
      <c r="E84" s="8">
        <v>419</v>
      </c>
      <c r="F84" s="8">
        <v>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855</v>
      </c>
      <c r="K84" s="13">
        <f t="shared" si="15"/>
        <v>-436</v>
      </c>
      <c r="L84" s="13">
        <f>VLOOKUP(A:A,[1]TDSheet!$A:$L,12,0)</f>
        <v>250</v>
      </c>
      <c r="M84" s="13">
        <f>VLOOKUP(A:A,[1]TDSheet!$A:$M,13,0)</f>
        <v>200</v>
      </c>
      <c r="N84" s="13">
        <f>VLOOKUP(A:A,[1]TDSheet!$A:$X,24,0)</f>
        <v>250</v>
      </c>
      <c r="O84" s="13">
        <f>VLOOKUP(A:A,[1]TDSheet!$A:$N,14,0)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83.8</v>
      </c>
      <c r="X84" s="15">
        <v>120</v>
      </c>
      <c r="Y84" s="16">
        <f t="shared" si="17"/>
        <v>9.892601431980907</v>
      </c>
      <c r="Z84" s="13">
        <f t="shared" si="18"/>
        <v>0.10739856801909309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219</v>
      </c>
      <c r="AF84" s="13">
        <f>VLOOKUP(A:A,[1]TDSheet!$A:$AF,32,0)</f>
        <v>198.2</v>
      </c>
      <c r="AG84" s="13">
        <f>VLOOKUP(A:A,[1]TDSheet!$A:$AG,33,0)</f>
        <v>139.4</v>
      </c>
      <c r="AH84" s="13">
        <f>VLOOKUP(A:A,[3]TDSheet!$A:$D,4,0)</f>
        <v>15</v>
      </c>
      <c r="AI84" s="13" t="str">
        <f>VLOOKUP(A:A,[1]TDSheet!$A:$AI,35,0)</f>
        <v>Паша</v>
      </c>
      <c r="AJ84" s="13">
        <f t="shared" si="19"/>
        <v>39.6</v>
      </c>
      <c r="AK84" s="13"/>
      <c r="AL84" s="13"/>
    </row>
    <row r="85" spans="1:38" s="1" customFormat="1" ht="21.95" customHeight="1" outlineLevel="1" x14ac:dyDescent="0.2">
      <c r="A85" s="7" t="s">
        <v>87</v>
      </c>
      <c r="B85" s="7" t="s">
        <v>13</v>
      </c>
      <c r="C85" s="8">
        <v>42</v>
      </c>
      <c r="D85" s="8">
        <v>1721</v>
      </c>
      <c r="E85" s="8">
        <v>345</v>
      </c>
      <c r="F85" s="8">
        <v>26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671</v>
      </c>
      <c r="K85" s="13">
        <f t="shared" si="15"/>
        <v>-326</v>
      </c>
      <c r="L85" s="13">
        <f>VLOOKUP(A:A,[1]TDSheet!$A:$L,12,0)</f>
        <v>120</v>
      </c>
      <c r="M85" s="13">
        <f>VLOOKUP(A:A,[1]TDSheet!$A:$M,13,0)</f>
        <v>80</v>
      </c>
      <c r="N85" s="13">
        <f>VLOOKUP(A:A,[1]TDSheet!$A:$X,24,0)</f>
        <v>200</v>
      </c>
      <c r="O85" s="13">
        <f>VLOOKUP(A:A,[1]TDSheet!$A:$N,14,0)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69</v>
      </c>
      <c r="X85" s="15">
        <v>100</v>
      </c>
      <c r="Y85" s="16">
        <f t="shared" si="17"/>
        <v>7.6231884057971016</v>
      </c>
      <c r="Z85" s="13">
        <f t="shared" si="18"/>
        <v>0.37681159420289856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110.2</v>
      </c>
      <c r="AF85" s="13">
        <f>VLOOKUP(A:A,[1]TDSheet!$A:$AF,32,0)</f>
        <v>33.4</v>
      </c>
      <c r="AG85" s="13">
        <f>VLOOKUP(A:A,[1]TDSheet!$A:$AG,33,0)</f>
        <v>68.599999999999994</v>
      </c>
      <c r="AH85" s="13">
        <f>VLOOKUP(A:A,[3]TDSheet!$A:$D,4,0)</f>
        <v>33</v>
      </c>
      <c r="AI85" s="13" t="str">
        <f>VLOOKUP(A:A,[1]TDSheet!$A:$AI,35,0)</f>
        <v>Паша</v>
      </c>
      <c r="AJ85" s="13">
        <f t="shared" si="19"/>
        <v>35</v>
      </c>
      <c r="AK85" s="13"/>
      <c r="AL85" s="13"/>
    </row>
    <row r="86" spans="1:38" s="1" customFormat="1" ht="11.1" customHeight="1" outlineLevel="1" x14ac:dyDescent="0.2">
      <c r="A86" s="7" t="s">
        <v>88</v>
      </c>
      <c r="B86" s="7" t="s">
        <v>13</v>
      </c>
      <c r="C86" s="8">
        <v>372</v>
      </c>
      <c r="D86" s="8">
        <v>188</v>
      </c>
      <c r="E86" s="8">
        <v>438</v>
      </c>
      <c r="F86" s="8">
        <v>111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445</v>
      </c>
      <c r="K86" s="13">
        <f t="shared" si="15"/>
        <v>-7</v>
      </c>
      <c r="L86" s="13">
        <f>VLOOKUP(A:A,[1]TDSheet!$A:$L,12,0)</f>
        <v>140</v>
      </c>
      <c r="M86" s="13">
        <f>VLOOKUP(A:A,[1]TDSheet!$A:$M,13,0)</f>
        <v>90</v>
      </c>
      <c r="N86" s="13">
        <f>VLOOKUP(A:A,[1]TDSheet!$A:$X,24,0)</f>
        <v>229.80000000000007</v>
      </c>
      <c r="O86" s="13">
        <f>VLOOKUP(A:A,[1]TDSheet!$A:$N,14,0)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87.6</v>
      </c>
      <c r="X86" s="15">
        <v>100</v>
      </c>
      <c r="Y86" s="16">
        <f t="shared" si="17"/>
        <v>7.6575342465753433</v>
      </c>
      <c r="Z86" s="13">
        <f t="shared" si="18"/>
        <v>1.2671232876712331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85.6</v>
      </c>
      <c r="AF86" s="13">
        <f>VLOOKUP(A:A,[1]TDSheet!$A:$AF,32,0)</f>
        <v>81</v>
      </c>
      <c r="AG86" s="13">
        <f>VLOOKUP(A:A,[1]TDSheet!$A:$AG,33,0)</f>
        <v>71</v>
      </c>
      <c r="AH86" s="13">
        <f>VLOOKUP(A:A,[3]TDSheet!$A:$D,4,0)</f>
        <v>34</v>
      </c>
      <c r="AI86" s="13">
        <f>VLOOKUP(A:A,[1]TDSheet!$A:$AI,35,0)</f>
        <v>0</v>
      </c>
      <c r="AJ86" s="13">
        <f t="shared" si="19"/>
        <v>33</v>
      </c>
      <c r="AK86" s="13"/>
      <c r="AL86" s="13"/>
    </row>
    <row r="87" spans="1:38" s="1" customFormat="1" ht="11.1" customHeight="1" outlineLevel="1" x14ac:dyDescent="0.2">
      <c r="A87" s="7" t="s">
        <v>89</v>
      </c>
      <c r="B87" s="7" t="s">
        <v>13</v>
      </c>
      <c r="C87" s="8">
        <v>2996</v>
      </c>
      <c r="D87" s="8">
        <v>6367</v>
      </c>
      <c r="E87" s="8">
        <v>6579</v>
      </c>
      <c r="F87" s="8">
        <v>2655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6657</v>
      </c>
      <c r="K87" s="13">
        <f t="shared" si="15"/>
        <v>-78</v>
      </c>
      <c r="L87" s="13">
        <f>VLOOKUP(A:A,[1]TDSheet!$A:$L,12,0)</f>
        <v>400</v>
      </c>
      <c r="M87" s="13">
        <f>VLOOKUP(A:A,[1]TDSheet!$A:$M,13,0)</f>
        <v>1000</v>
      </c>
      <c r="N87" s="13">
        <f>VLOOKUP(A:A,[1]TDSheet!$A:$X,24,0)</f>
        <v>800</v>
      </c>
      <c r="O87" s="13">
        <f>VLOOKUP(A:A,[1]TDSheet!$A:$N,14,0)</f>
        <v>800</v>
      </c>
      <c r="P87" s="13"/>
      <c r="Q87" s="13"/>
      <c r="R87" s="13"/>
      <c r="S87" s="13"/>
      <c r="T87" s="13"/>
      <c r="U87" s="13"/>
      <c r="V87" s="13"/>
      <c r="W87" s="13">
        <f t="shared" si="16"/>
        <v>715.8</v>
      </c>
      <c r="X87" s="15">
        <v>1200</v>
      </c>
      <c r="Y87" s="16">
        <f t="shared" si="17"/>
        <v>9.5766974015088024</v>
      </c>
      <c r="Z87" s="13">
        <f t="shared" si="18"/>
        <v>3.7091366303436715</v>
      </c>
      <c r="AA87" s="13"/>
      <c r="AB87" s="13"/>
      <c r="AC87" s="13"/>
      <c r="AD87" s="13">
        <f>VLOOKUP(A:A,[1]TDSheet!$A:$AD,30,0)</f>
        <v>3000</v>
      </c>
      <c r="AE87" s="13">
        <f>VLOOKUP(A:A,[1]TDSheet!$A:$AE,31,0)</f>
        <v>929</v>
      </c>
      <c r="AF87" s="13">
        <f>VLOOKUP(A:A,[1]TDSheet!$A:$AF,32,0)</f>
        <v>846.2</v>
      </c>
      <c r="AG87" s="13">
        <f>VLOOKUP(A:A,[1]TDSheet!$A:$AG,33,0)</f>
        <v>785</v>
      </c>
      <c r="AH87" s="13">
        <f>VLOOKUP(A:A,[3]TDSheet!$A:$D,4,0)</f>
        <v>703</v>
      </c>
      <c r="AI87" s="13" t="str">
        <f>VLOOKUP(A:A,[1]TDSheet!$A:$AI,35,0)</f>
        <v>сентак</v>
      </c>
      <c r="AJ87" s="13">
        <f t="shared" si="19"/>
        <v>420</v>
      </c>
      <c r="AK87" s="13"/>
      <c r="AL87" s="13"/>
    </row>
    <row r="88" spans="1:38" s="1" customFormat="1" ht="11.1" customHeight="1" outlineLevel="1" x14ac:dyDescent="0.2">
      <c r="A88" s="7" t="s">
        <v>119</v>
      </c>
      <c r="B88" s="7" t="s">
        <v>8</v>
      </c>
      <c r="C88" s="8">
        <v>72.102000000000004</v>
      </c>
      <c r="D88" s="8">
        <v>8.06</v>
      </c>
      <c r="E88" s="8">
        <v>28.574999999999999</v>
      </c>
      <c r="F88" s="8">
        <v>44.826999999999998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117.06399999999999</v>
      </c>
      <c r="K88" s="13">
        <f t="shared" si="15"/>
        <v>-88.48899999999999</v>
      </c>
      <c r="L88" s="13">
        <f>VLOOKUP(A:A,[1]TDSheet!$A:$L,12,0)</f>
        <v>0</v>
      </c>
      <c r="M88" s="13">
        <f>VLOOKUP(A:A,[1]TDSheet!$A:$M,13,0)</f>
        <v>0</v>
      </c>
      <c r="N88" s="13">
        <f>VLOOKUP(A:A,[1]TDSheet!$A:$X,24,0)</f>
        <v>0</v>
      </c>
      <c r="O88" s="13">
        <f>VLOOKUP(A:A,[1]TDSheet!$A:$N,14,0)</f>
        <v>0</v>
      </c>
      <c r="P88" s="13"/>
      <c r="Q88" s="13"/>
      <c r="R88" s="13"/>
      <c r="S88" s="13"/>
      <c r="T88" s="13"/>
      <c r="U88" s="13"/>
      <c r="V88" s="13"/>
      <c r="W88" s="13">
        <f t="shared" si="16"/>
        <v>5.7149999999999999</v>
      </c>
      <c r="X88" s="15"/>
      <c r="Y88" s="16">
        <f t="shared" si="17"/>
        <v>7.843744531933508</v>
      </c>
      <c r="Z88" s="13">
        <f t="shared" si="18"/>
        <v>7.843744531933508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0.82</v>
      </c>
      <c r="AF88" s="13">
        <f>VLOOKUP(A:A,[1]TDSheet!$A:$AF,32,0)</f>
        <v>5.7576000000000001</v>
      </c>
      <c r="AG88" s="13">
        <f>VLOOKUP(A:A,[1]TDSheet!$A:$AG,33,0)</f>
        <v>9.3548000000000009</v>
      </c>
      <c r="AH88" s="13">
        <v>0</v>
      </c>
      <c r="AI88" s="13" t="str">
        <f>VLOOKUP(A:A,[1]TDSheet!$A:$AI,35,0)</f>
        <v>увел</v>
      </c>
      <c r="AJ88" s="13">
        <f t="shared" si="19"/>
        <v>0</v>
      </c>
      <c r="AK88" s="13"/>
      <c r="AL88" s="13"/>
    </row>
    <row r="89" spans="1:38" s="1" customFormat="1" ht="11.1" customHeight="1" outlineLevel="1" x14ac:dyDescent="0.2">
      <c r="A89" s="7" t="s">
        <v>90</v>
      </c>
      <c r="B89" s="7" t="s">
        <v>13</v>
      </c>
      <c r="C89" s="8">
        <v>4723</v>
      </c>
      <c r="D89" s="8">
        <v>9374</v>
      </c>
      <c r="E89" s="8">
        <v>9402</v>
      </c>
      <c r="F89" s="8">
        <v>4460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9515</v>
      </c>
      <c r="K89" s="13">
        <f t="shared" si="15"/>
        <v>-113</v>
      </c>
      <c r="L89" s="13">
        <f>VLOOKUP(A:A,[1]TDSheet!$A:$L,12,0)</f>
        <v>1500</v>
      </c>
      <c r="M89" s="13">
        <f>VLOOKUP(A:A,[1]TDSheet!$A:$M,13,0)</f>
        <v>1800</v>
      </c>
      <c r="N89" s="13">
        <f>VLOOKUP(A:A,[1]TDSheet!$A:$X,24,0)</f>
        <v>600</v>
      </c>
      <c r="O89" s="13">
        <f>VLOOKUP(A:A,[1]TDSheet!$A:$N,14,0)</f>
        <v>1500</v>
      </c>
      <c r="P89" s="13"/>
      <c r="Q89" s="13"/>
      <c r="R89" s="13"/>
      <c r="S89" s="13"/>
      <c r="T89" s="13"/>
      <c r="U89" s="13"/>
      <c r="V89" s="13"/>
      <c r="W89" s="13">
        <f t="shared" si="16"/>
        <v>1520.4</v>
      </c>
      <c r="X89" s="15">
        <v>1800</v>
      </c>
      <c r="Y89" s="16">
        <f t="shared" si="17"/>
        <v>7.6690344646145743</v>
      </c>
      <c r="Z89" s="13">
        <f t="shared" si="18"/>
        <v>2.9334385687976847</v>
      </c>
      <c r="AA89" s="13"/>
      <c r="AB89" s="13"/>
      <c r="AC89" s="13"/>
      <c r="AD89" s="13">
        <f>VLOOKUP(A:A,[1]TDSheet!$A:$AD,30,0)</f>
        <v>1800</v>
      </c>
      <c r="AE89" s="13">
        <f>VLOOKUP(A:A,[1]TDSheet!$A:$AE,31,0)</f>
        <v>1653</v>
      </c>
      <c r="AF89" s="13">
        <f>VLOOKUP(A:A,[1]TDSheet!$A:$AF,32,0)</f>
        <v>1511</v>
      </c>
      <c r="AG89" s="13">
        <f>VLOOKUP(A:A,[1]TDSheet!$A:$AG,33,0)</f>
        <v>1578</v>
      </c>
      <c r="AH89" s="13">
        <f>VLOOKUP(A:A,[3]TDSheet!$A:$D,4,0)</f>
        <v>1209</v>
      </c>
      <c r="AI89" s="13" t="str">
        <f>VLOOKUP(A:A,[1]TDSheet!$A:$AI,35,0)</f>
        <v>оконч</v>
      </c>
      <c r="AJ89" s="13">
        <f t="shared" si="19"/>
        <v>630</v>
      </c>
      <c r="AK89" s="13"/>
      <c r="AL89" s="13"/>
    </row>
    <row r="90" spans="1:38" s="1" customFormat="1" ht="11.1" customHeight="1" outlineLevel="1" x14ac:dyDescent="0.2">
      <c r="A90" s="7" t="s">
        <v>91</v>
      </c>
      <c r="B90" s="7" t="s">
        <v>13</v>
      </c>
      <c r="C90" s="8">
        <v>15</v>
      </c>
      <c r="D90" s="8">
        <v>3</v>
      </c>
      <c r="E90" s="8">
        <v>6</v>
      </c>
      <c r="F90" s="8">
        <v>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57</v>
      </c>
      <c r="K90" s="13">
        <f t="shared" si="15"/>
        <v>-51</v>
      </c>
      <c r="L90" s="13">
        <f>VLOOKUP(A:A,[1]TDSheet!$A:$L,12,0)</f>
        <v>30</v>
      </c>
      <c r="M90" s="13">
        <f>VLOOKUP(A:A,[1]TDSheet!$A:$M,13,0)</f>
        <v>30</v>
      </c>
      <c r="N90" s="13">
        <f>VLOOKUP(A:A,[1]TDSheet!$A:$X,24,0)</f>
        <v>0</v>
      </c>
      <c r="O90" s="13">
        <f>VLOOKUP(A:A,[1]TDSheet!$A:$N,14,0)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1.2</v>
      </c>
      <c r="X90" s="15">
        <v>30</v>
      </c>
      <c r="Y90" s="16">
        <f t="shared" si="17"/>
        <v>82.5</v>
      </c>
      <c r="Z90" s="13">
        <f t="shared" si="18"/>
        <v>7.5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23.4</v>
      </c>
      <c r="AF90" s="13">
        <f>VLOOKUP(A:A,[1]TDSheet!$A:$AF,32,0)</f>
        <v>9.6</v>
      </c>
      <c r="AG90" s="13">
        <f>VLOOKUP(A:A,[1]TDSheet!$A:$AG,33,0)</f>
        <v>10.8</v>
      </c>
      <c r="AH90" s="13">
        <v>0</v>
      </c>
      <c r="AI90" s="13">
        <f>VLOOKUP(A:A,[1]TDSheet!$A:$AI,35,0)</f>
        <v>0</v>
      </c>
      <c r="AJ90" s="13">
        <f t="shared" si="19"/>
        <v>3.3</v>
      </c>
      <c r="AK90" s="13"/>
      <c r="AL90" s="13"/>
    </row>
    <row r="91" spans="1:38" s="1" customFormat="1" ht="11.1" customHeight="1" outlineLevel="1" x14ac:dyDescent="0.2">
      <c r="A91" s="7" t="s">
        <v>92</v>
      </c>
      <c r="B91" s="7" t="s">
        <v>13</v>
      </c>
      <c r="C91" s="8">
        <v>111</v>
      </c>
      <c r="D91" s="8">
        <v>166</v>
      </c>
      <c r="E91" s="8">
        <v>108</v>
      </c>
      <c r="F91" s="8">
        <v>166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136</v>
      </c>
      <c r="K91" s="13">
        <f t="shared" si="15"/>
        <v>-28</v>
      </c>
      <c r="L91" s="13">
        <f>VLOOKUP(A:A,[1]TDSheet!$A:$L,12,0)</f>
        <v>30</v>
      </c>
      <c r="M91" s="13">
        <f>VLOOKUP(A:A,[1]TDSheet!$A:$M,13,0)</f>
        <v>30</v>
      </c>
      <c r="N91" s="13">
        <f>VLOOKUP(A:A,[1]TDSheet!$A:$X,24,0)</f>
        <v>0</v>
      </c>
      <c r="O91" s="13">
        <f>VLOOKUP(A:A,[1]TDSheet!$A:$N,14,0)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21.6</v>
      </c>
      <c r="X91" s="15">
        <v>30</v>
      </c>
      <c r="Y91" s="16">
        <f t="shared" si="17"/>
        <v>11.851851851851851</v>
      </c>
      <c r="Z91" s="13">
        <f t="shared" si="18"/>
        <v>7.6851851851851851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28.2</v>
      </c>
      <c r="AF91" s="13">
        <f>VLOOKUP(A:A,[1]TDSheet!$A:$AF,32,0)</f>
        <v>25.4</v>
      </c>
      <c r="AG91" s="13">
        <f>VLOOKUP(A:A,[1]TDSheet!$A:$AG,33,0)</f>
        <v>30.2</v>
      </c>
      <c r="AH91" s="13">
        <f>VLOOKUP(A:A,[3]TDSheet!$A:$D,4,0)</f>
        <v>27</v>
      </c>
      <c r="AI91" s="13">
        <f>VLOOKUP(A:A,[1]TDSheet!$A:$AI,35,0)</f>
        <v>0</v>
      </c>
      <c r="AJ91" s="13">
        <f t="shared" si="19"/>
        <v>3.3</v>
      </c>
      <c r="AK91" s="13"/>
      <c r="AL91" s="13"/>
    </row>
    <row r="92" spans="1:38" s="1" customFormat="1" ht="21.95" customHeight="1" outlineLevel="1" x14ac:dyDescent="0.2">
      <c r="A92" s="7" t="s">
        <v>93</v>
      </c>
      <c r="B92" s="7" t="s">
        <v>13</v>
      </c>
      <c r="C92" s="8">
        <v>464</v>
      </c>
      <c r="D92" s="8">
        <v>549</v>
      </c>
      <c r="E92" s="8">
        <v>602</v>
      </c>
      <c r="F92" s="8">
        <v>387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654</v>
      </c>
      <c r="K92" s="13">
        <f t="shared" si="15"/>
        <v>-52</v>
      </c>
      <c r="L92" s="13">
        <f>VLOOKUP(A:A,[1]TDSheet!$A:$L,12,0)</f>
        <v>100</v>
      </c>
      <c r="M92" s="13">
        <f>VLOOKUP(A:A,[1]TDSheet!$A:$M,13,0)</f>
        <v>100</v>
      </c>
      <c r="N92" s="13">
        <f>VLOOKUP(A:A,[1]TDSheet!$A:$X,24,0)</f>
        <v>150</v>
      </c>
      <c r="O92" s="13">
        <f>VLOOKUP(A:A,[1]TDSheet!$A:$N,14,0)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120.4</v>
      </c>
      <c r="X92" s="15">
        <v>180</v>
      </c>
      <c r="Y92" s="16">
        <f t="shared" si="17"/>
        <v>7.6162790697674412</v>
      </c>
      <c r="Z92" s="13">
        <f t="shared" si="18"/>
        <v>3.214285714285714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101.4</v>
      </c>
      <c r="AF92" s="13">
        <f>VLOOKUP(A:A,[1]TDSheet!$A:$AF,32,0)</f>
        <v>123.4</v>
      </c>
      <c r="AG92" s="13">
        <f>VLOOKUP(A:A,[1]TDSheet!$A:$AG,33,0)</f>
        <v>114.8</v>
      </c>
      <c r="AH92" s="13">
        <f>VLOOKUP(A:A,[3]TDSheet!$A:$D,4,0)</f>
        <v>167</v>
      </c>
      <c r="AI92" s="13" t="e">
        <f>VLOOKUP(A:A,[1]TDSheet!$A:$AI,35,0)</f>
        <v>#N/A</v>
      </c>
      <c r="AJ92" s="13">
        <f t="shared" si="19"/>
        <v>10.799999999999999</v>
      </c>
      <c r="AK92" s="13"/>
      <c r="AL92" s="13"/>
    </row>
    <row r="93" spans="1:38" s="1" customFormat="1" ht="21.95" customHeight="1" outlineLevel="1" x14ac:dyDescent="0.2">
      <c r="A93" s="7" t="s">
        <v>94</v>
      </c>
      <c r="B93" s="7" t="s">
        <v>13</v>
      </c>
      <c r="C93" s="8">
        <v>28</v>
      </c>
      <c r="D93" s="8">
        <v>3</v>
      </c>
      <c r="E93" s="8">
        <v>7</v>
      </c>
      <c r="F93" s="8">
        <v>24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493</v>
      </c>
      <c r="K93" s="13">
        <f t="shared" si="15"/>
        <v>-486</v>
      </c>
      <c r="L93" s="13">
        <f>VLOOKUP(A:A,[1]TDSheet!$A:$L,12,0)</f>
        <v>100</v>
      </c>
      <c r="M93" s="13">
        <f>VLOOKUP(A:A,[1]TDSheet!$A:$M,13,0)</f>
        <v>100</v>
      </c>
      <c r="N93" s="13">
        <f>VLOOKUP(A:A,[1]TDSheet!$A:$X,24,0)</f>
        <v>100</v>
      </c>
      <c r="O93" s="13">
        <f>VLOOKUP(A:A,[1]TDSheet!$A:$N,14,0)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1.4</v>
      </c>
      <c r="X93" s="15">
        <v>50</v>
      </c>
      <c r="Y93" s="16">
        <f t="shared" si="17"/>
        <v>267.14285714285717</v>
      </c>
      <c r="Z93" s="13">
        <f t="shared" si="18"/>
        <v>17.142857142857142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50.2</v>
      </c>
      <c r="AF93" s="13">
        <f>VLOOKUP(A:A,[1]TDSheet!$A:$AF,32,0)</f>
        <v>13</v>
      </c>
      <c r="AG93" s="13">
        <f>VLOOKUP(A:A,[1]TDSheet!$A:$AG,33,0)</f>
        <v>3.2</v>
      </c>
      <c r="AH93" s="13">
        <f>VLOOKUP(A:A,[3]TDSheet!$A:$D,4,0)</f>
        <v>7</v>
      </c>
      <c r="AI93" s="13">
        <f>VLOOKUP(A:A,[1]TDSheet!$A:$AI,35,0)</f>
        <v>0</v>
      </c>
      <c r="AJ93" s="13">
        <f t="shared" si="19"/>
        <v>3</v>
      </c>
      <c r="AK93" s="13"/>
      <c r="AL93" s="13"/>
    </row>
    <row r="94" spans="1:38" s="1" customFormat="1" ht="11.1" customHeight="1" outlineLevel="1" x14ac:dyDescent="0.2">
      <c r="A94" s="7" t="s">
        <v>95</v>
      </c>
      <c r="B94" s="7" t="s">
        <v>13</v>
      </c>
      <c r="C94" s="8">
        <v>7</v>
      </c>
      <c r="D94" s="8">
        <v>6</v>
      </c>
      <c r="E94" s="8">
        <v>10</v>
      </c>
      <c r="F94" s="8"/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400</v>
      </c>
      <c r="K94" s="13">
        <f t="shared" si="15"/>
        <v>-390</v>
      </c>
      <c r="L94" s="13">
        <f>VLOOKUP(A:A,[1]TDSheet!$A:$L,12,0)</f>
        <v>100</v>
      </c>
      <c r="M94" s="13">
        <f>VLOOKUP(A:A,[1]TDSheet!$A:$M,13,0)</f>
        <v>100</v>
      </c>
      <c r="N94" s="13">
        <f>VLOOKUP(A:A,[1]TDSheet!$A:$X,24,0)</f>
        <v>100</v>
      </c>
      <c r="O94" s="13">
        <f>VLOOKUP(A:A,[1]TDSheet!$A:$N,14,0)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2</v>
      </c>
      <c r="X94" s="15">
        <v>50</v>
      </c>
      <c r="Y94" s="16">
        <f t="shared" si="17"/>
        <v>175</v>
      </c>
      <c r="Z94" s="13">
        <f t="shared" si="18"/>
        <v>0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154.80000000000001</v>
      </c>
      <c r="AF94" s="13">
        <f>VLOOKUP(A:A,[1]TDSheet!$A:$AF,32,0)</f>
        <v>105.2</v>
      </c>
      <c r="AG94" s="13">
        <f>VLOOKUP(A:A,[1]TDSheet!$A:$AG,33,0)</f>
        <v>3.4</v>
      </c>
      <c r="AH94" s="13">
        <f>VLOOKUP(A:A,[3]TDSheet!$A:$D,4,0)</f>
        <v>4</v>
      </c>
      <c r="AI94" s="13" t="e">
        <f>VLOOKUP(A:A,[1]TDSheet!$A:$AI,35,0)</f>
        <v>#N/A</v>
      </c>
      <c r="AJ94" s="13">
        <f t="shared" si="19"/>
        <v>3</v>
      </c>
      <c r="AK94" s="13"/>
      <c r="AL94" s="13"/>
    </row>
    <row r="95" spans="1:38" s="1" customFormat="1" ht="11.1" customHeight="1" outlineLevel="1" x14ac:dyDescent="0.2">
      <c r="A95" s="7" t="s">
        <v>96</v>
      </c>
      <c r="B95" s="7" t="s">
        <v>13</v>
      </c>
      <c r="C95" s="8">
        <v>108</v>
      </c>
      <c r="D95" s="8">
        <v>1</v>
      </c>
      <c r="E95" s="8">
        <v>1</v>
      </c>
      <c r="F95" s="8">
        <v>107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255</v>
      </c>
      <c r="K95" s="13">
        <f t="shared" si="15"/>
        <v>-254</v>
      </c>
      <c r="L95" s="13">
        <f>VLOOKUP(A:A,[1]TDSheet!$A:$L,12,0)</f>
        <v>50</v>
      </c>
      <c r="M95" s="13">
        <f>VLOOKUP(A:A,[1]TDSheet!$A:$M,13,0)</f>
        <v>50</v>
      </c>
      <c r="N95" s="13">
        <f>VLOOKUP(A:A,[1]TDSheet!$A:$X,24,0)</f>
        <v>50</v>
      </c>
      <c r="O95" s="13">
        <f>VLOOKUP(A:A,[1]TDSheet!$A:$N,14,0)</f>
        <v>0</v>
      </c>
      <c r="P95" s="13"/>
      <c r="Q95" s="13"/>
      <c r="R95" s="13"/>
      <c r="S95" s="13"/>
      <c r="T95" s="13"/>
      <c r="U95" s="13"/>
      <c r="V95" s="13"/>
      <c r="W95" s="13">
        <f t="shared" si="16"/>
        <v>0.2</v>
      </c>
      <c r="X95" s="15">
        <v>50</v>
      </c>
      <c r="Y95" s="16">
        <f t="shared" si="17"/>
        <v>1535</v>
      </c>
      <c r="Z95" s="13">
        <f t="shared" si="18"/>
        <v>535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51</v>
      </c>
      <c r="AF95" s="13">
        <f>VLOOKUP(A:A,[1]TDSheet!$A:$AF,32,0)</f>
        <v>56.6</v>
      </c>
      <c r="AG95" s="13">
        <f>VLOOKUP(A:A,[1]TDSheet!$A:$AG,33,0)</f>
        <v>22.6</v>
      </c>
      <c r="AH95" s="13">
        <f>VLOOKUP(A:A,[3]TDSheet!$A:$D,4,0)</f>
        <v>1</v>
      </c>
      <c r="AI95" s="13" t="e">
        <f>VLOOKUP(A:A,[1]TDSheet!$A:$AI,35,0)</f>
        <v>#N/A</v>
      </c>
      <c r="AJ95" s="13">
        <f t="shared" si="19"/>
        <v>7.5</v>
      </c>
      <c r="AK95" s="13"/>
      <c r="AL95" s="13"/>
    </row>
    <row r="96" spans="1:38" s="1" customFormat="1" ht="21.95" customHeight="1" outlineLevel="1" x14ac:dyDescent="0.2">
      <c r="A96" s="7" t="s">
        <v>120</v>
      </c>
      <c r="B96" s="7" t="s">
        <v>13</v>
      </c>
      <c r="C96" s="8">
        <v>29</v>
      </c>
      <c r="D96" s="8">
        <v>69</v>
      </c>
      <c r="E96" s="8">
        <v>77</v>
      </c>
      <c r="F96" s="8">
        <v>6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108</v>
      </c>
      <c r="K96" s="13">
        <f t="shared" si="15"/>
        <v>-31</v>
      </c>
      <c r="L96" s="13">
        <f>VLOOKUP(A:A,[1]TDSheet!$A:$L,12,0)</f>
        <v>10</v>
      </c>
      <c r="M96" s="13">
        <f>VLOOKUP(A:A,[1]TDSheet!$A:$M,13,0)</f>
        <v>10</v>
      </c>
      <c r="N96" s="13">
        <f>VLOOKUP(A:A,[1]TDSheet!$A:$X,24,0)</f>
        <v>10</v>
      </c>
      <c r="O96" s="13">
        <f>VLOOKUP(A:A,[1]TDSheet!$A:$N,14,0)</f>
        <v>0</v>
      </c>
      <c r="P96" s="13"/>
      <c r="Q96" s="13"/>
      <c r="R96" s="13"/>
      <c r="S96" s="13"/>
      <c r="T96" s="13"/>
      <c r="U96" s="13"/>
      <c r="V96" s="13"/>
      <c r="W96" s="13">
        <f t="shared" si="16"/>
        <v>15.4</v>
      </c>
      <c r="X96" s="15">
        <v>10</v>
      </c>
      <c r="Y96" s="16">
        <f t="shared" si="17"/>
        <v>2.9870129870129869</v>
      </c>
      <c r="Z96" s="13">
        <f t="shared" si="18"/>
        <v>0.38961038961038963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31.6</v>
      </c>
      <c r="AF96" s="13">
        <f>VLOOKUP(A:A,[1]TDSheet!$A:$AF,32,0)</f>
        <v>8.1999999999999993</v>
      </c>
      <c r="AG96" s="13">
        <f>VLOOKUP(A:A,[1]TDSheet!$A:$AG,33,0)</f>
        <v>16.2</v>
      </c>
      <c r="AH96" s="13">
        <f>VLOOKUP(A:A,[3]TDSheet!$A:$D,4,0)</f>
        <v>7</v>
      </c>
      <c r="AI96" s="13" t="e">
        <f>VLOOKUP(A:A,[1]TDSheet!$A:$AI,35,0)</f>
        <v>#N/A</v>
      </c>
      <c r="AJ96" s="13">
        <f t="shared" si="19"/>
        <v>2.8000000000000003</v>
      </c>
      <c r="AK96" s="13"/>
      <c r="AL96" s="13"/>
    </row>
    <row r="97" spans="1:38" s="1" customFormat="1" ht="11.1" customHeight="1" outlineLevel="1" x14ac:dyDescent="0.2">
      <c r="A97" s="7" t="s">
        <v>97</v>
      </c>
      <c r="B97" s="7" t="s">
        <v>8</v>
      </c>
      <c r="C97" s="8">
        <v>174.65899999999999</v>
      </c>
      <c r="D97" s="8">
        <v>771.78</v>
      </c>
      <c r="E97" s="8">
        <v>279.86099999999999</v>
      </c>
      <c r="F97" s="8">
        <v>660.78200000000004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284.90199999999999</v>
      </c>
      <c r="K97" s="13">
        <f t="shared" si="15"/>
        <v>-5.0409999999999968</v>
      </c>
      <c r="L97" s="13">
        <f>VLOOKUP(A:A,[1]TDSheet!$A:$L,12,0)</f>
        <v>0</v>
      </c>
      <c r="M97" s="13">
        <f>VLOOKUP(A:A,[1]TDSheet!$A:$M,13,0)</f>
        <v>150</v>
      </c>
      <c r="N97" s="13">
        <f>VLOOKUP(A:A,[1]TDSheet!$A:$X,24,0)</f>
        <v>0</v>
      </c>
      <c r="O97" s="13">
        <f>VLOOKUP(A:A,[1]TDSheet!$A:$N,14,0)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55.972200000000001</v>
      </c>
      <c r="X97" s="15"/>
      <c r="Y97" s="16">
        <f t="shared" si="17"/>
        <v>14.485440986775579</v>
      </c>
      <c r="Z97" s="13">
        <f t="shared" si="18"/>
        <v>11.805539178377838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94.309799999999996</v>
      </c>
      <c r="AF97" s="13">
        <f>VLOOKUP(A:A,[1]TDSheet!$A:$AF,32,0)</f>
        <v>96.13300000000001</v>
      </c>
      <c r="AG97" s="13">
        <f>VLOOKUP(A:A,[1]TDSheet!$A:$AG,33,0)</f>
        <v>118.505</v>
      </c>
      <c r="AH97" s="13">
        <f>VLOOKUP(A:A,[3]TDSheet!$A:$D,4,0)</f>
        <v>50.715000000000003</v>
      </c>
      <c r="AI97" s="19" t="str">
        <f>VLOOKUP(A:A,[1]TDSheet!$A:$AI,35,0)</f>
        <v>увел</v>
      </c>
      <c r="AJ97" s="13">
        <f t="shared" si="19"/>
        <v>0</v>
      </c>
      <c r="AK97" s="13"/>
      <c r="AL97" s="13"/>
    </row>
    <row r="98" spans="1:38" s="1" customFormat="1" ht="21.95" customHeight="1" outlineLevel="1" x14ac:dyDescent="0.2">
      <c r="A98" s="7" t="s">
        <v>98</v>
      </c>
      <c r="B98" s="7" t="s">
        <v>8</v>
      </c>
      <c r="C98" s="8">
        <v>30.754999999999999</v>
      </c>
      <c r="D98" s="8">
        <v>13.444000000000001</v>
      </c>
      <c r="E98" s="8">
        <v>28.391999999999999</v>
      </c>
      <c r="F98" s="8">
        <v>13.103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48.95</v>
      </c>
      <c r="K98" s="13">
        <f t="shared" si="15"/>
        <v>-20.558000000000003</v>
      </c>
      <c r="L98" s="13">
        <f>VLOOKUP(A:A,[1]TDSheet!$A:$L,12,0)</f>
        <v>10</v>
      </c>
      <c r="M98" s="13">
        <f>VLOOKUP(A:A,[1]TDSheet!$A:$M,13,0)</f>
        <v>60</v>
      </c>
      <c r="N98" s="13">
        <f>VLOOKUP(A:A,[1]TDSheet!$A:$X,24,0)</f>
        <v>0</v>
      </c>
      <c r="O98" s="13">
        <f>VLOOKUP(A:A,[1]TDSheet!$A:$N,14,0)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5.6783999999999999</v>
      </c>
      <c r="X98" s="15"/>
      <c r="Y98" s="16">
        <f t="shared" si="17"/>
        <v>14.634932375316993</v>
      </c>
      <c r="Z98" s="13">
        <f t="shared" si="18"/>
        <v>2.3075162017469708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1.6224000000000001</v>
      </c>
      <c r="AF98" s="13">
        <f>VLOOKUP(A:A,[1]TDSheet!$A:$AF,32,0)</f>
        <v>10.577200000000001</v>
      </c>
      <c r="AG98" s="13">
        <f>VLOOKUP(A:A,[1]TDSheet!$A:$AG,33,0)</f>
        <v>11.3568</v>
      </c>
      <c r="AH98" s="13">
        <f>VLOOKUP(A:A,[3]TDSheet!$A:$D,4,0)</f>
        <v>2.7040000000000002</v>
      </c>
      <c r="AI98" s="13" t="str">
        <f>VLOOKUP(A:A,[1]TDSheet!$A:$AI,35,0)</f>
        <v>увел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99</v>
      </c>
      <c r="B99" s="7" t="s">
        <v>13</v>
      </c>
      <c r="C99" s="8">
        <v>518</v>
      </c>
      <c r="D99" s="8">
        <v>567</v>
      </c>
      <c r="E99" s="8">
        <v>550</v>
      </c>
      <c r="F99" s="8">
        <v>510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576</v>
      </c>
      <c r="K99" s="13">
        <f t="shared" si="15"/>
        <v>-26</v>
      </c>
      <c r="L99" s="13">
        <f>VLOOKUP(A:A,[1]TDSheet!$A:$L,12,0)</f>
        <v>0</v>
      </c>
      <c r="M99" s="13">
        <f>VLOOKUP(A:A,[1]TDSheet!$A:$M,13,0)</f>
        <v>100</v>
      </c>
      <c r="N99" s="13">
        <f>VLOOKUP(A:A,[1]TDSheet!$A:$X,24,0)</f>
        <v>0</v>
      </c>
      <c r="O99" s="13">
        <f>VLOOKUP(A:A,[1]TDSheet!$A:$N,14,0)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110</v>
      </c>
      <c r="X99" s="15">
        <v>250</v>
      </c>
      <c r="Y99" s="16">
        <f t="shared" si="17"/>
        <v>7.8181818181818183</v>
      </c>
      <c r="Z99" s="13">
        <f t="shared" si="18"/>
        <v>4.6363636363636367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133.80000000000001</v>
      </c>
      <c r="AF99" s="13">
        <f>VLOOKUP(A:A,[1]TDSheet!$A:$AF,32,0)</f>
        <v>149</v>
      </c>
      <c r="AG99" s="13">
        <f>VLOOKUP(A:A,[1]TDSheet!$A:$AG,33,0)</f>
        <v>121.8</v>
      </c>
      <c r="AH99" s="13">
        <f>VLOOKUP(A:A,[3]TDSheet!$A:$D,4,0)</f>
        <v>144</v>
      </c>
      <c r="AI99" s="13" t="str">
        <f>VLOOKUP(A:A,[1]TDSheet!$A:$AI,35,0)</f>
        <v>Паша</v>
      </c>
      <c r="AJ99" s="13">
        <f t="shared" si="19"/>
        <v>100</v>
      </c>
      <c r="AK99" s="13"/>
      <c r="AL99" s="13"/>
    </row>
    <row r="100" spans="1:38" s="1" customFormat="1" ht="21.95" customHeight="1" outlineLevel="1" x14ac:dyDescent="0.2">
      <c r="A100" s="7" t="s">
        <v>100</v>
      </c>
      <c r="B100" s="7" t="s">
        <v>8</v>
      </c>
      <c r="C100" s="8">
        <v>288.233</v>
      </c>
      <c r="D100" s="8">
        <v>271.08100000000002</v>
      </c>
      <c r="E100" s="8">
        <v>266.40499999999997</v>
      </c>
      <c r="F100" s="8">
        <v>279.85899999999998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259.012</v>
      </c>
      <c r="K100" s="13">
        <f t="shared" si="15"/>
        <v>7.3929999999999723</v>
      </c>
      <c r="L100" s="13">
        <f>VLOOKUP(A:A,[1]TDSheet!$A:$L,12,0)</f>
        <v>0</v>
      </c>
      <c r="M100" s="13">
        <f>VLOOKUP(A:A,[1]TDSheet!$A:$M,13,0)</f>
        <v>60</v>
      </c>
      <c r="N100" s="13">
        <f>VLOOKUP(A:A,[1]TDSheet!$A:$X,24,0)</f>
        <v>0</v>
      </c>
      <c r="O100" s="13">
        <f>VLOOKUP(A:A,[1]TDSheet!$A:$N,14,0)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53.280999999999992</v>
      </c>
      <c r="X100" s="15">
        <v>100</v>
      </c>
      <c r="Y100" s="16">
        <f t="shared" si="17"/>
        <v>8.2554569170999059</v>
      </c>
      <c r="Z100" s="13">
        <f t="shared" si="18"/>
        <v>5.2525102757080386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85.206800000000001</v>
      </c>
      <c r="AF100" s="13">
        <f>VLOOKUP(A:A,[1]TDSheet!$A:$AF,32,0)</f>
        <v>73.015200000000007</v>
      </c>
      <c r="AG100" s="13">
        <f>VLOOKUP(A:A,[1]TDSheet!$A:$AG,33,0)</f>
        <v>61.762</v>
      </c>
      <c r="AH100" s="13">
        <f>VLOOKUP(A:A,[3]TDSheet!$A:$D,4,0)</f>
        <v>59.3</v>
      </c>
      <c r="AI100" s="13" t="str">
        <f>VLOOKUP(A:A,[1]TDSheet!$A:$AI,35,0)</f>
        <v>увел</v>
      </c>
      <c r="AJ100" s="13">
        <f t="shared" si="19"/>
        <v>100</v>
      </c>
      <c r="AK100" s="13"/>
      <c r="AL100" s="13"/>
    </row>
    <row r="101" spans="1:38" s="1" customFormat="1" ht="21.95" customHeight="1" outlineLevel="1" x14ac:dyDescent="0.2">
      <c r="A101" s="7" t="s">
        <v>101</v>
      </c>
      <c r="B101" s="7" t="s">
        <v>13</v>
      </c>
      <c r="C101" s="8">
        <v>188</v>
      </c>
      <c r="D101" s="8">
        <v>700</v>
      </c>
      <c r="E101" s="8">
        <v>384</v>
      </c>
      <c r="F101" s="8">
        <v>488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407</v>
      </c>
      <c r="K101" s="13">
        <f t="shared" si="15"/>
        <v>-23</v>
      </c>
      <c r="L101" s="13">
        <f>VLOOKUP(A:A,[1]TDSheet!$A:$L,12,0)</f>
        <v>60</v>
      </c>
      <c r="M101" s="13">
        <f>VLOOKUP(A:A,[1]TDSheet!$A:$M,13,0)</f>
        <v>140</v>
      </c>
      <c r="N101" s="13">
        <f>VLOOKUP(A:A,[1]TDSheet!$A:$X,24,0)</f>
        <v>0</v>
      </c>
      <c r="O101" s="13">
        <f>VLOOKUP(A:A,[1]TDSheet!$A:$N,14,0)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76.8</v>
      </c>
      <c r="X101" s="15"/>
      <c r="Y101" s="16">
        <f t="shared" si="17"/>
        <v>8.9583333333333339</v>
      </c>
      <c r="Z101" s="13">
        <f t="shared" si="18"/>
        <v>6.354166666666667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86</v>
      </c>
      <c r="AF101" s="13">
        <f>VLOOKUP(A:A,[1]TDSheet!$A:$AF,32,0)</f>
        <v>87.4</v>
      </c>
      <c r="AG101" s="13">
        <f>VLOOKUP(A:A,[1]TDSheet!$A:$AG,33,0)</f>
        <v>114</v>
      </c>
      <c r="AH101" s="13">
        <f>VLOOKUP(A:A,[3]TDSheet!$A:$D,4,0)</f>
        <v>85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11.1" customHeight="1" outlineLevel="1" x14ac:dyDescent="0.2">
      <c r="A102" s="7" t="s">
        <v>102</v>
      </c>
      <c r="B102" s="7" t="s">
        <v>8</v>
      </c>
      <c r="C102" s="8">
        <v>311.02699999999999</v>
      </c>
      <c r="D102" s="8">
        <v>117.33499999999999</v>
      </c>
      <c r="E102" s="8">
        <v>214.029</v>
      </c>
      <c r="F102" s="8">
        <v>207.983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203.60499999999999</v>
      </c>
      <c r="K102" s="13">
        <f t="shared" si="15"/>
        <v>10.424000000000007</v>
      </c>
      <c r="L102" s="13">
        <f>VLOOKUP(A:A,[1]TDSheet!$A:$L,12,0)</f>
        <v>40</v>
      </c>
      <c r="M102" s="13">
        <f>VLOOKUP(A:A,[1]TDSheet!$A:$M,13,0)</f>
        <v>50</v>
      </c>
      <c r="N102" s="13">
        <f>VLOOKUP(A:A,[1]TDSheet!$A:$X,24,0)</f>
        <v>0</v>
      </c>
      <c r="O102" s="13">
        <f>VLOOKUP(A:A,[1]TDSheet!$A:$N,14,0)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42.805799999999998</v>
      </c>
      <c r="X102" s="15">
        <v>50</v>
      </c>
      <c r="Y102" s="16">
        <f t="shared" si="17"/>
        <v>8.1293422853912318</v>
      </c>
      <c r="Z102" s="13">
        <f t="shared" si="18"/>
        <v>4.858757458101473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77.969000000000008</v>
      </c>
      <c r="AF102" s="13">
        <f>VLOOKUP(A:A,[1]TDSheet!$A:$AF,32,0)</f>
        <v>50.3508</v>
      </c>
      <c r="AG102" s="13">
        <f>VLOOKUP(A:A,[1]TDSheet!$A:$AG,33,0)</f>
        <v>51.313000000000002</v>
      </c>
      <c r="AH102" s="13">
        <f>VLOOKUP(A:A,[3]TDSheet!$A:$D,4,0)</f>
        <v>50.83</v>
      </c>
      <c r="AI102" s="13" t="str">
        <f>VLOOKUP(A:A,[1]TDSheet!$A:$AI,35,0)</f>
        <v>увел</v>
      </c>
      <c r="AJ102" s="13">
        <f t="shared" si="19"/>
        <v>50</v>
      </c>
      <c r="AK102" s="13"/>
      <c r="AL102" s="13"/>
    </row>
    <row r="103" spans="1:38" s="1" customFormat="1" ht="11.1" customHeight="1" outlineLevel="1" x14ac:dyDescent="0.2">
      <c r="A103" s="7" t="s">
        <v>103</v>
      </c>
      <c r="B103" s="7" t="s">
        <v>13</v>
      </c>
      <c r="C103" s="8">
        <v>69</v>
      </c>
      <c r="D103" s="8">
        <v>138</v>
      </c>
      <c r="E103" s="8">
        <v>150</v>
      </c>
      <c r="F103" s="8">
        <v>50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275</v>
      </c>
      <c r="K103" s="13">
        <f t="shared" si="15"/>
        <v>-125</v>
      </c>
      <c r="L103" s="13">
        <f>VLOOKUP(A:A,[1]TDSheet!$A:$L,12,0)</f>
        <v>20</v>
      </c>
      <c r="M103" s="13">
        <f>VLOOKUP(A:A,[1]TDSheet!$A:$M,13,0)</f>
        <v>30</v>
      </c>
      <c r="N103" s="13">
        <f>VLOOKUP(A:A,[1]TDSheet!$A:$X,24,0)</f>
        <v>90</v>
      </c>
      <c r="O103" s="13">
        <f>VLOOKUP(A:A,[1]TDSheet!$A:$N,14,0)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30</v>
      </c>
      <c r="X103" s="15">
        <v>50</v>
      </c>
      <c r="Y103" s="16">
        <f t="shared" si="17"/>
        <v>8</v>
      </c>
      <c r="Z103" s="13">
        <f t="shared" si="18"/>
        <v>1.6666666666666667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15</v>
      </c>
      <c r="AF103" s="13">
        <f>VLOOKUP(A:A,[1]TDSheet!$A:$AF,32,0)</f>
        <v>24</v>
      </c>
      <c r="AG103" s="13">
        <f>VLOOKUP(A:A,[1]TDSheet!$A:$AG,33,0)</f>
        <v>25.6</v>
      </c>
      <c r="AH103" s="13">
        <f>VLOOKUP(A:A,[3]TDSheet!$A:$D,4,0)</f>
        <v>46</v>
      </c>
      <c r="AI103" s="13" t="str">
        <f>VLOOKUP(A:A,[1]TDSheet!$A:$AI,35,0)</f>
        <v>Паша</v>
      </c>
      <c r="AJ103" s="13">
        <f t="shared" si="19"/>
        <v>20</v>
      </c>
      <c r="AK103" s="13"/>
      <c r="AL103" s="13"/>
    </row>
    <row r="104" spans="1:38" s="1" customFormat="1" ht="21.95" customHeight="1" outlineLevel="1" x14ac:dyDescent="0.2">
      <c r="A104" s="7" t="s">
        <v>104</v>
      </c>
      <c r="B104" s="7" t="s">
        <v>13</v>
      </c>
      <c r="C104" s="8">
        <v>121</v>
      </c>
      <c r="D104" s="8">
        <v>138</v>
      </c>
      <c r="E104" s="8">
        <v>134</v>
      </c>
      <c r="F104" s="8">
        <v>125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155</v>
      </c>
      <c r="K104" s="13">
        <f t="shared" si="15"/>
        <v>-21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VLOOKUP(A:A,[1]TDSheet!$A:$X,24,0)</f>
        <v>0</v>
      </c>
      <c r="O104" s="13">
        <f>VLOOKUP(A:A,[1]TDSheet!$A:$N,14,0)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26.8</v>
      </c>
      <c r="X104" s="15">
        <v>100</v>
      </c>
      <c r="Y104" s="16">
        <f t="shared" si="17"/>
        <v>8.3955223880597014</v>
      </c>
      <c r="Z104" s="13">
        <f t="shared" si="18"/>
        <v>4.6641791044776122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32</v>
      </c>
      <c r="AF104" s="13">
        <f>VLOOKUP(A:A,[1]TDSheet!$A:$AF,32,0)</f>
        <v>28.2</v>
      </c>
      <c r="AG104" s="13">
        <f>VLOOKUP(A:A,[1]TDSheet!$A:$AG,33,0)</f>
        <v>26.2</v>
      </c>
      <c r="AH104" s="13">
        <f>VLOOKUP(A:A,[3]TDSheet!$A:$D,4,0)</f>
        <v>59</v>
      </c>
      <c r="AI104" s="13" t="e">
        <f>VLOOKUP(A:A,[1]TDSheet!$A:$AI,35,0)</f>
        <v>#N/A</v>
      </c>
      <c r="AJ104" s="13">
        <f t="shared" si="19"/>
        <v>20</v>
      </c>
      <c r="AK104" s="13"/>
      <c r="AL104" s="13"/>
    </row>
    <row r="105" spans="1:38" s="1" customFormat="1" ht="21.95" customHeight="1" outlineLevel="1" x14ac:dyDescent="0.2">
      <c r="A105" s="7" t="s">
        <v>105</v>
      </c>
      <c r="B105" s="7" t="s">
        <v>13</v>
      </c>
      <c r="C105" s="8">
        <v>56</v>
      </c>
      <c r="D105" s="8">
        <v>93</v>
      </c>
      <c r="E105" s="8">
        <v>106</v>
      </c>
      <c r="F105" s="8">
        <v>41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205</v>
      </c>
      <c r="K105" s="13">
        <f t="shared" si="15"/>
        <v>-99</v>
      </c>
      <c r="L105" s="13">
        <f>VLOOKUP(A:A,[1]TDSheet!$A:$L,12,0)</f>
        <v>50</v>
      </c>
      <c r="M105" s="13">
        <f>VLOOKUP(A:A,[1]TDSheet!$A:$M,13,0)</f>
        <v>0</v>
      </c>
      <c r="N105" s="13">
        <f>VLOOKUP(A:A,[1]TDSheet!$A:$X,24,0)</f>
        <v>50</v>
      </c>
      <c r="O105" s="13">
        <f>VLOOKUP(A:A,[1]TDSheet!$A:$N,14,0)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21.2</v>
      </c>
      <c r="X105" s="15">
        <v>30</v>
      </c>
      <c r="Y105" s="16">
        <f t="shared" si="17"/>
        <v>8.066037735849056</v>
      </c>
      <c r="Z105" s="13">
        <f t="shared" si="18"/>
        <v>1.9339622641509435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15</v>
      </c>
      <c r="AF105" s="13">
        <f>VLOOKUP(A:A,[1]TDSheet!$A:$AF,32,0)</f>
        <v>17.8</v>
      </c>
      <c r="AG105" s="13">
        <f>VLOOKUP(A:A,[1]TDSheet!$A:$AG,33,0)</f>
        <v>21.4</v>
      </c>
      <c r="AH105" s="13">
        <f>VLOOKUP(A:A,[3]TDSheet!$A:$D,4,0)</f>
        <v>14</v>
      </c>
      <c r="AI105" s="13" t="str">
        <f>VLOOKUP(A:A,[1]TDSheet!$A:$AI,35,0)</f>
        <v>увел</v>
      </c>
      <c r="AJ105" s="13">
        <f t="shared" si="19"/>
        <v>6</v>
      </c>
      <c r="AK105" s="13"/>
      <c r="AL105" s="13"/>
    </row>
    <row r="106" spans="1:38" s="1" customFormat="1" ht="21.95" customHeight="1" outlineLevel="1" x14ac:dyDescent="0.2">
      <c r="A106" s="7" t="s">
        <v>106</v>
      </c>
      <c r="B106" s="7" t="s">
        <v>13</v>
      </c>
      <c r="C106" s="8">
        <v>326</v>
      </c>
      <c r="D106" s="8">
        <v>297</v>
      </c>
      <c r="E106" s="8">
        <v>348</v>
      </c>
      <c r="F106" s="8">
        <v>245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387</v>
      </c>
      <c r="K106" s="13">
        <f t="shared" si="15"/>
        <v>-39</v>
      </c>
      <c r="L106" s="13">
        <f>VLOOKUP(A:A,[1]TDSheet!$A:$L,12,0)</f>
        <v>50</v>
      </c>
      <c r="M106" s="13">
        <f>VLOOKUP(A:A,[1]TDSheet!$A:$M,13,0)</f>
        <v>50</v>
      </c>
      <c r="N106" s="13">
        <f>VLOOKUP(A:A,[1]TDSheet!$A:$X,24,0)</f>
        <v>80</v>
      </c>
      <c r="O106" s="13">
        <f>VLOOKUP(A:A,[1]TDSheet!$A:$N,14,0)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69.599999999999994</v>
      </c>
      <c r="X106" s="15">
        <v>100</v>
      </c>
      <c r="Y106" s="16">
        <f t="shared" si="17"/>
        <v>7.543103448275863</v>
      </c>
      <c r="Z106" s="13">
        <f t="shared" si="18"/>
        <v>3.5201149425287359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91</v>
      </c>
      <c r="AF106" s="13">
        <f>VLOOKUP(A:A,[1]TDSheet!$A:$AF,32,0)</f>
        <v>81</v>
      </c>
      <c r="AG106" s="13">
        <f>VLOOKUP(A:A,[1]TDSheet!$A:$AG,33,0)</f>
        <v>69.8</v>
      </c>
      <c r="AH106" s="13">
        <f>VLOOKUP(A:A,[3]TDSheet!$A:$D,4,0)</f>
        <v>77</v>
      </c>
      <c r="AI106" s="13" t="str">
        <f>VLOOKUP(A:A,[1]TDSheet!$A:$AI,35,0)</f>
        <v>увел</v>
      </c>
      <c r="AJ106" s="13">
        <f t="shared" si="19"/>
        <v>20</v>
      </c>
      <c r="AK106" s="13"/>
      <c r="AL106" s="13"/>
    </row>
    <row r="107" spans="1:38" s="1" customFormat="1" ht="11.1" customHeight="1" outlineLevel="1" x14ac:dyDescent="0.2">
      <c r="A107" s="7" t="s">
        <v>107</v>
      </c>
      <c r="B107" s="7" t="s">
        <v>13</v>
      </c>
      <c r="C107" s="8">
        <v>236</v>
      </c>
      <c r="D107" s="8">
        <v>168</v>
      </c>
      <c r="E107" s="8">
        <v>290</v>
      </c>
      <c r="F107" s="8">
        <v>99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327</v>
      </c>
      <c r="K107" s="13">
        <f t="shared" si="15"/>
        <v>-37</v>
      </c>
      <c r="L107" s="13">
        <f>VLOOKUP(A:A,[1]TDSheet!$A:$L,12,0)</f>
        <v>140</v>
      </c>
      <c r="M107" s="13">
        <f>VLOOKUP(A:A,[1]TDSheet!$A:$M,13,0)</f>
        <v>50</v>
      </c>
      <c r="N107" s="13">
        <f>VLOOKUP(A:A,[1]TDSheet!$A:$X,24,0)</f>
        <v>70</v>
      </c>
      <c r="O107" s="13">
        <f>VLOOKUP(A:A,[1]TDSheet!$A:$N,14,0)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58</v>
      </c>
      <c r="X107" s="15">
        <v>80</v>
      </c>
      <c r="Y107" s="16">
        <f t="shared" si="17"/>
        <v>7.568965517241379</v>
      </c>
      <c r="Z107" s="13">
        <f t="shared" si="18"/>
        <v>1.7068965517241379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22.4</v>
      </c>
      <c r="AF107" s="13">
        <f>VLOOKUP(A:A,[1]TDSheet!$A:$AF,32,0)</f>
        <v>42.2</v>
      </c>
      <c r="AG107" s="13">
        <f>VLOOKUP(A:A,[1]TDSheet!$A:$AG,33,0)</f>
        <v>42.4</v>
      </c>
      <c r="AH107" s="13">
        <f>VLOOKUP(A:A,[3]TDSheet!$A:$D,4,0)</f>
        <v>19</v>
      </c>
      <c r="AI107" s="13" t="str">
        <f>VLOOKUP(A:A,[1]TDSheet!$A:$AI,35,0)</f>
        <v>???</v>
      </c>
      <c r="AJ107" s="13">
        <f t="shared" si="19"/>
        <v>24</v>
      </c>
      <c r="AK107" s="13"/>
      <c r="AL107" s="13"/>
    </row>
    <row r="108" spans="1:38" s="1" customFormat="1" ht="11.1" customHeight="1" outlineLevel="1" x14ac:dyDescent="0.2">
      <c r="A108" s="7" t="s">
        <v>108</v>
      </c>
      <c r="B108" s="7" t="s">
        <v>8</v>
      </c>
      <c r="C108" s="8">
        <v>435.55900000000003</v>
      </c>
      <c r="D108" s="8">
        <v>535.375</v>
      </c>
      <c r="E108" s="8">
        <v>436.529</v>
      </c>
      <c r="F108" s="8">
        <v>279.59199999999998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441.03500000000003</v>
      </c>
      <c r="K108" s="13">
        <f t="shared" si="15"/>
        <v>-4.5060000000000286</v>
      </c>
      <c r="L108" s="13">
        <f>VLOOKUP(A:A,[1]TDSheet!$A:$L,12,0)</f>
        <v>120</v>
      </c>
      <c r="M108" s="13">
        <f>VLOOKUP(A:A,[1]TDSheet!$A:$M,13,0)</f>
        <v>90</v>
      </c>
      <c r="N108" s="13">
        <f>VLOOKUP(A:A,[1]TDSheet!$A:$X,24,0)</f>
        <v>150</v>
      </c>
      <c r="O108" s="13">
        <f>VLOOKUP(A:A,[1]TDSheet!$A:$N,14,0)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87.305800000000005</v>
      </c>
      <c r="X108" s="15">
        <v>100</v>
      </c>
      <c r="Y108" s="16">
        <f t="shared" si="17"/>
        <v>8.471281403984614</v>
      </c>
      <c r="Z108" s="13">
        <f t="shared" si="18"/>
        <v>3.2024447402119902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128.089</v>
      </c>
      <c r="AF108" s="13">
        <f>VLOOKUP(A:A,[1]TDSheet!$A:$AF,32,0)</f>
        <v>98.558399999999992</v>
      </c>
      <c r="AG108" s="13">
        <f>VLOOKUP(A:A,[1]TDSheet!$A:$AG,33,0)</f>
        <v>89.569199999999995</v>
      </c>
      <c r="AH108" s="13">
        <f>VLOOKUP(A:A,[3]TDSheet!$A:$D,4,0)</f>
        <v>86.498000000000005</v>
      </c>
      <c r="AI108" s="13" t="e">
        <f>VLOOKUP(A:A,[1]TDSheet!$A:$AI,35,0)</f>
        <v>#N/A</v>
      </c>
      <c r="AJ108" s="13">
        <f t="shared" si="19"/>
        <v>100</v>
      </c>
      <c r="AK108" s="13"/>
      <c r="AL108" s="13"/>
    </row>
    <row r="109" spans="1:38" s="1" customFormat="1" ht="11.1" customHeight="1" outlineLevel="1" x14ac:dyDescent="0.2">
      <c r="A109" s="7" t="s">
        <v>109</v>
      </c>
      <c r="B109" s="7" t="s">
        <v>8</v>
      </c>
      <c r="C109" s="8">
        <v>2677.4290000000001</v>
      </c>
      <c r="D109" s="8">
        <v>3872.1010000000001</v>
      </c>
      <c r="E109" s="8">
        <v>4040.614</v>
      </c>
      <c r="F109" s="8">
        <v>2356.2570000000001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3907.7130000000002</v>
      </c>
      <c r="K109" s="13">
        <f t="shared" si="15"/>
        <v>132.90099999999984</v>
      </c>
      <c r="L109" s="13">
        <f>VLOOKUP(A:A,[1]TDSheet!$A:$L,12,0)</f>
        <v>1000</v>
      </c>
      <c r="M109" s="13">
        <f>VLOOKUP(A:A,[1]TDSheet!$A:$M,13,0)</f>
        <v>1000</v>
      </c>
      <c r="N109" s="13">
        <f>VLOOKUP(A:A,[1]TDSheet!$A:$X,24,0)</f>
        <v>400</v>
      </c>
      <c r="O109" s="13">
        <f>VLOOKUP(A:A,[1]TDSheet!$A:$N,14,0)</f>
        <v>1000</v>
      </c>
      <c r="P109" s="13"/>
      <c r="Q109" s="13"/>
      <c r="R109" s="13"/>
      <c r="S109" s="13"/>
      <c r="T109" s="13"/>
      <c r="U109" s="13"/>
      <c r="V109" s="13"/>
      <c r="W109" s="13">
        <f t="shared" si="16"/>
        <v>808.12279999999998</v>
      </c>
      <c r="X109" s="15">
        <v>800</v>
      </c>
      <c r="Y109" s="16">
        <f t="shared" si="17"/>
        <v>8.1129464482378175</v>
      </c>
      <c r="Z109" s="13">
        <f t="shared" si="18"/>
        <v>2.9157165222909192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879.49419999999986</v>
      </c>
      <c r="AF109" s="13">
        <f>VLOOKUP(A:A,[1]TDSheet!$A:$AF,32,0)</f>
        <v>770.43680000000006</v>
      </c>
      <c r="AG109" s="13">
        <f>VLOOKUP(A:A,[1]TDSheet!$A:$AG,33,0)</f>
        <v>832.65480000000002</v>
      </c>
      <c r="AH109" s="13">
        <f>VLOOKUP(A:A,[3]TDSheet!$A:$D,4,0)</f>
        <v>575.82600000000002</v>
      </c>
      <c r="AI109" s="13" t="str">
        <f>VLOOKUP(A:A,[1]TDSheet!$A:$AI,35,0)</f>
        <v>оконч</v>
      </c>
      <c r="AJ109" s="13">
        <f t="shared" si="19"/>
        <v>800</v>
      </c>
      <c r="AK109" s="13"/>
      <c r="AL109" s="13"/>
    </row>
    <row r="110" spans="1:38" s="1" customFormat="1" ht="11.1" customHeight="1" outlineLevel="1" x14ac:dyDescent="0.2">
      <c r="A110" s="7" t="s">
        <v>110</v>
      </c>
      <c r="B110" s="7" t="s">
        <v>8</v>
      </c>
      <c r="C110" s="8">
        <v>4876.6980000000003</v>
      </c>
      <c r="D110" s="8">
        <v>14810.513999999999</v>
      </c>
      <c r="E110" s="8">
        <v>5872.4040000000005</v>
      </c>
      <c r="F110" s="8">
        <v>5226.9440000000004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5717.9080000000004</v>
      </c>
      <c r="K110" s="13">
        <f t="shared" si="15"/>
        <v>154.49600000000009</v>
      </c>
      <c r="L110" s="13">
        <f>VLOOKUP(A:A,[1]TDSheet!$A:$L,12,0)</f>
        <v>1300</v>
      </c>
      <c r="M110" s="13">
        <f>VLOOKUP(A:A,[1]TDSheet!$A:$M,13,0)</f>
        <v>1400</v>
      </c>
      <c r="N110" s="13">
        <f>VLOOKUP(A:A,[1]TDSheet!$A:$X,24,0)</f>
        <v>500</v>
      </c>
      <c r="O110" s="13">
        <f>VLOOKUP(A:A,[1]TDSheet!$A:$N,14,0)</f>
        <v>2300</v>
      </c>
      <c r="P110" s="13"/>
      <c r="Q110" s="13"/>
      <c r="R110" s="13"/>
      <c r="S110" s="13"/>
      <c r="T110" s="13"/>
      <c r="U110" s="13"/>
      <c r="V110" s="13"/>
      <c r="W110" s="13">
        <f t="shared" si="16"/>
        <v>1174.4808</v>
      </c>
      <c r="X110" s="15">
        <v>1950</v>
      </c>
      <c r="Y110" s="16">
        <f t="shared" si="17"/>
        <v>10.79365792952937</v>
      </c>
      <c r="Z110" s="13">
        <f t="shared" si="18"/>
        <v>4.4504295004226551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1598.8784000000001</v>
      </c>
      <c r="AF110" s="13">
        <f>VLOOKUP(A:A,[1]TDSheet!$A:$AF,32,0)</f>
        <v>1455.2837999999999</v>
      </c>
      <c r="AG110" s="13">
        <f>VLOOKUP(A:A,[1]TDSheet!$A:$AG,33,0)</f>
        <v>1333.8772000000001</v>
      </c>
      <c r="AH110" s="13">
        <f>VLOOKUP(A:A,[3]TDSheet!$A:$D,4,0)</f>
        <v>1170.3109999999999</v>
      </c>
      <c r="AI110" s="13" t="str">
        <f>VLOOKUP(A:A,[1]TDSheet!$A:$AI,35,0)</f>
        <v>сентак</v>
      </c>
      <c r="AJ110" s="13">
        <f t="shared" si="19"/>
        <v>1950</v>
      </c>
      <c r="AK110" s="13"/>
      <c r="AL110" s="13"/>
    </row>
    <row r="111" spans="1:38" s="1" customFormat="1" ht="11.1" customHeight="1" outlineLevel="1" x14ac:dyDescent="0.2">
      <c r="A111" s="7" t="s">
        <v>111</v>
      </c>
      <c r="B111" s="7" t="s">
        <v>8</v>
      </c>
      <c r="C111" s="8">
        <v>2998.6129999999998</v>
      </c>
      <c r="D111" s="8">
        <v>10130</v>
      </c>
      <c r="E111" s="8">
        <v>5329.6030000000001</v>
      </c>
      <c r="F111" s="8">
        <v>2819.7530000000002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5132.098</v>
      </c>
      <c r="K111" s="13">
        <f t="shared" si="15"/>
        <v>197.50500000000011</v>
      </c>
      <c r="L111" s="13">
        <f>VLOOKUP(A:A,[1]TDSheet!$A:$L,12,0)</f>
        <v>1500</v>
      </c>
      <c r="M111" s="13">
        <f>VLOOKUP(A:A,[1]TDSheet!$A:$M,13,0)</f>
        <v>1200</v>
      </c>
      <c r="N111" s="13">
        <f>VLOOKUP(A:A,[1]TDSheet!$A:$X,24,0)</f>
        <v>500</v>
      </c>
      <c r="O111" s="13">
        <f>VLOOKUP(A:A,[1]TDSheet!$A:$N,14,0)</f>
        <v>1000</v>
      </c>
      <c r="P111" s="13"/>
      <c r="Q111" s="13"/>
      <c r="R111" s="13"/>
      <c r="S111" s="13"/>
      <c r="T111" s="13"/>
      <c r="U111" s="13"/>
      <c r="V111" s="13"/>
      <c r="W111" s="13">
        <f t="shared" si="16"/>
        <v>1065.9205999999999</v>
      </c>
      <c r="X111" s="15">
        <v>1500</v>
      </c>
      <c r="Y111" s="16">
        <f t="shared" si="17"/>
        <v>7.99285894277679</v>
      </c>
      <c r="Z111" s="13">
        <f t="shared" si="18"/>
        <v>2.6453687075754053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1071.4584</v>
      </c>
      <c r="AF111" s="13">
        <f>VLOOKUP(A:A,[1]TDSheet!$A:$AF,32,0)</f>
        <v>960.08080000000007</v>
      </c>
      <c r="AG111" s="13">
        <f>VLOOKUP(A:A,[1]TDSheet!$A:$AG,33,0)</f>
        <v>1115.175</v>
      </c>
      <c r="AH111" s="13">
        <f>VLOOKUP(A:A,[3]TDSheet!$A:$D,4,0)</f>
        <v>720.15800000000002</v>
      </c>
      <c r="AI111" s="13" t="str">
        <f>VLOOKUP(A:A,[1]TDSheet!$A:$AI,35,0)</f>
        <v>бонус</v>
      </c>
      <c r="AJ111" s="13">
        <f t="shared" si="19"/>
        <v>1500</v>
      </c>
      <c r="AK111" s="13"/>
      <c r="AL111" s="13"/>
    </row>
    <row r="112" spans="1:38" s="1" customFormat="1" ht="21.95" customHeight="1" outlineLevel="1" x14ac:dyDescent="0.2">
      <c r="A112" s="7" t="s">
        <v>112</v>
      </c>
      <c r="B112" s="7" t="s">
        <v>8</v>
      </c>
      <c r="C112" s="8">
        <v>126.833</v>
      </c>
      <c r="D112" s="8">
        <v>221.852</v>
      </c>
      <c r="E112" s="8">
        <v>227.65899999999999</v>
      </c>
      <c r="F112" s="8">
        <v>115.307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242.762</v>
      </c>
      <c r="K112" s="13">
        <f t="shared" si="15"/>
        <v>-15.103000000000009</v>
      </c>
      <c r="L112" s="13">
        <f>VLOOKUP(A:A,[1]TDSheet!$A:$L,12,0)</f>
        <v>70</v>
      </c>
      <c r="M112" s="13">
        <f>VLOOKUP(A:A,[1]TDSheet!$A:$M,13,0)</f>
        <v>50</v>
      </c>
      <c r="N112" s="13">
        <f>VLOOKUP(A:A,[1]TDSheet!$A:$X,24,0)</f>
        <v>30</v>
      </c>
      <c r="O112" s="13">
        <f>VLOOKUP(A:A,[1]TDSheet!$A:$N,14,0)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45.531799999999997</v>
      </c>
      <c r="X112" s="15">
        <v>80</v>
      </c>
      <c r="Y112" s="16">
        <f t="shared" si="17"/>
        <v>7.5838644639570596</v>
      </c>
      <c r="Z112" s="13">
        <f t="shared" si="18"/>
        <v>2.5324498482379352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13.3406</v>
      </c>
      <c r="AF112" s="13">
        <f>VLOOKUP(A:A,[1]TDSheet!$A:$AF,32,0)</f>
        <v>9.5768000000000004</v>
      </c>
      <c r="AG112" s="13">
        <f>VLOOKUP(A:A,[1]TDSheet!$A:$AG,33,0)</f>
        <v>44.698999999999998</v>
      </c>
      <c r="AH112" s="13">
        <f>VLOOKUP(A:A,[3]TDSheet!$A:$D,4,0)</f>
        <v>57.908000000000001</v>
      </c>
      <c r="AI112" s="13" t="str">
        <f>VLOOKUP(A:A,[1]TDSheet!$A:$AI,35,0)</f>
        <v>зв70</v>
      </c>
      <c r="AJ112" s="13">
        <f t="shared" si="19"/>
        <v>80</v>
      </c>
      <c r="AK112" s="13"/>
      <c r="AL112" s="13"/>
    </row>
    <row r="113" spans="1:38" s="1" customFormat="1" ht="11.1" customHeight="1" outlineLevel="1" x14ac:dyDescent="0.2">
      <c r="A113" s="7" t="s">
        <v>113</v>
      </c>
      <c r="B113" s="7" t="s">
        <v>13</v>
      </c>
      <c r="C113" s="8">
        <v>75</v>
      </c>
      <c r="D113" s="8">
        <v>311</v>
      </c>
      <c r="E113" s="8">
        <v>160</v>
      </c>
      <c r="F113" s="8">
        <v>97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180</v>
      </c>
      <c r="K113" s="13">
        <f t="shared" si="15"/>
        <v>-20</v>
      </c>
      <c r="L113" s="13">
        <f>VLOOKUP(A:A,[1]TDSheet!$A:$L,12,0)</f>
        <v>30</v>
      </c>
      <c r="M113" s="13">
        <f>VLOOKUP(A:A,[1]TDSheet!$A:$M,13,0)</f>
        <v>30</v>
      </c>
      <c r="N113" s="13">
        <f>VLOOKUP(A:A,[1]TDSheet!$A:$X,24,0)</f>
        <v>0</v>
      </c>
      <c r="O113" s="13">
        <f>VLOOKUP(A:A,[1]TDSheet!$A:$N,14,0)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32</v>
      </c>
      <c r="X113" s="15">
        <v>100</v>
      </c>
      <c r="Y113" s="16">
        <f t="shared" si="17"/>
        <v>8.03125</v>
      </c>
      <c r="Z113" s="13">
        <f t="shared" si="18"/>
        <v>3.03125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37</v>
      </c>
      <c r="AF113" s="13">
        <f>VLOOKUP(A:A,[1]TDSheet!$A:$AF,32,0)</f>
        <v>31.4</v>
      </c>
      <c r="AG113" s="13">
        <f>VLOOKUP(A:A,[1]TDSheet!$A:$AG,33,0)</f>
        <v>33.799999999999997</v>
      </c>
      <c r="AH113" s="13">
        <f>VLOOKUP(A:A,[3]TDSheet!$A:$D,4,0)</f>
        <v>64</v>
      </c>
      <c r="AI113" s="13" t="e">
        <f>VLOOKUP(A:A,[1]TDSheet!$A:$AI,35,0)</f>
        <v>#N/A</v>
      </c>
      <c r="AJ113" s="13">
        <f t="shared" si="19"/>
        <v>50</v>
      </c>
      <c r="AK113" s="13"/>
      <c r="AL113" s="13"/>
    </row>
    <row r="114" spans="1:38" s="1" customFormat="1" ht="11.1" customHeight="1" outlineLevel="1" x14ac:dyDescent="0.2">
      <c r="A114" s="7" t="s">
        <v>121</v>
      </c>
      <c r="B114" s="7" t="s">
        <v>8</v>
      </c>
      <c r="C114" s="8">
        <v>41.421999999999997</v>
      </c>
      <c r="D114" s="8">
        <v>37.981999999999999</v>
      </c>
      <c r="E114" s="8">
        <v>42.64</v>
      </c>
      <c r="F114" s="8">
        <v>34.008000000000003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67.950999999999993</v>
      </c>
      <c r="K114" s="13">
        <f t="shared" si="15"/>
        <v>-25.310999999999993</v>
      </c>
      <c r="L114" s="13">
        <f>VLOOKUP(A:A,[1]TDSheet!$A:$L,12,0)</f>
        <v>10</v>
      </c>
      <c r="M114" s="13">
        <f>VLOOKUP(A:A,[1]TDSheet!$A:$M,13,0)</f>
        <v>10</v>
      </c>
      <c r="N114" s="13">
        <f>VLOOKUP(A:A,[1]TDSheet!$A:$X,24,0)</f>
        <v>0</v>
      </c>
      <c r="O114" s="13">
        <f>VLOOKUP(A:A,[1]TDSheet!$A:$N,14,0)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8.5280000000000005</v>
      </c>
      <c r="X114" s="15">
        <f t="shared" ref="X72:X127" si="20">7.5*W114-F114-L114-M114-N114-O114</f>
        <v>9.9519999999999982</v>
      </c>
      <c r="Y114" s="16">
        <f t="shared" si="17"/>
        <v>7.5</v>
      </c>
      <c r="Z114" s="13">
        <f t="shared" si="18"/>
        <v>3.9878048780487805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1.9292000000000002</v>
      </c>
      <c r="AF114" s="13">
        <f>VLOOKUP(A:A,[1]TDSheet!$A:$AF,32,0)</f>
        <v>15.1624</v>
      </c>
      <c r="AG114" s="13">
        <f>VLOOKUP(A:A,[1]TDSheet!$A:$AG,33,0)</f>
        <v>22.034399999999998</v>
      </c>
      <c r="AH114" s="13">
        <f>VLOOKUP(A:A,[3]TDSheet!$A:$D,4,0)</f>
        <v>2.7559999999999998</v>
      </c>
      <c r="AI114" s="13" t="str">
        <f>VLOOKUP(A:A,[1]TDSheet!$A:$AI,35,0)</f>
        <v>увел</v>
      </c>
      <c r="AJ114" s="13">
        <f t="shared" si="19"/>
        <v>9.9519999999999982</v>
      </c>
      <c r="AK114" s="13"/>
      <c r="AL114" s="13"/>
    </row>
    <row r="115" spans="1:38" s="1" customFormat="1" ht="11.1" customHeight="1" outlineLevel="1" x14ac:dyDescent="0.2">
      <c r="A115" s="7" t="s">
        <v>122</v>
      </c>
      <c r="B115" s="7" t="s">
        <v>8</v>
      </c>
      <c r="C115" s="8">
        <v>15.487</v>
      </c>
      <c r="D115" s="8">
        <v>39.125</v>
      </c>
      <c r="E115" s="8">
        <v>24.263999999999999</v>
      </c>
      <c r="F115" s="8">
        <v>24.957999999999998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58.402000000000001</v>
      </c>
      <c r="K115" s="13">
        <f t="shared" si="15"/>
        <v>-34.138000000000005</v>
      </c>
      <c r="L115" s="13">
        <f>VLOOKUP(A:A,[1]TDSheet!$A:$L,12,0)</f>
        <v>10</v>
      </c>
      <c r="M115" s="13">
        <f>VLOOKUP(A:A,[1]TDSheet!$A:$M,13,0)</f>
        <v>10</v>
      </c>
      <c r="N115" s="13">
        <f>VLOOKUP(A:A,[1]TDSheet!$A:$X,24,0)</f>
        <v>0</v>
      </c>
      <c r="O115" s="13">
        <f>VLOOKUP(A:A,[1]TDSheet!$A:$N,14,0)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4.8528000000000002</v>
      </c>
      <c r="X115" s="15"/>
      <c r="Y115" s="16">
        <f t="shared" si="17"/>
        <v>9.2643422354104832</v>
      </c>
      <c r="Z115" s="13">
        <f t="shared" si="18"/>
        <v>5.1430102209033954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4.8528000000000002</v>
      </c>
      <c r="AF115" s="13">
        <f>VLOOKUP(A:A,[1]TDSheet!$A:$AF,32,0)</f>
        <v>11.053599999999999</v>
      </c>
      <c r="AG115" s="13">
        <f>VLOOKUP(A:A,[1]TDSheet!$A:$AG,33,0)</f>
        <v>12.131600000000001</v>
      </c>
      <c r="AH115" s="13">
        <f>VLOOKUP(A:A,[3]TDSheet!$A:$D,4,0)</f>
        <v>5.3920000000000003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123</v>
      </c>
      <c r="B116" s="7" t="s">
        <v>13</v>
      </c>
      <c r="C116" s="8">
        <v>47</v>
      </c>
      <c r="D116" s="8">
        <v>26</v>
      </c>
      <c r="E116" s="8">
        <v>35</v>
      </c>
      <c r="F116" s="8">
        <v>35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54</v>
      </c>
      <c r="K116" s="13">
        <f t="shared" si="15"/>
        <v>-19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10</v>
      </c>
      <c r="O116" s="13">
        <f>VLOOKUP(A:A,[1]TDSheet!$A:$N,14,0)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7</v>
      </c>
      <c r="X116" s="15">
        <v>10</v>
      </c>
      <c r="Y116" s="16">
        <f t="shared" si="17"/>
        <v>7.8571428571428568</v>
      </c>
      <c r="Z116" s="13">
        <f t="shared" si="18"/>
        <v>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11.6</v>
      </c>
      <c r="AF116" s="13">
        <f>VLOOKUP(A:A,[1]TDSheet!$A:$AF,32,0)</f>
        <v>20.399999999999999</v>
      </c>
      <c r="AG116" s="13">
        <f>VLOOKUP(A:A,[1]TDSheet!$A:$AG,33,0)</f>
        <v>5.8</v>
      </c>
      <c r="AH116" s="13">
        <v>0</v>
      </c>
      <c r="AI116" s="13" t="e">
        <f>VLOOKUP(A:A,[1]TDSheet!$A:$AI,35,0)</f>
        <v>#N/A</v>
      </c>
      <c r="AJ116" s="13">
        <f t="shared" si="19"/>
        <v>4</v>
      </c>
      <c r="AK116" s="13"/>
      <c r="AL116" s="13"/>
    </row>
    <row r="117" spans="1:38" s="1" customFormat="1" ht="11.1" customHeight="1" outlineLevel="1" x14ac:dyDescent="0.2">
      <c r="A117" s="7" t="s">
        <v>124</v>
      </c>
      <c r="B117" s="7" t="s">
        <v>13</v>
      </c>
      <c r="C117" s="8">
        <v>28</v>
      </c>
      <c r="D117" s="8">
        <v>36</v>
      </c>
      <c r="E117" s="8">
        <v>32</v>
      </c>
      <c r="F117" s="8">
        <v>28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46</v>
      </c>
      <c r="K117" s="13">
        <f t="shared" si="15"/>
        <v>-14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10</v>
      </c>
      <c r="O117" s="13">
        <f>VLOOKUP(A:A,[1]TDSheet!$A:$N,14,0)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6.4</v>
      </c>
      <c r="X117" s="15">
        <v>10</v>
      </c>
      <c r="Y117" s="16">
        <f t="shared" si="17"/>
        <v>7.5</v>
      </c>
      <c r="Z117" s="13">
        <f t="shared" si="18"/>
        <v>4.375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7.6</v>
      </c>
      <c r="AF117" s="13">
        <f>VLOOKUP(A:A,[1]TDSheet!$A:$AF,32,0)</f>
        <v>24</v>
      </c>
      <c r="AG117" s="13">
        <f>VLOOKUP(A:A,[1]TDSheet!$A:$AG,33,0)</f>
        <v>7.2</v>
      </c>
      <c r="AH117" s="13">
        <f>VLOOKUP(A:A,[3]TDSheet!$A:$D,4,0)</f>
        <v>1</v>
      </c>
      <c r="AI117" s="13" t="e">
        <f>VLOOKUP(A:A,[1]TDSheet!$A:$AI,35,0)</f>
        <v>#N/A</v>
      </c>
      <c r="AJ117" s="13">
        <f t="shared" si="19"/>
        <v>4</v>
      </c>
      <c r="AK117" s="13"/>
      <c r="AL117" s="13"/>
    </row>
    <row r="118" spans="1:38" s="1" customFormat="1" ht="11.1" customHeight="1" outlineLevel="1" x14ac:dyDescent="0.2">
      <c r="A118" s="7" t="s">
        <v>125</v>
      </c>
      <c r="B118" s="7" t="s">
        <v>13</v>
      </c>
      <c r="C118" s="8">
        <v>29</v>
      </c>
      <c r="D118" s="8">
        <v>24</v>
      </c>
      <c r="E118" s="8">
        <v>35</v>
      </c>
      <c r="F118" s="8">
        <v>16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44</v>
      </c>
      <c r="K118" s="13">
        <f t="shared" si="15"/>
        <v>-9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10</v>
      </c>
      <c r="O118" s="13">
        <f>VLOOKUP(A:A,[1]TDSheet!$A:$N,14,0)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7</v>
      </c>
      <c r="X118" s="15">
        <v>10</v>
      </c>
      <c r="Y118" s="16">
        <f t="shared" si="17"/>
        <v>5.1428571428571432</v>
      </c>
      <c r="Z118" s="13">
        <f t="shared" si="18"/>
        <v>2.2857142857142856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6.6</v>
      </c>
      <c r="AF118" s="13">
        <f>VLOOKUP(A:A,[1]TDSheet!$A:$AF,32,0)</f>
        <v>11.2</v>
      </c>
      <c r="AG118" s="13">
        <f>VLOOKUP(A:A,[1]TDSheet!$A:$AG,33,0)</f>
        <v>5.4</v>
      </c>
      <c r="AH118" s="13">
        <v>0</v>
      </c>
      <c r="AI118" s="13" t="e">
        <f>VLOOKUP(A:A,[1]TDSheet!$A:$AI,35,0)</f>
        <v>#N/A</v>
      </c>
      <c r="AJ118" s="13">
        <f t="shared" si="19"/>
        <v>4</v>
      </c>
      <c r="AK118" s="13"/>
      <c r="AL118" s="13"/>
    </row>
    <row r="119" spans="1:38" s="1" customFormat="1" ht="11.1" customHeight="1" outlineLevel="1" x14ac:dyDescent="0.2">
      <c r="A119" s="7" t="s">
        <v>126</v>
      </c>
      <c r="B119" s="7" t="s">
        <v>13</v>
      </c>
      <c r="C119" s="8">
        <v>40</v>
      </c>
      <c r="D119" s="8">
        <v>27</v>
      </c>
      <c r="E119" s="8">
        <v>39</v>
      </c>
      <c r="F119" s="8">
        <v>22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48</v>
      </c>
      <c r="K119" s="13">
        <f t="shared" si="15"/>
        <v>-9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10</v>
      </c>
      <c r="O119" s="13">
        <f>VLOOKUP(A:A,[1]TDSheet!$A:$N,14,0)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7.8</v>
      </c>
      <c r="X119" s="15">
        <v>10</v>
      </c>
      <c r="Y119" s="16">
        <f t="shared" si="17"/>
        <v>5.384615384615385</v>
      </c>
      <c r="Z119" s="13">
        <f t="shared" si="18"/>
        <v>2.8205128205128207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8.8000000000000007</v>
      </c>
      <c r="AF119" s="13">
        <f>VLOOKUP(A:A,[1]TDSheet!$A:$AF,32,0)</f>
        <v>15.2</v>
      </c>
      <c r="AG119" s="13">
        <f>VLOOKUP(A:A,[1]TDSheet!$A:$AG,33,0)</f>
        <v>4.2</v>
      </c>
      <c r="AH119" s="13">
        <f>VLOOKUP(A:A,[3]TDSheet!$A:$D,4,0)</f>
        <v>6</v>
      </c>
      <c r="AI119" s="13" t="e">
        <f>VLOOKUP(A:A,[1]TDSheet!$A:$AI,35,0)</f>
        <v>#N/A</v>
      </c>
      <c r="AJ119" s="13">
        <f t="shared" si="19"/>
        <v>4</v>
      </c>
      <c r="AK119" s="13"/>
      <c r="AL119" s="13"/>
    </row>
    <row r="120" spans="1:38" s="1" customFormat="1" ht="11.1" customHeight="1" outlineLevel="1" x14ac:dyDescent="0.2">
      <c r="A120" s="7" t="s">
        <v>114</v>
      </c>
      <c r="B120" s="7" t="s">
        <v>8</v>
      </c>
      <c r="C120" s="8">
        <v>6.1970000000000001</v>
      </c>
      <c r="D120" s="8">
        <v>70.41</v>
      </c>
      <c r="E120" s="8">
        <v>34.578000000000003</v>
      </c>
      <c r="F120" s="8">
        <v>19.724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66.906999999999996</v>
      </c>
      <c r="K120" s="13">
        <f t="shared" si="15"/>
        <v>-32.328999999999994</v>
      </c>
      <c r="L120" s="13">
        <f>VLOOKUP(A:A,[1]TDSheet!$A:$L,12,0)</f>
        <v>10</v>
      </c>
      <c r="M120" s="13">
        <f>VLOOKUP(A:A,[1]TDSheet!$A:$M,13,0)</f>
        <v>10</v>
      </c>
      <c r="N120" s="13">
        <f>VLOOKUP(A:A,[1]TDSheet!$A:$X,24,0)</f>
        <v>0</v>
      </c>
      <c r="O120" s="13">
        <f>VLOOKUP(A:A,[1]TDSheet!$A:$N,14,0)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6.9156000000000004</v>
      </c>
      <c r="X120" s="15">
        <v>20</v>
      </c>
      <c r="Y120" s="16">
        <f t="shared" si="17"/>
        <v>8.636127017178552</v>
      </c>
      <c r="Z120" s="13">
        <f t="shared" si="18"/>
        <v>2.85210249291457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20.313200000000002</v>
      </c>
      <c r="AF120" s="13">
        <f>VLOOKUP(A:A,[1]TDSheet!$A:$AF,32,0)</f>
        <v>6.65</v>
      </c>
      <c r="AG120" s="13">
        <f>VLOOKUP(A:A,[1]TDSheet!$A:$AG,33,0)</f>
        <v>14.609</v>
      </c>
      <c r="AH120" s="13">
        <f>VLOOKUP(A:A,[3]TDSheet!$A:$D,4,0)</f>
        <v>17.308</v>
      </c>
      <c r="AI120" s="13" t="e">
        <f>VLOOKUP(A:A,[1]TDSheet!$A:$AI,35,0)</f>
        <v>#N/A</v>
      </c>
      <c r="AJ120" s="13">
        <f t="shared" si="19"/>
        <v>20</v>
      </c>
      <c r="AK120" s="13"/>
      <c r="AL120" s="13"/>
    </row>
    <row r="121" spans="1:38" s="1" customFormat="1" ht="11.1" customHeight="1" outlineLevel="1" x14ac:dyDescent="0.2">
      <c r="A121" s="7" t="s">
        <v>127</v>
      </c>
      <c r="B121" s="7" t="s">
        <v>8</v>
      </c>
      <c r="C121" s="8">
        <v>16.111000000000001</v>
      </c>
      <c r="D121" s="8">
        <v>92.581000000000003</v>
      </c>
      <c r="E121" s="8">
        <v>55.762999999999998</v>
      </c>
      <c r="F121" s="8">
        <v>23.747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82.116</v>
      </c>
      <c r="K121" s="13">
        <f t="shared" si="15"/>
        <v>-26.353000000000002</v>
      </c>
      <c r="L121" s="13">
        <f>VLOOKUP(A:A,[1]TDSheet!$A:$L,12,0)</f>
        <v>10</v>
      </c>
      <c r="M121" s="13">
        <f>VLOOKUP(A:A,[1]TDSheet!$A:$M,13,0)</f>
        <v>10</v>
      </c>
      <c r="N121" s="13">
        <f>VLOOKUP(A:A,[1]TDSheet!$A:$X,24,0)</f>
        <v>0</v>
      </c>
      <c r="O121" s="13">
        <f>VLOOKUP(A:A,[1]TDSheet!$A:$N,14,0)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11.1526</v>
      </c>
      <c r="X121" s="15">
        <v>20</v>
      </c>
      <c r="Y121" s="16">
        <f t="shared" si="17"/>
        <v>5.715886878396069</v>
      </c>
      <c r="Z121" s="13">
        <f t="shared" si="18"/>
        <v>2.1292792712013342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13.325999999999999</v>
      </c>
      <c r="AF121" s="13">
        <f>VLOOKUP(A:A,[1]TDSheet!$A:$AF,32,0)</f>
        <v>5.0446</v>
      </c>
      <c r="AG121" s="13">
        <f>VLOOKUP(A:A,[1]TDSheet!$A:$AG,33,0)</f>
        <v>13.868</v>
      </c>
      <c r="AH121" s="13">
        <f>VLOOKUP(A:A,[3]TDSheet!$A:$D,4,0)</f>
        <v>23.834</v>
      </c>
      <c r="AI121" s="13" t="e">
        <f>VLOOKUP(A:A,[1]TDSheet!$A:$AI,35,0)</f>
        <v>#N/A</v>
      </c>
      <c r="AJ121" s="13">
        <f t="shared" si="19"/>
        <v>20</v>
      </c>
      <c r="AK121" s="13"/>
      <c r="AL121" s="13"/>
    </row>
    <row r="122" spans="1:38" s="1" customFormat="1" ht="21.95" customHeight="1" outlineLevel="1" x14ac:dyDescent="0.2">
      <c r="A122" s="7" t="s">
        <v>128</v>
      </c>
      <c r="B122" s="7" t="s">
        <v>8</v>
      </c>
      <c r="C122" s="8">
        <v>5.7729999999999997</v>
      </c>
      <c r="D122" s="8"/>
      <c r="E122" s="8">
        <v>1.87</v>
      </c>
      <c r="F122" s="8">
        <v>3.903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1.87</v>
      </c>
      <c r="K122" s="13">
        <f t="shared" si="15"/>
        <v>0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VLOOKUP(A:A,[1]TDSheet!$A:$X,24,0)</f>
        <v>0</v>
      </c>
      <c r="O122" s="13">
        <f>VLOOKUP(A:A,[1]TDSheet!$A:$N,14,0)</f>
        <v>0</v>
      </c>
      <c r="P122" s="13"/>
      <c r="Q122" s="13"/>
      <c r="R122" s="13"/>
      <c r="S122" s="13"/>
      <c r="T122" s="13"/>
      <c r="U122" s="13"/>
      <c r="V122" s="13"/>
      <c r="W122" s="13">
        <f t="shared" si="16"/>
        <v>0.374</v>
      </c>
      <c r="X122" s="15"/>
      <c r="Y122" s="16">
        <f t="shared" si="17"/>
        <v>10.435828877005347</v>
      </c>
      <c r="Z122" s="13">
        <f t="shared" si="18"/>
        <v>10.435828877005347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0.72019999999999995</v>
      </c>
      <c r="AG122" s="13">
        <f>VLOOKUP(A:A,[1]TDSheet!$A:$AG,33,0)</f>
        <v>1.1339999999999999</v>
      </c>
      <c r="AH122" s="13">
        <v>0</v>
      </c>
      <c r="AI122" s="13" t="str">
        <f>VLOOKUP(A:A,[1]TDSheet!$A:$AI,35,0)</f>
        <v>увел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129</v>
      </c>
      <c r="B123" s="7" t="s">
        <v>13</v>
      </c>
      <c r="C123" s="8">
        <v>150</v>
      </c>
      <c r="D123" s="8"/>
      <c r="E123" s="8">
        <v>36</v>
      </c>
      <c r="F123" s="8">
        <v>114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36</v>
      </c>
      <c r="K123" s="13">
        <f t="shared" si="15"/>
        <v>0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VLOOKUP(A:A,[1]TDSheet!$A:$X,24,0)</f>
        <v>0</v>
      </c>
      <c r="O123" s="13">
        <f>VLOOKUP(A:A,[1]TDSheet!$A:$N,14,0)</f>
        <v>0</v>
      </c>
      <c r="P123" s="13"/>
      <c r="Q123" s="13"/>
      <c r="R123" s="13"/>
      <c r="S123" s="13"/>
      <c r="T123" s="13"/>
      <c r="U123" s="13"/>
      <c r="V123" s="13"/>
      <c r="W123" s="13">
        <f t="shared" si="16"/>
        <v>7.2</v>
      </c>
      <c r="X123" s="15"/>
      <c r="Y123" s="16">
        <f t="shared" si="17"/>
        <v>15.833333333333332</v>
      </c>
      <c r="Z123" s="13">
        <f t="shared" si="18"/>
        <v>15.833333333333332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22.2</v>
      </c>
      <c r="AF123" s="13">
        <f>VLOOKUP(A:A,[1]TDSheet!$A:$AF,32,0)</f>
        <v>7.4</v>
      </c>
      <c r="AG123" s="13">
        <f>VLOOKUP(A:A,[1]TDSheet!$A:$AG,33,0)</f>
        <v>4.5999999999999996</v>
      </c>
      <c r="AH123" s="13">
        <f>VLOOKUP(A:A,[3]TDSheet!$A:$D,4,0)</f>
        <v>16</v>
      </c>
      <c r="AI123" s="13" t="str">
        <f>VLOOKUP(A:A,[1]TDSheet!$A:$AI,35,0)</f>
        <v>увел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115</v>
      </c>
      <c r="B124" s="7" t="s">
        <v>13</v>
      </c>
      <c r="C124" s="8">
        <v>-1066</v>
      </c>
      <c r="D124" s="8">
        <v>1528</v>
      </c>
      <c r="E124" s="17">
        <v>1371</v>
      </c>
      <c r="F124" s="18">
        <v>-944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1400</v>
      </c>
      <c r="K124" s="13">
        <f t="shared" si="15"/>
        <v>-29</v>
      </c>
      <c r="L124" s="13">
        <f>VLOOKUP(A:A,[1]TDSheet!$A:$L,12,0)</f>
        <v>0</v>
      </c>
      <c r="M124" s="13">
        <f>VLOOKUP(A:A,[1]TDSheet!$A:$M,13,0)</f>
        <v>0</v>
      </c>
      <c r="N124" s="13">
        <f>VLOOKUP(A:A,[1]TDSheet!$A:$X,24,0)</f>
        <v>0</v>
      </c>
      <c r="O124" s="13">
        <f>VLOOKUP(A:A,[1]TDSheet!$A:$N,14,0)</f>
        <v>0</v>
      </c>
      <c r="P124" s="13"/>
      <c r="Q124" s="13"/>
      <c r="R124" s="13"/>
      <c r="S124" s="13"/>
      <c r="T124" s="13"/>
      <c r="U124" s="13"/>
      <c r="V124" s="13"/>
      <c r="W124" s="13">
        <f t="shared" si="16"/>
        <v>274.2</v>
      </c>
      <c r="X124" s="15"/>
      <c r="Y124" s="16">
        <f t="shared" si="17"/>
        <v>-3.4427425237053249</v>
      </c>
      <c r="Z124" s="13">
        <f t="shared" si="18"/>
        <v>-3.4427425237053249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381</v>
      </c>
      <c r="AF124" s="13">
        <f>VLOOKUP(A:A,[1]TDSheet!$A:$AF,32,0)</f>
        <v>367.2</v>
      </c>
      <c r="AG124" s="13">
        <f>VLOOKUP(A:A,[1]TDSheet!$A:$AG,33,0)</f>
        <v>316.8</v>
      </c>
      <c r="AH124" s="13">
        <f>VLOOKUP(A:A,[3]TDSheet!$A:$D,4,0)</f>
        <v>307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130</v>
      </c>
      <c r="B125" s="7" t="s">
        <v>8</v>
      </c>
      <c r="C125" s="8"/>
      <c r="D125" s="8">
        <v>5.2</v>
      </c>
      <c r="E125" s="17">
        <v>5.2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5.2</v>
      </c>
      <c r="K125" s="13">
        <f t="shared" si="15"/>
        <v>0</v>
      </c>
      <c r="L125" s="13">
        <f>VLOOKUP(A:A,[1]TDSheet!$A:$L,12,0)</f>
        <v>0</v>
      </c>
      <c r="M125" s="13">
        <f>VLOOKUP(A:A,[1]TDSheet!$A:$M,13,0)</f>
        <v>0</v>
      </c>
      <c r="N125" s="13">
        <f>VLOOKUP(A:A,[1]TDSheet!$A:$X,24,0)</f>
        <v>0</v>
      </c>
      <c r="O125" s="13">
        <f>VLOOKUP(A:A,[1]TDSheet!$A:$N,14,0)</f>
        <v>0</v>
      </c>
      <c r="P125" s="13"/>
      <c r="Q125" s="13"/>
      <c r="R125" s="13"/>
      <c r="S125" s="13"/>
      <c r="T125" s="13"/>
      <c r="U125" s="13"/>
      <c r="V125" s="13"/>
      <c r="W125" s="13">
        <f t="shared" si="16"/>
        <v>1.04</v>
      </c>
      <c r="X125" s="15"/>
      <c r="Y125" s="16">
        <f t="shared" si="17"/>
        <v>0</v>
      </c>
      <c r="Z125" s="13">
        <f t="shared" si="18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2.6</v>
      </c>
      <c r="AG125" s="13">
        <f>VLOOKUP(A:A,[1]TDSheet!$A:$AG,33,0)</f>
        <v>0.26</v>
      </c>
      <c r="AH125" s="13">
        <v>0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  <row r="126" spans="1:38" s="1" customFormat="1" ht="11.1" customHeight="1" outlineLevel="1" x14ac:dyDescent="0.2">
      <c r="A126" s="7" t="s">
        <v>116</v>
      </c>
      <c r="B126" s="7" t="s">
        <v>8</v>
      </c>
      <c r="C126" s="8">
        <v>-284.05900000000003</v>
      </c>
      <c r="D126" s="8">
        <v>471.46699999999998</v>
      </c>
      <c r="E126" s="17">
        <v>391.55399999999997</v>
      </c>
      <c r="F126" s="18">
        <v>-217.70599999999999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396.822</v>
      </c>
      <c r="K126" s="13">
        <f t="shared" si="15"/>
        <v>-5.2680000000000291</v>
      </c>
      <c r="L126" s="13">
        <f>VLOOKUP(A:A,[1]TDSheet!$A:$L,12,0)</f>
        <v>0</v>
      </c>
      <c r="M126" s="13">
        <f>VLOOKUP(A:A,[1]TDSheet!$A:$M,13,0)</f>
        <v>0</v>
      </c>
      <c r="N126" s="13">
        <f>VLOOKUP(A:A,[1]TDSheet!$A:$X,24,0)</f>
        <v>0</v>
      </c>
      <c r="O126" s="13">
        <f>VLOOKUP(A:A,[1]TDSheet!$A:$N,14,0)</f>
        <v>0</v>
      </c>
      <c r="P126" s="13"/>
      <c r="Q126" s="13"/>
      <c r="R126" s="13"/>
      <c r="S126" s="13"/>
      <c r="T126" s="13"/>
      <c r="U126" s="13"/>
      <c r="V126" s="13"/>
      <c r="W126" s="13">
        <f t="shared" si="16"/>
        <v>78.3108</v>
      </c>
      <c r="X126" s="15"/>
      <c r="Y126" s="16">
        <f t="shared" si="17"/>
        <v>-2.7800252327903685</v>
      </c>
      <c r="Z126" s="13">
        <f t="shared" si="18"/>
        <v>-2.7800252327903685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129.5848</v>
      </c>
      <c r="AF126" s="13">
        <f>VLOOKUP(A:A,[1]TDSheet!$A:$AF,32,0)</f>
        <v>113.21</v>
      </c>
      <c r="AG126" s="13">
        <f>VLOOKUP(A:A,[1]TDSheet!$A:$AG,33,0)</f>
        <v>98.923000000000002</v>
      </c>
      <c r="AH126" s="13">
        <f>VLOOKUP(A:A,[3]TDSheet!$A:$D,4,0)</f>
        <v>33.875</v>
      </c>
      <c r="AI126" s="13" t="e">
        <f>VLOOKUP(A:A,[1]TDSheet!$A:$AI,35,0)</f>
        <v>#N/A</v>
      </c>
      <c r="AJ126" s="13">
        <f t="shared" si="19"/>
        <v>0</v>
      </c>
      <c r="AK126" s="13"/>
      <c r="AL126" s="13"/>
    </row>
    <row r="127" spans="1:38" s="1" customFormat="1" ht="11.1" customHeight="1" outlineLevel="1" x14ac:dyDescent="0.2">
      <c r="A127" s="7" t="s">
        <v>117</v>
      </c>
      <c r="B127" s="7" t="s">
        <v>13</v>
      </c>
      <c r="C127" s="8">
        <v>-381</v>
      </c>
      <c r="D127" s="8">
        <v>565</v>
      </c>
      <c r="E127" s="17">
        <v>530</v>
      </c>
      <c r="F127" s="18">
        <v>-359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547</v>
      </c>
      <c r="K127" s="13">
        <f t="shared" si="15"/>
        <v>-17</v>
      </c>
      <c r="L127" s="13">
        <f>VLOOKUP(A:A,[1]TDSheet!$A:$L,12,0)</f>
        <v>0</v>
      </c>
      <c r="M127" s="13">
        <f>VLOOKUP(A:A,[1]TDSheet!$A:$M,13,0)</f>
        <v>0</v>
      </c>
      <c r="N127" s="13">
        <f>VLOOKUP(A:A,[1]TDSheet!$A:$X,24,0)</f>
        <v>0</v>
      </c>
      <c r="O127" s="13">
        <f>VLOOKUP(A:A,[1]TDSheet!$A:$N,14,0)</f>
        <v>0</v>
      </c>
      <c r="P127" s="13"/>
      <c r="Q127" s="13"/>
      <c r="R127" s="13"/>
      <c r="S127" s="13"/>
      <c r="T127" s="13"/>
      <c r="U127" s="13"/>
      <c r="V127" s="13"/>
      <c r="W127" s="13">
        <f t="shared" si="16"/>
        <v>106</v>
      </c>
      <c r="X127" s="15"/>
      <c r="Y127" s="16">
        <f t="shared" si="17"/>
        <v>-3.3867924528301887</v>
      </c>
      <c r="Z127" s="13">
        <f t="shared" si="18"/>
        <v>-3.3867924528301887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129.80000000000001</v>
      </c>
      <c r="AF127" s="13">
        <f>VLOOKUP(A:A,[1]TDSheet!$A:$AF,32,0)</f>
        <v>132.4</v>
      </c>
      <c r="AG127" s="13">
        <f>VLOOKUP(A:A,[1]TDSheet!$A:$AG,33,0)</f>
        <v>116.8</v>
      </c>
      <c r="AH127" s="13">
        <f>VLOOKUP(A:A,[3]TDSheet!$A:$D,4,0)</f>
        <v>115</v>
      </c>
      <c r="AI127" s="13" t="e">
        <f>VLOOKUP(A:A,[1]TDSheet!$A:$AI,35,0)</f>
        <v>#N/A</v>
      </c>
      <c r="AJ127" s="13">
        <f t="shared" si="19"/>
        <v>0</v>
      </c>
      <c r="AK127" s="13"/>
      <c r="AL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2024-08-29T09:38:34Z</dcterms:modified>
</cp:coreProperties>
</file>