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9" i="1" l="1"/>
  <c r="AJ11" i="1"/>
  <c r="AJ15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AJ119" i="1"/>
  <c r="AJ123" i="1"/>
  <c r="AJ127" i="1"/>
  <c r="AJ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12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19" i="1"/>
  <c r="AH120" i="1"/>
  <c r="AH121" i="1"/>
  <c r="AH122" i="1"/>
  <c r="AH123" i="1"/>
  <c r="AH124" i="1"/>
  <c r="AH126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W1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Z61" i="1" s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7" i="1"/>
  <c r="Z41" i="1" l="1"/>
  <c r="Y67" i="1"/>
  <c r="Y61" i="1"/>
  <c r="Z42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7" i="1"/>
  <c r="AB6" i="1"/>
  <c r="AC6" i="1"/>
  <c r="AD6" i="1"/>
  <c r="AE6" i="1"/>
  <c r="AF6" i="1"/>
  <c r="AG6" i="1"/>
  <c r="AH6" i="1"/>
  <c r="AJ6" i="1"/>
  <c r="AK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</calcChain>
</file>

<file path=xl/sharedStrings.xml><?xml version="1.0" encoding="utf-8"?>
<sst xmlns="http://schemas.openxmlformats.org/spreadsheetml/2006/main" count="292" uniqueCount="156">
  <si>
    <t>Период: 23.08.2024 - 30.08.2024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</si>
  <si>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</si>
  <si>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</si>
  <si>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</si>
  <si>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</si>
  <si>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</si>
  <si>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</si>
  <si>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</si>
  <si>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</si>
  <si>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</si>
  <si>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</si>
  <si>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</si>
  <si>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</si>
  <si>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</si>
  <si>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</si>
  <si>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</si>
  <si>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</si>
  <si>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</si>
  <si>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</si>
  <si>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</si>
  <si>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</si>
  <si>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</si>
  <si>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</si>
  <si>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</si>
  <si>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</si>
  <si>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</si>
  <si>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</si>
  <si>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</si>
  <si>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</si>
  <si>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</si>
  <si>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</si>
  <si>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</si>
  <si>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</si>
  <si>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</si>
  <si>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</si>
  <si>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</si>
  <si>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</si>
  <si>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</si>
  <si>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</si>
  <si>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</si>
  <si>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</si>
  <si>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</si>
  <si>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</si>
  <si>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</si>
  <si>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</si>
  <si>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</si>
  <si>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</si>
  <si>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</si>
  <si>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</si>
  <si>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</si>
  <si>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</si>
  <si>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</si>
  <si>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</si>
  <si>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</si>
  <si>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</si>
  <si>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</si>
  <si>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</si>
  <si>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</si>
  <si>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</si>
  <si>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</si>
  <si>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</si>
  <si>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</si>
  <si>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</si>
  <si>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</si>
  <si>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</si>
  <si>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</si>
  <si>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</si>
  <si>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</si>
  <si>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</si>
  <si>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</si>
  <si>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</si>
  <si>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</si>
  <si>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</si>
  <si>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</si>
  <si>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</si>
  <si>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</si>
  <si>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</si>
  <si>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</si>
  <si>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</si>
  <si>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</si>
  <si>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</si>
  <si>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</si>
  <si>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</si>
  <si>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</si>
  <si>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</si>
  <si>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</si>
  <si>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</si>
  <si>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</si>
  <si>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</si>
  <si>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</si>
  <si>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</si>
  <si>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</si>
  <si>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</si>
  <si>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</si>
  <si>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</si>
  <si>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</si>
  <si>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</si>
  <si>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</si>
  <si>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</si>
  <si>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</si>
  <si>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</si>
  <si>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</si>
  <si>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</si>
  <si>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</si>
  <si>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</si>
  <si>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</si>
  <si>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</si>
  <si>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</si>
  <si>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</si>
  <si>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</si>
  <si>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</si>
  <si>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</si>
  <si>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</si>
  <si>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</si>
  <si>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</si>
  <si>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</si>
  <si>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</si>
  <si>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</si>
  <si>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</si>
  <si>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</si>
  <si>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</si>
  <si>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</si>
  <si>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</si>
  <si>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</si>
  <si>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</si>
  <si>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</si>
  <si>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</si>
  <si>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</si>
  <si>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</si>
  <si>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</si>
  <si>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</si>
  <si>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</si>
  <si>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</si>
  <si>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</si>
  <si>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</si>
  <si>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</si>
  <si>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</si>
  <si>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</si>
  <si>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</si>
  <si>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</si>
  <si>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</si>
  <si>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</si>
  <si>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</si>
  <si>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</si>
  <si>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</si>
  <si>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</si>
  <si>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</si>
  <si>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02,09,</t>
  </si>
  <si>
    <t>03,09д</t>
  </si>
  <si>
    <t>03,09,</t>
  </si>
  <si>
    <t>05,09,</t>
  </si>
  <si>
    <t>06,09,</t>
  </si>
  <si>
    <t>09,08,</t>
  </si>
  <si>
    <t>16,08,</t>
  </si>
  <si>
    <t>23,08,</t>
  </si>
  <si>
    <t>30,08,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</si>
</sst>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4-30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0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22.08.2024 - 29.08.2024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29,08,</v>
          </cell>
          <cell r="M5" t="str">
            <v>30,08,</v>
          </cell>
          <cell r="N5" t="str">
            <v>02,09,</v>
          </cell>
          <cell r="O5" t="str">
            <v>03,09д</v>
          </cell>
          <cell r="X5" t="str">
            <v>03,09,</v>
          </cell>
          <cell r="AE5" t="str">
            <v>09,08,</v>
          </cell>
          <cell r="AF5" t="str">
            <v>16,08,</v>
          </cell>
          <cell r="AG5" t="str">
            <v>23,08,</v>
          </cell>
          <cell r="AH5" t="str">
            <v>29,08,</v>
          </cell>
        </row>
        <row r="6">
          <cell r="E6">
            <v>134282.21900000007</v>
          </cell>
          <cell r="F6">
            <v>80622.568999999989</v>
          </cell>
          <cell r="J6">
            <v>135868.48499999999</v>
          </cell>
          <cell r="K6">
            <v>-1586.2660000000001</v>
          </cell>
          <cell r="L6">
            <v>27390</v>
          </cell>
          <cell r="M6">
            <v>27830</v>
          </cell>
          <cell r="N6">
            <v>16969.8</v>
          </cell>
          <cell r="O6">
            <v>11300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23532.043800000007</v>
          </cell>
          <cell r="X6">
            <v>29259.952000000001</v>
          </cell>
          <cell r="AA6">
            <v>0</v>
          </cell>
          <cell r="AB6">
            <v>0</v>
          </cell>
          <cell r="AC6">
            <v>0</v>
          </cell>
          <cell r="AD6">
            <v>16622</v>
          </cell>
          <cell r="AE6">
            <v>29010.887999999999</v>
          </cell>
          <cell r="AF6">
            <v>27225.835600000017</v>
          </cell>
          <cell r="AG6">
            <v>25855.384999999995</v>
          </cell>
          <cell r="AH6">
            <v>21193.040000000005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526.34400000000005</v>
          </cell>
          <cell r="D7">
            <v>361.86</v>
          </cell>
          <cell r="E7">
            <v>570.93499999999995</v>
          </cell>
          <cell r="F7">
            <v>284.56099999999998</v>
          </cell>
          <cell r="G7" t="str">
            <v>н</v>
          </cell>
          <cell r="H7">
            <v>1</v>
          </cell>
          <cell r="I7">
            <v>45</v>
          </cell>
          <cell r="J7">
            <v>551.73299999999995</v>
          </cell>
          <cell r="K7">
            <v>19.201999999999998</v>
          </cell>
          <cell r="L7">
            <v>260</v>
          </cell>
          <cell r="M7">
            <v>150</v>
          </cell>
          <cell r="N7">
            <v>350</v>
          </cell>
          <cell r="O7">
            <v>0</v>
          </cell>
          <cell r="W7">
            <v>114.18699999999998</v>
          </cell>
          <cell r="X7">
            <v>100</v>
          </cell>
          <cell r="Y7">
            <v>10.023566605655637</v>
          </cell>
          <cell r="Z7">
            <v>2.4920612679201661</v>
          </cell>
          <cell r="AD7">
            <v>0</v>
          </cell>
          <cell r="AE7">
            <v>134.20779999999999</v>
          </cell>
          <cell r="AF7">
            <v>133.93860000000001</v>
          </cell>
          <cell r="AG7">
            <v>123.821</v>
          </cell>
          <cell r="AH7">
            <v>41.731000000000002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475.798</v>
          </cell>
          <cell r="D8">
            <v>605.94899999999996</v>
          </cell>
          <cell r="E8">
            <v>653.45500000000004</v>
          </cell>
          <cell r="F8">
            <v>383.97300000000001</v>
          </cell>
          <cell r="G8" t="str">
            <v>ябл</v>
          </cell>
          <cell r="H8">
            <v>1</v>
          </cell>
          <cell r="I8">
            <v>45</v>
          </cell>
          <cell r="J8">
            <v>626.61199999999997</v>
          </cell>
          <cell r="K8">
            <v>26.843000000000075</v>
          </cell>
          <cell r="L8">
            <v>330</v>
          </cell>
          <cell r="M8">
            <v>180</v>
          </cell>
          <cell r="N8">
            <v>0</v>
          </cell>
          <cell r="O8">
            <v>0</v>
          </cell>
          <cell r="W8">
            <v>130.691</v>
          </cell>
          <cell r="X8">
            <v>50</v>
          </cell>
          <cell r="Y8">
            <v>7.2229380753074039</v>
          </cell>
          <cell r="Z8">
            <v>2.9380217459503717</v>
          </cell>
          <cell r="AD8">
            <v>0</v>
          </cell>
          <cell r="AE8">
            <v>157.74700000000001</v>
          </cell>
          <cell r="AF8">
            <v>143.1292</v>
          </cell>
          <cell r="AG8">
            <v>153.97819999999999</v>
          </cell>
          <cell r="AH8">
            <v>103.108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1621.6669999999999</v>
          </cell>
          <cell r="D9">
            <v>1860.18</v>
          </cell>
          <cell r="E9">
            <v>1989.5630000000001</v>
          </cell>
          <cell r="F9">
            <v>1445.212</v>
          </cell>
          <cell r="G9" t="str">
            <v>н</v>
          </cell>
          <cell r="H9">
            <v>1</v>
          </cell>
          <cell r="I9">
            <v>45</v>
          </cell>
          <cell r="J9">
            <v>1845.787</v>
          </cell>
          <cell r="K9">
            <v>143.77600000000007</v>
          </cell>
          <cell r="L9">
            <v>700</v>
          </cell>
          <cell r="M9">
            <v>550</v>
          </cell>
          <cell r="N9">
            <v>100</v>
          </cell>
          <cell r="O9">
            <v>0</v>
          </cell>
          <cell r="W9">
            <v>397.9126</v>
          </cell>
          <cell r="X9">
            <v>300</v>
          </cell>
          <cell r="Y9">
            <v>7.778622742783214</v>
          </cell>
          <cell r="Z9">
            <v>3.6319835059256733</v>
          </cell>
          <cell r="AD9">
            <v>0</v>
          </cell>
          <cell r="AE9">
            <v>512.72559999999999</v>
          </cell>
          <cell r="AF9">
            <v>475.4298</v>
          </cell>
          <cell r="AG9">
            <v>469.09700000000004</v>
          </cell>
          <cell r="AH9">
            <v>220.37799999999999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104.07599999999999</v>
          </cell>
          <cell r="D10">
            <v>195.697</v>
          </cell>
          <cell r="E10">
            <v>132.84100000000001</v>
          </cell>
          <cell r="F10">
            <v>164.339</v>
          </cell>
          <cell r="G10">
            <v>0</v>
          </cell>
          <cell r="H10">
            <v>1</v>
          </cell>
          <cell r="I10">
            <v>40</v>
          </cell>
          <cell r="J10">
            <v>136.053</v>
          </cell>
          <cell r="K10">
            <v>-3.2119999999999891</v>
          </cell>
          <cell r="L10">
            <v>50</v>
          </cell>
          <cell r="M10">
            <v>40</v>
          </cell>
          <cell r="N10">
            <v>0</v>
          </cell>
          <cell r="O10">
            <v>0</v>
          </cell>
          <cell r="W10">
            <v>26.568200000000001</v>
          </cell>
          <cell r="Y10">
            <v>9.5730610278453181</v>
          </cell>
          <cell r="Z10">
            <v>6.185552653171837</v>
          </cell>
          <cell r="AD10">
            <v>0</v>
          </cell>
          <cell r="AE10">
            <v>35.639600000000002</v>
          </cell>
          <cell r="AF10">
            <v>31.380399999999998</v>
          </cell>
          <cell r="AG10">
            <v>39.803600000000003</v>
          </cell>
          <cell r="AH10">
            <v>24.997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181</v>
          </cell>
          <cell r="D11">
            <v>410</v>
          </cell>
          <cell r="E11">
            <v>319</v>
          </cell>
          <cell r="F11">
            <v>260</v>
          </cell>
          <cell r="G11">
            <v>0</v>
          </cell>
          <cell r="H11">
            <v>0.5</v>
          </cell>
          <cell r="I11">
            <v>45</v>
          </cell>
          <cell r="J11">
            <v>323</v>
          </cell>
          <cell r="K11">
            <v>-4</v>
          </cell>
          <cell r="L11">
            <v>30</v>
          </cell>
          <cell r="M11">
            <v>90</v>
          </cell>
          <cell r="N11">
            <v>0</v>
          </cell>
          <cell r="O11">
            <v>0</v>
          </cell>
          <cell r="W11">
            <v>63.8</v>
          </cell>
          <cell r="X11">
            <v>100</v>
          </cell>
          <cell r="Y11">
            <v>7.523510971786834</v>
          </cell>
          <cell r="Z11">
            <v>4.0752351097178687</v>
          </cell>
          <cell r="AD11">
            <v>0</v>
          </cell>
          <cell r="AE11">
            <v>78</v>
          </cell>
          <cell r="AF11">
            <v>76.2</v>
          </cell>
          <cell r="AG11">
            <v>77</v>
          </cell>
          <cell r="AH11">
            <v>109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1741</v>
          </cell>
          <cell r="D12">
            <v>4250</v>
          </cell>
          <cell r="E12">
            <v>4464</v>
          </cell>
          <cell r="F12">
            <v>1362</v>
          </cell>
          <cell r="G12" t="str">
            <v>ябл</v>
          </cell>
          <cell r="H12">
            <v>0.4</v>
          </cell>
          <cell r="I12">
            <v>45</v>
          </cell>
          <cell r="J12">
            <v>4588</v>
          </cell>
          <cell r="K12">
            <v>-124</v>
          </cell>
          <cell r="L12">
            <v>1000</v>
          </cell>
          <cell r="M12">
            <v>600</v>
          </cell>
          <cell r="N12">
            <v>200</v>
          </cell>
          <cell r="O12">
            <v>0</v>
          </cell>
          <cell r="W12">
            <v>572.79999999999995</v>
          </cell>
          <cell r="X12">
            <v>300</v>
          </cell>
          <cell r="Y12">
            <v>6.0439944134078214</v>
          </cell>
          <cell r="Z12">
            <v>2.3777932960893855</v>
          </cell>
          <cell r="AD12">
            <v>1600</v>
          </cell>
          <cell r="AE12">
            <v>590.6</v>
          </cell>
          <cell r="AF12">
            <v>558.79999999999995</v>
          </cell>
          <cell r="AG12">
            <v>594.4</v>
          </cell>
          <cell r="AH12">
            <v>440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3088</v>
          </cell>
          <cell r="D13">
            <v>5706</v>
          </cell>
          <cell r="E13">
            <v>5928</v>
          </cell>
          <cell r="F13">
            <v>2760</v>
          </cell>
          <cell r="G13">
            <v>0</v>
          </cell>
          <cell r="H13">
            <v>0.45</v>
          </cell>
          <cell r="I13">
            <v>45</v>
          </cell>
          <cell r="J13">
            <v>5976</v>
          </cell>
          <cell r="K13">
            <v>-48</v>
          </cell>
          <cell r="L13">
            <v>900</v>
          </cell>
          <cell r="M13">
            <v>1000</v>
          </cell>
          <cell r="N13">
            <v>1000</v>
          </cell>
          <cell r="O13">
            <v>800</v>
          </cell>
          <cell r="W13">
            <v>735.6</v>
          </cell>
          <cell r="X13">
            <v>800</v>
          </cell>
          <cell r="Y13">
            <v>9.8694942903752043</v>
          </cell>
          <cell r="Z13">
            <v>3.7520391517128875</v>
          </cell>
          <cell r="AD13">
            <v>2250</v>
          </cell>
          <cell r="AE13">
            <v>975.2</v>
          </cell>
          <cell r="AF13">
            <v>917.4</v>
          </cell>
          <cell r="AG13">
            <v>847.4</v>
          </cell>
          <cell r="AH13">
            <v>685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3655</v>
          </cell>
          <cell r="D14">
            <v>4627</v>
          </cell>
          <cell r="E14">
            <v>5449</v>
          </cell>
          <cell r="F14">
            <v>2698</v>
          </cell>
          <cell r="G14">
            <v>0</v>
          </cell>
          <cell r="H14">
            <v>0.45</v>
          </cell>
          <cell r="I14">
            <v>45</v>
          </cell>
          <cell r="J14">
            <v>5523</v>
          </cell>
          <cell r="K14">
            <v>-74</v>
          </cell>
          <cell r="L14">
            <v>1100</v>
          </cell>
          <cell r="M14">
            <v>1100</v>
          </cell>
          <cell r="N14">
            <v>0</v>
          </cell>
          <cell r="O14">
            <v>800</v>
          </cell>
          <cell r="W14">
            <v>865.4</v>
          </cell>
          <cell r="X14">
            <v>400</v>
          </cell>
          <cell r="Y14">
            <v>7.0464525075109776</v>
          </cell>
          <cell r="Z14">
            <v>3.1176334642939683</v>
          </cell>
          <cell r="AD14">
            <v>1122</v>
          </cell>
          <cell r="AE14">
            <v>1027</v>
          </cell>
          <cell r="AF14">
            <v>1045</v>
          </cell>
          <cell r="AG14">
            <v>943.8</v>
          </cell>
          <cell r="AH14">
            <v>666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216</v>
          </cell>
          <cell r="D15">
            <v>337</v>
          </cell>
          <cell r="E15">
            <v>329</v>
          </cell>
          <cell r="F15">
            <v>212</v>
          </cell>
          <cell r="G15">
            <v>0</v>
          </cell>
          <cell r="H15">
            <v>0.5</v>
          </cell>
          <cell r="I15">
            <v>40</v>
          </cell>
          <cell r="J15">
            <v>362</v>
          </cell>
          <cell r="K15">
            <v>-33</v>
          </cell>
          <cell r="L15">
            <v>150</v>
          </cell>
          <cell r="M15">
            <v>100</v>
          </cell>
          <cell r="N15">
            <v>50</v>
          </cell>
          <cell r="O15">
            <v>0</v>
          </cell>
          <cell r="W15">
            <v>65.8</v>
          </cell>
          <cell r="Y15">
            <v>7.7811550151975686</v>
          </cell>
          <cell r="Z15">
            <v>3.2218844984802435</v>
          </cell>
          <cell r="AD15">
            <v>0</v>
          </cell>
          <cell r="AE15">
            <v>78.8</v>
          </cell>
          <cell r="AF15">
            <v>76.400000000000006</v>
          </cell>
          <cell r="AG15">
            <v>82.2</v>
          </cell>
          <cell r="AH15">
            <v>58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55</v>
          </cell>
          <cell r="D16">
            <v>77</v>
          </cell>
          <cell r="E16">
            <v>62</v>
          </cell>
          <cell r="F16">
            <v>63</v>
          </cell>
          <cell r="G16">
            <v>0</v>
          </cell>
          <cell r="H16">
            <v>0.4</v>
          </cell>
          <cell r="I16">
            <v>50</v>
          </cell>
          <cell r="J16">
            <v>80</v>
          </cell>
          <cell r="K16">
            <v>-18</v>
          </cell>
          <cell r="L16">
            <v>0</v>
          </cell>
          <cell r="M16">
            <v>30</v>
          </cell>
          <cell r="N16">
            <v>0</v>
          </cell>
          <cell r="O16">
            <v>0</v>
          </cell>
          <cell r="W16">
            <v>12.4</v>
          </cell>
          <cell r="Y16">
            <v>7.5</v>
          </cell>
          <cell r="Z16">
            <v>5.0806451612903221</v>
          </cell>
          <cell r="AD16">
            <v>0</v>
          </cell>
          <cell r="AE16">
            <v>17</v>
          </cell>
          <cell r="AF16">
            <v>14.6</v>
          </cell>
          <cell r="AG16">
            <v>15.6</v>
          </cell>
          <cell r="AH16">
            <v>21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444</v>
          </cell>
          <cell r="D17">
            <v>726</v>
          </cell>
          <cell r="E17">
            <v>335</v>
          </cell>
          <cell r="F17">
            <v>821</v>
          </cell>
          <cell r="G17">
            <v>0</v>
          </cell>
          <cell r="H17">
            <v>0.17</v>
          </cell>
          <cell r="I17">
            <v>180</v>
          </cell>
          <cell r="J17">
            <v>345</v>
          </cell>
          <cell r="K17">
            <v>-10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W17">
            <v>67</v>
          </cell>
          <cell r="X17">
            <v>200</v>
          </cell>
          <cell r="Y17">
            <v>15.238805970149254</v>
          </cell>
          <cell r="Z17">
            <v>12.253731343283581</v>
          </cell>
          <cell r="AD17">
            <v>0</v>
          </cell>
          <cell r="AE17">
            <v>77.8</v>
          </cell>
          <cell r="AF17">
            <v>76.400000000000006</v>
          </cell>
          <cell r="AG17">
            <v>71.400000000000006</v>
          </cell>
          <cell r="AH17">
            <v>76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369</v>
          </cell>
          <cell r="D18">
            <v>238</v>
          </cell>
          <cell r="E18">
            <v>411</v>
          </cell>
          <cell r="F18">
            <v>184</v>
          </cell>
          <cell r="G18">
            <v>0</v>
          </cell>
          <cell r="H18">
            <v>0.3</v>
          </cell>
          <cell r="I18">
            <v>40</v>
          </cell>
          <cell r="J18">
            <v>416</v>
          </cell>
          <cell r="K18">
            <v>-5</v>
          </cell>
          <cell r="L18">
            <v>60</v>
          </cell>
          <cell r="M18">
            <v>90</v>
          </cell>
          <cell r="N18">
            <v>150</v>
          </cell>
          <cell r="O18">
            <v>0</v>
          </cell>
          <cell r="W18">
            <v>82.2</v>
          </cell>
          <cell r="X18">
            <v>130</v>
          </cell>
          <cell r="Y18">
            <v>7.4695863746958633</v>
          </cell>
          <cell r="Z18">
            <v>2.2384428223844282</v>
          </cell>
          <cell r="AD18">
            <v>0</v>
          </cell>
          <cell r="AE18">
            <v>89.4</v>
          </cell>
          <cell r="AF18">
            <v>97.6</v>
          </cell>
          <cell r="AG18">
            <v>77.400000000000006</v>
          </cell>
          <cell r="AH18">
            <v>104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2728</v>
          </cell>
          <cell r="D19">
            <v>2558</v>
          </cell>
          <cell r="E19">
            <v>1504</v>
          </cell>
          <cell r="F19">
            <v>3749</v>
          </cell>
          <cell r="G19">
            <v>0</v>
          </cell>
          <cell r="H19">
            <v>0.17</v>
          </cell>
          <cell r="I19">
            <v>180</v>
          </cell>
          <cell r="J19">
            <v>1528</v>
          </cell>
          <cell r="K19">
            <v>-24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W19">
            <v>300.8</v>
          </cell>
          <cell r="X19">
            <v>1000</v>
          </cell>
          <cell r="Y19">
            <v>15.787898936170212</v>
          </cell>
          <cell r="Z19">
            <v>12.46343085106383</v>
          </cell>
          <cell r="AD19">
            <v>0</v>
          </cell>
          <cell r="AE19">
            <v>388.4</v>
          </cell>
          <cell r="AF19">
            <v>324.60000000000002</v>
          </cell>
          <cell r="AG19">
            <v>294</v>
          </cell>
          <cell r="AH19">
            <v>283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671</v>
          </cell>
          <cell r="D20">
            <v>698</v>
          </cell>
          <cell r="E20">
            <v>942</v>
          </cell>
          <cell r="F20">
            <v>415</v>
          </cell>
          <cell r="G20">
            <v>0</v>
          </cell>
          <cell r="H20">
            <v>0.35</v>
          </cell>
          <cell r="I20">
            <v>45</v>
          </cell>
          <cell r="J20">
            <v>960</v>
          </cell>
          <cell r="K20">
            <v>-18</v>
          </cell>
          <cell r="L20">
            <v>200</v>
          </cell>
          <cell r="M20">
            <v>220</v>
          </cell>
          <cell r="N20">
            <v>250</v>
          </cell>
          <cell r="O20">
            <v>0</v>
          </cell>
          <cell r="W20">
            <v>188.4</v>
          </cell>
          <cell r="X20">
            <v>250</v>
          </cell>
          <cell r="Y20">
            <v>7.0859872611464967</v>
          </cell>
          <cell r="Z20">
            <v>2.2027600849256901</v>
          </cell>
          <cell r="AD20">
            <v>0</v>
          </cell>
          <cell r="AE20">
            <v>212.2</v>
          </cell>
          <cell r="AF20">
            <v>200</v>
          </cell>
          <cell r="AG20">
            <v>182.6</v>
          </cell>
          <cell r="AH20">
            <v>115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216</v>
          </cell>
          <cell r="D21">
            <v>857</v>
          </cell>
          <cell r="E21">
            <v>895</v>
          </cell>
          <cell r="F21">
            <v>175</v>
          </cell>
          <cell r="G21" t="str">
            <v>н</v>
          </cell>
          <cell r="H21">
            <v>0.35</v>
          </cell>
          <cell r="I21">
            <v>45</v>
          </cell>
          <cell r="J21">
            <v>905</v>
          </cell>
          <cell r="K21">
            <v>-10</v>
          </cell>
          <cell r="L21">
            <v>0</v>
          </cell>
          <cell r="M21">
            <v>0</v>
          </cell>
          <cell r="N21">
            <v>110</v>
          </cell>
          <cell r="O21">
            <v>0</v>
          </cell>
          <cell r="W21">
            <v>49.4</v>
          </cell>
          <cell r="X21">
            <v>100</v>
          </cell>
          <cell r="Y21">
            <v>7.7935222672064777</v>
          </cell>
          <cell r="Z21">
            <v>3.5425101214574899</v>
          </cell>
          <cell r="AD21">
            <v>648</v>
          </cell>
          <cell r="AE21">
            <v>48.2</v>
          </cell>
          <cell r="AF21">
            <v>51.8</v>
          </cell>
          <cell r="AG21">
            <v>41.8</v>
          </cell>
          <cell r="AH21">
            <v>50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238</v>
          </cell>
          <cell r="D22">
            <v>458</v>
          </cell>
          <cell r="E22">
            <v>444</v>
          </cell>
          <cell r="F22">
            <v>236</v>
          </cell>
          <cell r="G22">
            <v>0</v>
          </cell>
          <cell r="H22">
            <v>0.35</v>
          </cell>
          <cell r="I22">
            <v>45</v>
          </cell>
          <cell r="J22">
            <v>588</v>
          </cell>
          <cell r="K22">
            <v>-144</v>
          </cell>
          <cell r="L22">
            <v>80</v>
          </cell>
          <cell r="M22">
            <v>100</v>
          </cell>
          <cell r="N22">
            <v>100</v>
          </cell>
          <cell r="O22">
            <v>0</v>
          </cell>
          <cell r="W22">
            <v>85.2</v>
          </cell>
          <cell r="X22">
            <v>150</v>
          </cell>
          <cell r="Y22">
            <v>7.816901408450704</v>
          </cell>
          <cell r="Z22">
            <v>2.7699530516431925</v>
          </cell>
          <cell r="AD22">
            <v>18</v>
          </cell>
          <cell r="AE22">
            <v>72.2</v>
          </cell>
          <cell r="AF22">
            <v>84.8</v>
          </cell>
          <cell r="AG22">
            <v>87</v>
          </cell>
          <cell r="AH22">
            <v>105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815</v>
          </cell>
          <cell r="D23">
            <v>701</v>
          </cell>
          <cell r="E23">
            <v>811</v>
          </cell>
          <cell r="F23">
            <v>680</v>
          </cell>
          <cell r="G23">
            <v>0</v>
          </cell>
          <cell r="H23">
            <v>0.35</v>
          </cell>
          <cell r="I23">
            <v>45</v>
          </cell>
          <cell r="J23">
            <v>876</v>
          </cell>
          <cell r="K23">
            <v>-65</v>
          </cell>
          <cell r="L23">
            <v>0</v>
          </cell>
          <cell r="M23">
            <v>150</v>
          </cell>
          <cell r="N23">
            <v>400</v>
          </cell>
          <cell r="O23">
            <v>0</v>
          </cell>
          <cell r="W23">
            <v>162.19999999999999</v>
          </cell>
          <cell r="X23">
            <v>100</v>
          </cell>
          <cell r="Y23">
            <v>8.199753390875463</v>
          </cell>
          <cell r="Z23">
            <v>4.1923551171393347</v>
          </cell>
          <cell r="AD23">
            <v>0</v>
          </cell>
          <cell r="AE23">
            <v>172.2</v>
          </cell>
          <cell r="AF23">
            <v>211</v>
          </cell>
          <cell r="AG23">
            <v>164.8</v>
          </cell>
          <cell r="AH23">
            <v>138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367.52600000000001</v>
          </cell>
          <cell r="D24">
            <v>515.37199999999996</v>
          </cell>
          <cell r="E24">
            <v>566.95299999999997</v>
          </cell>
          <cell r="F24">
            <v>299.90800000000002</v>
          </cell>
          <cell r="G24">
            <v>0</v>
          </cell>
          <cell r="H24">
            <v>1</v>
          </cell>
          <cell r="I24">
            <v>50</v>
          </cell>
          <cell r="J24">
            <v>547.44000000000005</v>
          </cell>
          <cell r="K24">
            <v>19.51299999999992</v>
          </cell>
          <cell r="L24">
            <v>200</v>
          </cell>
          <cell r="M24">
            <v>150</v>
          </cell>
          <cell r="N24">
            <v>50</v>
          </cell>
          <cell r="O24">
            <v>0</v>
          </cell>
          <cell r="W24">
            <v>113.39059999999999</v>
          </cell>
          <cell r="X24">
            <v>200</v>
          </cell>
          <cell r="Y24">
            <v>7.9363545126315591</v>
          </cell>
          <cell r="Z24">
            <v>2.6449106010551144</v>
          </cell>
          <cell r="AD24">
            <v>0</v>
          </cell>
          <cell r="AE24">
            <v>123.77979999999999</v>
          </cell>
          <cell r="AF24">
            <v>114.75060000000001</v>
          </cell>
          <cell r="AG24">
            <v>119.64739999999999</v>
          </cell>
          <cell r="AH24">
            <v>114.349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4823.18</v>
          </cell>
          <cell r="D25">
            <v>4148.7550000000001</v>
          </cell>
          <cell r="E25">
            <v>5171.527</v>
          </cell>
          <cell r="F25">
            <v>3690.712</v>
          </cell>
          <cell r="G25">
            <v>0</v>
          </cell>
          <cell r="H25">
            <v>1</v>
          </cell>
          <cell r="I25">
            <v>50</v>
          </cell>
          <cell r="J25">
            <v>5152.0050000000001</v>
          </cell>
          <cell r="K25">
            <v>19.521999999999935</v>
          </cell>
          <cell r="L25">
            <v>1000</v>
          </cell>
          <cell r="M25">
            <v>1100</v>
          </cell>
          <cell r="N25">
            <v>500</v>
          </cell>
          <cell r="O25">
            <v>1500</v>
          </cell>
          <cell r="W25">
            <v>1034.3054</v>
          </cell>
          <cell r="X25">
            <v>1000</v>
          </cell>
          <cell r="Y25">
            <v>8.4991454168178944</v>
          </cell>
          <cell r="Z25">
            <v>3.5683000398141593</v>
          </cell>
          <cell r="AD25">
            <v>0</v>
          </cell>
          <cell r="AE25">
            <v>1327.0646000000002</v>
          </cell>
          <cell r="AF25">
            <v>1241.6035999999999</v>
          </cell>
          <cell r="AG25">
            <v>1122.5585999999998</v>
          </cell>
          <cell r="AH25">
            <v>761.92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358.09800000000001</v>
          </cell>
          <cell r="D26">
            <v>313.649</v>
          </cell>
          <cell r="E26">
            <v>377.96800000000002</v>
          </cell>
          <cell r="F26">
            <v>284.19400000000002</v>
          </cell>
          <cell r="G26">
            <v>0</v>
          </cell>
          <cell r="H26">
            <v>1</v>
          </cell>
          <cell r="I26">
            <v>50</v>
          </cell>
          <cell r="J26">
            <v>356.29399999999998</v>
          </cell>
          <cell r="K26">
            <v>21.674000000000035</v>
          </cell>
          <cell r="L26">
            <v>60</v>
          </cell>
          <cell r="M26">
            <v>100</v>
          </cell>
          <cell r="N26">
            <v>0</v>
          </cell>
          <cell r="O26">
            <v>0</v>
          </cell>
          <cell r="W26">
            <v>75.593600000000009</v>
          </cell>
          <cell r="X26">
            <v>150</v>
          </cell>
          <cell r="Y26">
            <v>7.8603744232315949</v>
          </cell>
          <cell r="Z26">
            <v>3.7594981585742704</v>
          </cell>
          <cell r="AD26">
            <v>0</v>
          </cell>
          <cell r="AE26">
            <v>91.882800000000003</v>
          </cell>
          <cell r="AF26">
            <v>97.735199999999992</v>
          </cell>
          <cell r="AG26">
            <v>84.450599999999994</v>
          </cell>
          <cell r="AH26">
            <v>84.287000000000006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531.78599999999994</v>
          </cell>
          <cell r="D27">
            <v>445.01299999999998</v>
          </cell>
          <cell r="E27">
            <v>577.64700000000005</v>
          </cell>
          <cell r="F27">
            <v>374.49200000000002</v>
          </cell>
          <cell r="G27">
            <v>0</v>
          </cell>
          <cell r="H27">
            <v>1</v>
          </cell>
          <cell r="I27">
            <v>50</v>
          </cell>
          <cell r="J27">
            <v>562.71600000000001</v>
          </cell>
          <cell r="K27">
            <v>14.93100000000004</v>
          </cell>
          <cell r="L27">
            <v>90</v>
          </cell>
          <cell r="M27">
            <v>150</v>
          </cell>
          <cell r="N27">
            <v>140</v>
          </cell>
          <cell r="O27">
            <v>0</v>
          </cell>
          <cell r="W27">
            <v>115.52940000000001</v>
          </cell>
          <cell r="X27">
            <v>150</v>
          </cell>
          <cell r="Y27">
            <v>7.8291067035750199</v>
          </cell>
          <cell r="Z27">
            <v>3.2415298616629187</v>
          </cell>
          <cell r="AD27">
            <v>0</v>
          </cell>
          <cell r="AE27">
            <v>146.54259999999999</v>
          </cell>
          <cell r="AF27">
            <v>144.8586</v>
          </cell>
          <cell r="AG27">
            <v>124.133</v>
          </cell>
          <cell r="AH27">
            <v>115.67700000000001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280.66500000000002</v>
          </cell>
          <cell r="D28">
            <v>167.38900000000001</v>
          </cell>
          <cell r="E28">
            <v>315.04500000000002</v>
          </cell>
          <cell r="F28">
            <v>118.86799999999999</v>
          </cell>
          <cell r="G28">
            <v>0</v>
          </cell>
          <cell r="H28">
            <v>1</v>
          </cell>
          <cell r="I28">
            <v>60</v>
          </cell>
          <cell r="J28">
            <v>305.45999999999998</v>
          </cell>
          <cell r="K28">
            <v>9.5850000000000364</v>
          </cell>
          <cell r="L28">
            <v>90</v>
          </cell>
          <cell r="M28">
            <v>70</v>
          </cell>
          <cell r="N28">
            <v>100</v>
          </cell>
          <cell r="O28">
            <v>0</v>
          </cell>
          <cell r="W28">
            <v>63.009</v>
          </cell>
          <cell r="X28">
            <v>100</v>
          </cell>
          <cell r="Y28">
            <v>7.5999936517005509</v>
          </cell>
          <cell r="Z28">
            <v>1.8865241473440302</v>
          </cell>
          <cell r="AD28">
            <v>0</v>
          </cell>
          <cell r="AE28">
            <v>73.284599999999998</v>
          </cell>
          <cell r="AF28">
            <v>71.991799999999998</v>
          </cell>
          <cell r="AG28">
            <v>61.802399999999999</v>
          </cell>
          <cell r="AH28">
            <v>79.47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225.274</v>
          </cell>
          <cell r="D29">
            <v>199.12899999999999</v>
          </cell>
          <cell r="E29">
            <v>301.471</v>
          </cell>
          <cell r="F29">
            <v>115.831</v>
          </cell>
          <cell r="G29">
            <v>0</v>
          </cell>
          <cell r="H29">
            <v>1</v>
          </cell>
          <cell r="I29">
            <v>60</v>
          </cell>
          <cell r="J29">
            <v>299.06400000000002</v>
          </cell>
          <cell r="K29">
            <v>2.4069999999999823</v>
          </cell>
          <cell r="L29">
            <v>70</v>
          </cell>
          <cell r="M29">
            <v>70</v>
          </cell>
          <cell r="N29">
            <v>100</v>
          </cell>
          <cell r="O29">
            <v>0</v>
          </cell>
          <cell r="W29">
            <v>60.294200000000004</v>
          </cell>
          <cell r="X29">
            <v>100</v>
          </cell>
          <cell r="Y29">
            <v>7.5601135764302372</v>
          </cell>
          <cell r="Z29">
            <v>1.9210968882579087</v>
          </cell>
          <cell r="AD29">
            <v>0</v>
          </cell>
          <cell r="AE29">
            <v>58.185600000000001</v>
          </cell>
          <cell r="AF29">
            <v>59.967999999999996</v>
          </cell>
          <cell r="AG29">
            <v>55.907000000000004</v>
          </cell>
          <cell r="AH29">
            <v>67.260000000000005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69.777000000000001</v>
          </cell>
          <cell r="D30">
            <v>35.021999999999998</v>
          </cell>
          <cell r="E30">
            <v>31.294</v>
          </cell>
          <cell r="F30">
            <v>71.369</v>
          </cell>
          <cell r="G30">
            <v>0</v>
          </cell>
          <cell r="H30">
            <v>1</v>
          </cell>
          <cell r="I30">
            <v>180</v>
          </cell>
          <cell r="J30">
            <v>35.890999999999998</v>
          </cell>
          <cell r="K30">
            <v>-4.5969999999999978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W30">
            <v>6.2587999999999999</v>
          </cell>
          <cell r="X30">
            <v>30</v>
          </cell>
          <cell r="Y30">
            <v>16.19623570013421</v>
          </cell>
          <cell r="Z30">
            <v>11.402984597686457</v>
          </cell>
          <cell r="AD30">
            <v>0</v>
          </cell>
          <cell r="AE30">
            <v>9.254999999999999</v>
          </cell>
          <cell r="AF30">
            <v>8.1474000000000011</v>
          </cell>
          <cell r="AG30">
            <v>6.7732000000000001</v>
          </cell>
          <cell r="AH30">
            <v>1.4039999999999999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395.19400000000002</v>
          </cell>
          <cell r="D31">
            <v>658.30799999999999</v>
          </cell>
          <cell r="E31">
            <v>622.49199999999996</v>
          </cell>
          <cell r="F31">
            <v>378.80799999999999</v>
          </cell>
          <cell r="G31">
            <v>0</v>
          </cell>
          <cell r="H31">
            <v>1</v>
          </cell>
          <cell r="I31">
            <v>60</v>
          </cell>
          <cell r="J31">
            <v>608.73699999999997</v>
          </cell>
          <cell r="K31">
            <v>13.754999999999995</v>
          </cell>
          <cell r="L31">
            <v>250</v>
          </cell>
          <cell r="M31">
            <v>170</v>
          </cell>
          <cell r="N31">
            <v>50</v>
          </cell>
          <cell r="O31">
            <v>0</v>
          </cell>
          <cell r="W31">
            <v>124.49839999999999</v>
          </cell>
          <cell r="X31">
            <v>100</v>
          </cell>
          <cell r="Y31">
            <v>7.6210457323146326</v>
          </cell>
          <cell r="Z31">
            <v>3.0426736407857451</v>
          </cell>
          <cell r="AD31">
            <v>0</v>
          </cell>
          <cell r="AE31">
            <v>154.92580000000001</v>
          </cell>
          <cell r="AF31">
            <v>131.62219999999999</v>
          </cell>
          <cell r="AG31">
            <v>143.5838</v>
          </cell>
          <cell r="AH31">
            <v>106.735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153.06800000000001</v>
          </cell>
          <cell r="D32">
            <v>120.655</v>
          </cell>
          <cell r="E32">
            <v>167.74700000000001</v>
          </cell>
          <cell r="F32">
            <v>91.209000000000003</v>
          </cell>
          <cell r="G32">
            <v>0</v>
          </cell>
          <cell r="H32">
            <v>1</v>
          </cell>
          <cell r="I32">
            <v>30</v>
          </cell>
          <cell r="J32">
            <v>175.822</v>
          </cell>
          <cell r="K32">
            <v>-8.0749999999999886</v>
          </cell>
          <cell r="L32">
            <v>0</v>
          </cell>
          <cell r="M32">
            <v>40</v>
          </cell>
          <cell r="N32">
            <v>60</v>
          </cell>
          <cell r="O32">
            <v>0</v>
          </cell>
          <cell r="W32">
            <v>33.549400000000006</v>
          </cell>
          <cell r="X32">
            <v>20</v>
          </cell>
          <cell r="Y32">
            <v>6.2954628100651568</v>
          </cell>
          <cell r="Z32">
            <v>2.7186477254436738</v>
          </cell>
          <cell r="AD32">
            <v>0</v>
          </cell>
          <cell r="AE32">
            <v>33.867200000000004</v>
          </cell>
          <cell r="AF32">
            <v>37.6678</v>
          </cell>
          <cell r="AG32">
            <v>32.870199999999997</v>
          </cell>
          <cell r="AH32">
            <v>23.34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147.77600000000001</v>
          </cell>
          <cell r="D33">
            <v>137.869</v>
          </cell>
          <cell r="E33">
            <v>225.72399999999999</v>
          </cell>
          <cell r="F33">
            <v>57.201000000000001</v>
          </cell>
          <cell r="G33" t="str">
            <v>н</v>
          </cell>
          <cell r="H33">
            <v>1</v>
          </cell>
          <cell r="I33">
            <v>30</v>
          </cell>
          <cell r="J33">
            <v>222.16499999999999</v>
          </cell>
          <cell r="K33">
            <v>3.5589999999999975</v>
          </cell>
          <cell r="L33">
            <v>0</v>
          </cell>
          <cell r="M33">
            <v>30</v>
          </cell>
          <cell r="N33">
            <v>110</v>
          </cell>
          <cell r="O33">
            <v>0</v>
          </cell>
          <cell r="W33">
            <v>45.144799999999996</v>
          </cell>
          <cell r="X33">
            <v>50</v>
          </cell>
          <cell r="Y33">
            <v>5.475735854406266</v>
          </cell>
          <cell r="Z33">
            <v>1.2670562279598094</v>
          </cell>
          <cell r="AD33">
            <v>0</v>
          </cell>
          <cell r="AE33">
            <v>41.045000000000002</v>
          </cell>
          <cell r="AF33">
            <v>41.394600000000004</v>
          </cell>
          <cell r="AG33">
            <v>33.906199999999998</v>
          </cell>
          <cell r="AH33">
            <v>26.879000000000001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727.721</v>
          </cell>
          <cell r="D34">
            <v>1164.558</v>
          </cell>
          <cell r="E34">
            <v>1574.453</v>
          </cell>
          <cell r="F34">
            <v>265.27800000000002</v>
          </cell>
          <cell r="G34">
            <v>0</v>
          </cell>
          <cell r="H34">
            <v>1</v>
          </cell>
          <cell r="I34">
            <v>30</v>
          </cell>
          <cell r="J34">
            <v>1525.662</v>
          </cell>
          <cell r="K34">
            <v>48.79099999999994</v>
          </cell>
          <cell r="L34">
            <v>400</v>
          </cell>
          <cell r="M34">
            <v>350</v>
          </cell>
          <cell r="N34">
            <v>500</v>
          </cell>
          <cell r="O34">
            <v>0</v>
          </cell>
          <cell r="W34">
            <v>314.89060000000001</v>
          </cell>
          <cell r="X34">
            <v>300</v>
          </cell>
          <cell r="Y34">
            <v>5.7647894221040579</v>
          </cell>
          <cell r="Z34">
            <v>0.84244496342539288</v>
          </cell>
          <cell r="AD34">
            <v>0</v>
          </cell>
          <cell r="AE34">
            <v>322.41739999999999</v>
          </cell>
          <cell r="AF34">
            <v>275.0102</v>
          </cell>
          <cell r="AG34">
            <v>278.96899999999999</v>
          </cell>
          <cell r="AH34">
            <v>245.221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103.283</v>
          </cell>
          <cell r="D35">
            <v>100.776</v>
          </cell>
          <cell r="E35">
            <v>124.795</v>
          </cell>
          <cell r="F35">
            <v>73.936999999999998</v>
          </cell>
          <cell r="G35">
            <v>0</v>
          </cell>
          <cell r="H35">
            <v>1</v>
          </cell>
          <cell r="I35">
            <v>40</v>
          </cell>
          <cell r="J35">
            <v>128.05600000000001</v>
          </cell>
          <cell r="K35">
            <v>-3.2610000000000099</v>
          </cell>
          <cell r="L35">
            <v>20</v>
          </cell>
          <cell r="M35">
            <v>30</v>
          </cell>
          <cell r="N35">
            <v>0</v>
          </cell>
          <cell r="O35">
            <v>0</v>
          </cell>
          <cell r="W35">
            <v>24.959</v>
          </cell>
          <cell r="X35">
            <v>60</v>
          </cell>
          <cell r="Y35">
            <v>7.3695660883849516</v>
          </cell>
          <cell r="Z35">
            <v>2.9623382347049159</v>
          </cell>
          <cell r="AD35">
            <v>0</v>
          </cell>
          <cell r="AE35">
            <v>28.333199999999998</v>
          </cell>
          <cell r="AF35">
            <v>27.110000000000003</v>
          </cell>
          <cell r="AG35">
            <v>25.526400000000002</v>
          </cell>
          <cell r="AH35">
            <v>50.904000000000003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218.91900000000001</v>
          </cell>
          <cell r="D36">
            <v>298.14400000000001</v>
          </cell>
          <cell r="E36">
            <v>291.31400000000002</v>
          </cell>
          <cell r="F36">
            <v>223.489</v>
          </cell>
          <cell r="G36" t="str">
            <v>н</v>
          </cell>
          <cell r="H36">
            <v>1</v>
          </cell>
          <cell r="I36">
            <v>35</v>
          </cell>
          <cell r="J36">
            <v>291.08300000000003</v>
          </cell>
          <cell r="K36">
            <v>0.23099999999999454</v>
          </cell>
          <cell r="L36">
            <v>100</v>
          </cell>
          <cell r="M36">
            <v>100</v>
          </cell>
          <cell r="N36">
            <v>0</v>
          </cell>
          <cell r="O36">
            <v>0</v>
          </cell>
          <cell r="W36">
            <v>58.262800000000006</v>
          </cell>
          <cell r="X36">
            <v>20</v>
          </cell>
          <cell r="Y36">
            <v>7.6118724125857318</v>
          </cell>
          <cell r="Z36">
            <v>3.8358781246352729</v>
          </cell>
          <cell r="AD36">
            <v>0</v>
          </cell>
          <cell r="AE36">
            <v>93.095799999999997</v>
          </cell>
          <cell r="AF36">
            <v>55.561</v>
          </cell>
          <cell r="AG36">
            <v>88.856799999999993</v>
          </cell>
          <cell r="AH36">
            <v>33.557000000000002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122.035</v>
          </cell>
          <cell r="D37">
            <v>84.760999999999996</v>
          </cell>
          <cell r="E37">
            <v>127.717</v>
          </cell>
          <cell r="F37">
            <v>76.331999999999994</v>
          </cell>
          <cell r="G37">
            <v>0</v>
          </cell>
          <cell r="H37">
            <v>1</v>
          </cell>
          <cell r="I37">
            <v>30</v>
          </cell>
          <cell r="J37">
            <v>128.255</v>
          </cell>
          <cell r="K37">
            <v>-0.5379999999999967</v>
          </cell>
          <cell r="L37">
            <v>0</v>
          </cell>
          <cell r="M37">
            <v>10</v>
          </cell>
          <cell r="N37">
            <v>40</v>
          </cell>
          <cell r="O37">
            <v>0</v>
          </cell>
          <cell r="W37">
            <v>25.543399999999998</v>
          </cell>
          <cell r="X37">
            <v>20</v>
          </cell>
          <cell r="Y37">
            <v>5.7287596796041251</v>
          </cell>
          <cell r="Z37">
            <v>2.9883257514661321</v>
          </cell>
          <cell r="AD37">
            <v>0</v>
          </cell>
          <cell r="AE37">
            <v>25.956200000000003</v>
          </cell>
          <cell r="AF37">
            <v>27.898599999999998</v>
          </cell>
          <cell r="AG37">
            <v>21.94</v>
          </cell>
          <cell r="AH37">
            <v>13.391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224.72900000000001</v>
          </cell>
          <cell r="D38">
            <v>226.38800000000001</v>
          </cell>
          <cell r="E38">
            <v>268.57299999999998</v>
          </cell>
          <cell r="F38">
            <v>178.922</v>
          </cell>
          <cell r="G38" t="str">
            <v>н</v>
          </cell>
          <cell r="H38">
            <v>1</v>
          </cell>
          <cell r="I38">
            <v>45</v>
          </cell>
          <cell r="J38">
            <v>268.68</v>
          </cell>
          <cell r="K38">
            <v>-0.10700000000002774</v>
          </cell>
          <cell r="L38">
            <v>40</v>
          </cell>
          <cell r="M38">
            <v>70</v>
          </cell>
          <cell r="N38">
            <v>70</v>
          </cell>
          <cell r="O38">
            <v>0</v>
          </cell>
          <cell r="W38">
            <v>53.714599999999997</v>
          </cell>
          <cell r="X38">
            <v>60</v>
          </cell>
          <cell r="Y38">
            <v>7.7990341545873942</v>
          </cell>
          <cell r="Z38">
            <v>3.3309751911026053</v>
          </cell>
          <cell r="AD38">
            <v>0</v>
          </cell>
          <cell r="AE38">
            <v>70.043199999999999</v>
          </cell>
          <cell r="AF38">
            <v>63.800400000000003</v>
          </cell>
          <cell r="AG38">
            <v>57.107399999999998</v>
          </cell>
          <cell r="AH38">
            <v>38.615000000000002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190.93199999999999</v>
          </cell>
          <cell r="D39">
            <v>125.82</v>
          </cell>
          <cell r="E39">
            <v>208.75399999999999</v>
          </cell>
          <cell r="F39">
            <v>103.69</v>
          </cell>
          <cell r="G39" t="str">
            <v>н</v>
          </cell>
          <cell r="H39">
            <v>1</v>
          </cell>
          <cell r="I39">
            <v>45</v>
          </cell>
          <cell r="J39">
            <v>218.65100000000001</v>
          </cell>
          <cell r="K39">
            <v>-9.8970000000000198</v>
          </cell>
          <cell r="L39">
            <v>50</v>
          </cell>
          <cell r="M39">
            <v>50</v>
          </cell>
          <cell r="N39">
            <v>60</v>
          </cell>
          <cell r="O39">
            <v>0</v>
          </cell>
          <cell r="W39">
            <v>41.750799999999998</v>
          </cell>
          <cell r="X39">
            <v>60</v>
          </cell>
          <cell r="Y39">
            <v>7.7529053335504949</v>
          </cell>
          <cell r="Z39">
            <v>2.4835452254807096</v>
          </cell>
          <cell r="AD39">
            <v>0</v>
          </cell>
          <cell r="AE39">
            <v>46.997399999999999</v>
          </cell>
          <cell r="AF39">
            <v>46.162400000000005</v>
          </cell>
          <cell r="AG39">
            <v>40.940199999999997</v>
          </cell>
          <cell r="AH39">
            <v>44.314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126.575</v>
          </cell>
          <cell r="D40">
            <v>233.898</v>
          </cell>
          <cell r="E40">
            <v>224.86</v>
          </cell>
          <cell r="F40">
            <v>118.036</v>
          </cell>
          <cell r="G40" t="str">
            <v>н</v>
          </cell>
          <cell r="H40">
            <v>1</v>
          </cell>
          <cell r="I40">
            <v>45</v>
          </cell>
          <cell r="J40">
            <v>228.636</v>
          </cell>
          <cell r="K40">
            <v>-3.775999999999982</v>
          </cell>
          <cell r="L40">
            <v>60</v>
          </cell>
          <cell r="M40">
            <v>50</v>
          </cell>
          <cell r="N40">
            <v>50</v>
          </cell>
          <cell r="O40">
            <v>0</v>
          </cell>
          <cell r="W40">
            <v>44.972000000000001</v>
          </cell>
          <cell r="X40">
            <v>70</v>
          </cell>
          <cell r="Y40">
            <v>7.7389486791781552</v>
          </cell>
          <cell r="Z40">
            <v>2.6246553411011297</v>
          </cell>
          <cell r="AD40">
            <v>0</v>
          </cell>
          <cell r="AE40">
            <v>38.617399999999996</v>
          </cell>
          <cell r="AF40">
            <v>39.8078</v>
          </cell>
          <cell r="AG40">
            <v>44.961399999999998</v>
          </cell>
          <cell r="AH40">
            <v>45.234000000000002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1597</v>
          </cell>
          <cell r="D41">
            <v>3323</v>
          </cell>
          <cell r="E41">
            <v>1888</v>
          </cell>
          <cell r="F41">
            <v>951</v>
          </cell>
          <cell r="G41" t="str">
            <v>акк</v>
          </cell>
          <cell r="H41">
            <v>0.35</v>
          </cell>
          <cell r="I41">
            <v>40</v>
          </cell>
          <cell r="J41">
            <v>1376</v>
          </cell>
          <cell r="K41">
            <v>512</v>
          </cell>
          <cell r="L41">
            <v>700</v>
          </cell>
          <cell r="M41">
            <v>400</v>
          </cell>
          <cell r="N41">
            <v>600</v>
          </cell>
          <cell r="O41">
            <v>0</v>
          </cell>
          <cell r="W41">
            <v>377.6</v>
          </cell>
          <cell r="X41">
            <v>600</v>
          </cell>
          <cell r="Y41">
            <v>8.609639830508474</v>
          </cell>
          <cell r="Z41">
            <v>2.5185381355932202</v>
          </cell>
          <cell r="AD41">
            <v>0</v>
          </cell>
          <cell r="AE41">
            <v>427</v>
          </cell>
          <cell r="AF41">
            <v>391.2</v>
          </cell>
          <cell r="AG41">
            <v>405.4</v>
          </cell>
          <cell r="AH41">
            <v>225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4486</v>
          </cell>
          <cell r="D42">
            <v>11037</v>
          </cell>
          <cell r="E42">
            <v>5231</v>
          </cell>
          <cell r="F42">
            <v>2951</v>
          </cell>
          <cell r="G42" t="str">
            <v>акк</v>
          </cell>
          <cell r="H42">
            <v>0.4</v>
          </cell>
          <cell r="I42">
            <v>40</v>
          </cell>
          <cell r="J42">
            <v>3945</v>
          </cell>
          <cell r="K42">
            <v>1286</v>
          </cell>
          <cell r="L42">
            <v>800</v>
          </cell>
          <cell r="M42">
            <v>1100</v>
          </cell>
          <cell r="N42">
            <v>0</v>
          </cell>
          <cell r="O42">
            <v>800</v>
          </cell>
          <cell r="W42">
            <v>843.4</v>
          </cell>
          <cell r="X42">
            <v>1000</v>
          </cell>
          <cell r="Y42">
            <v>7.885937870524069</v>
          </cell>
          <cell r="Z42">
            <v>3.4989328906805786</v>
          </cell>
          <cell r="AD42">
            <v>1014</v>
          </cell>
          <cell r="AE42">
            <v>1132.2</v>
          </cell>
          <cell r="AF42">
            <v>1049.4000000000001</v>
          </cell>
          <cell r="AG42">
            <v>949.4</v>
          </cell>
          <cell r="AH42">
            <v>711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3399</v>
          </cell>
          <cell r="D43">
            <v>4758</v>
          </cell>
          <cell r="E43">
            <v>5171</v>
          </cell>
          <cell r="F43">
            <v>2667</v>
          </cell>
          <cell r="G43">
            <v>0</v>
          </cell>
          <cell r="H43">
            <v>0.45</v>
          </cell>
          <cell r="I43">
            <v>45</v>
          </cell>
          <cell r="J43">
            <v>5438</v>
          </cell>
          <cell r="K43">
            <v>-267</v>
          </cell>
          <cell r="L43">
            <v>1200</v>
          </cell>
          <cell r="M43">
            <v>900</v>
          </cell>
          <cell r="N43">
            <v>0</v>
          </cell>
          <cell r="O43">
            <v>800</v>
          </cell>
          <cell r="W43">
            <v>554.20000000000005</v>
          </cell>
          <cell r="X43">
            <v>400</v>
          </cell>
          <cell r="Y43">
            <v>10.76687116564417</v>
          </cell>
          <cell r="Z43">
            <v>4.8123421147600141</v>
          </cell>
          <cell r="AD43">
            <v>2400</v>
          </cell>
          <cell r="AE43">
            <v>935.4</v>
          </cell>
          <cell r="AF43">
            <v>887.2</v>
          </cell>
          <cell r="AG43">
            <v>757.4</v>
          </cell>
          <cell r="AH43">
            <v>486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575.73099999999999</v>
          </cell>
          <cell r="D44">
            <v>666.01900000000001</v>
          </cell>
          <cell r="E44">
            <v>672.82</v>
          </cell>
          <cell r="F44">
            <v>541.20100000000002</v>
          </cell>
          <cell r="G44" t="str">
            <v>оконч</v>
          </cell>
          <cell r="H44">
            <v>1</v>
          </cell>
          <cell r="I44">
            <v>40</v>
          </cell>
          <cell r="J44">
            <v>642.99</v>
          </cell>
          <cell r="K44">
            <v>29.830000000000041</v>
          </cell>
          <cell r="L44">
            <v>60</v>
          </cell>
          <cell r="M44">
            <v>200</v>
          </cell>
          <cell r="N44">
            <v>120</v>
          </cell>
          <cell r="O44">
            <v>0</v>
          </cell>
          <cell r="W44">
            <v>134.56400000000002</v>
          </cell>
          <cell r="X44">
            <v>100</v>
          </cell>
          <cell r="Y44">
            <v>7.5889613864034944</v>
          </cell>
          <cell r="Z44">
            <v>4.0218854968639457</v>
          </cell>
          <cell r="AD44">
            <v>0</v>
          </cell>
          <cell r="AE44">
            <v>180.76439999999999</v>
          </cell>
          <cell r="AF44">
            <v>167.96440000000001</v>
          </cell>
          <cell r="AG44">
            <v>150.80360000000002</v>
          </cell>
          <cell r="AH44">
            <v>96.887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2153</v>
          </cell>
          <cell r="D45">
            <v>748</v>
          </cell>
          <cell r="E45">
            <v>709</v>
          </cell>
          <cell r="F45">
            <v>2157</v>
          </cell>
          <cell r="G45">
            <v>0</v>
          </cell>
          <cell r="H45">
            <v>0.1</v>
          </cell>
          <cell r="I45">
            <v>730</v>
          </cell>
          <cell r="J45">
            <v>748</v>
          </cell>
          <cell r="K45">
            <v>-39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W45">
            <v>141.80000000000001</v>
          </cell>
          <cell r="X45">
            <v>500</v>
          </cell>
          <cell r="Y45">
            <v>18.737658674188996</v>
          </cell>
          <cell r="Z45">
            <v>15.211565585331451</v>
          </cell>
          <cell r="AD45">
            <v>0</v>
          </cell>
          <cell r="AE45">
            <v>254.8</v>
          </cell>
          <cell r="AF45">
            <v>204.4</v>
          </cell>
          <cell r="AG45">
            <v>191</v>
          </cell>
          <cell r="AH45">
            <v>184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1067</v>
          </cell>
          <cell r="D46">
            <v>1355</v>
          </cell>
          <cell r="E46">
            <v>1472</v>
          </cell>
          <cell r="F46">
            <v>887</v>
          </cell>
          <cell r="G46">
            <v>0</v>
          </cell>
          <cell r="H46">
            <v>0.35</v>
          </cell>
          <cell r="I46">
            <v>40</v>
          </cell>
          <cell r="J46">
            <v>1532</v>
          </cell>
          <cell r="K46">
            <v>-60</v>
          </cell>
          <cell r="L46">
            <v>400</v>
          </cell>
          <cell r="M46">
            <v>300</v>
          </cell>
          <cell r="N46">
            <v>180</v>
          </cell>
          <cell r="O46">
            <v>0</v>
          </cell>
          <cell r="W46">
            <v>294.39999999999998</v>
          </cell>
          <cell r="X46">
            <v>600</v>
          </cell>
          <cell r="Y46">
            <v>8.0400815217391308</v>
          </cell>
          <cell r="Z46">
            <v>3.0129076086956523</v>
          </cell>
          <cell r="AD46">
            <v>0</v>
          </cell>
          <cell r="AE46">
            <v>360.8</v>
          </cell>
          <cell r="AF46">
            <v>340.4</v>
          </cell>
          <cell r="AG46">
            <v>321.39999999999998</v>
          </cell>
          <cell r="AH46">
            <v>367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149.74799999999999</v>
          </cell>
          <cell r="D47">
            <v>217.12</v>
          </cell>
          <cell r="E47">
            <v>230.071</v>
          </cell>
          <cell r="F47">
            <v>127.04900000000001</v>
          </cell>
          <cell r="G47">
            <v>0</v>
          </cell>
          <cell r="H47">
            <v>1</v>
          </cell>
          <cell r="I47">
            <v>40</v>
          </cell>
          <cell r="J47">
            <v>234.523</v>
          </cell>
          <cell r="K47">
            <v>-4.4519999999999982</v>
          </cell>
          <cell r="L47">
            <v>100</v>
          </cell>
          <cell r="M47">
            <v>50</v>
          </cell>
          <cell r="N47">
            <v>50</v>
          </cell>
          <cell r="O47">
            <v>0</v>
          </cell>
          <cell r="W47">
            <v>46.014200000000002</v>
          </cell>
          <cell r="X47">
            <v>50</v>
          </cell>
          <cell r="Y47">
            <v>8.1941878811323452</v>
          </cell>
          <cell r="Z47">
            <v>2.7610824484615617</v>
          </cell>
          <cell r="AD47">
            <v>0</v>
          </cell>
          <cell r="AE47">
            <v>55.152999999999999</v>
          </cell>
          <cell r="AF47">
            <v>46.369799999999998</v>
          </cell>
          <cell r="AG47">
            <v>49.930799999999998</v>
          </cell>
          <cell r="AH47">
            <v>29.16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1731</v>
          </cell>
          <cell r="D48">
            <v>2272</v>
          </cell>
          <cell r="E48">
            <v>2371</v>
          </cell>
          <cell r="F48">
            <v>1540</v>
          </cell>
          <cell r="G48">
            <v>0</v>
          </cell>
          <cell r="H48">
            <v>0.4</v>
          </cell>
          <cell r="I48">
            <v>35</v>
          </cell>
          <cell r="J48">
            <v>2420</v>
          </cell>
          <cell r="K48">
            <v>-49</v>
          </cell>
          <cell r="L48">
            <v>500</v>
          </cell>
          <cell r="M48">
            <v>700</v>
          </cell>
          <cell r="N48">
            <v>300</v>
          </cell>
          <cell r="O48">
            <v>0</v>
          </cell>
          <cell r="W48">
            <v>474.2</v>
          </cell>
          <cell r="X48">
            <v>700</v>
          </cell>
          <cell r="Y48">
            <v>7.8869675242513706</v>
          </cell>
          <cell r="Z48">
            <v>3.2475748629270349</v>
          </cell>
          <cell r="AD48">
            <v>0</v>
          </cell>
          <cell r="AE48">
            <v>607.79999999999995</v>
          </cell>
          <cell r="AF48">
            <v>566.20000000000005</v>
          </cell>
          <cell r="AG48">
            <v>534.20000000000005</v>
          </cell>
          <cell r="AH48">
            <v>586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2873</v>
          </cell>
          <cell r="D49">
            <v>3157</v>
          </cell>
          <cell r="E49">
            <v>3626</v>
          </cell>
          <cell r="F49">
            <v>2293</v>
          </cell>
          <cell r="G49">
            <v>0</v>
          </cell>
          <cell r="H49">
            <v>0.4</v>
          </cell>
          <cell r="I49">
            <v>40</v>
          </cell>
          <cell r="J49">
            <v>3659</v>
          </cell>
          <cell r="K49">
            <v>-33</v>
          </cell>
          <cell r="L49">
            <v>700</v>
          </cell>
          <cell r="M49">
            <v>900</v>
          </cell>
          <cell r="N49">
            <v>800</v>
          </cell>
          <cell r="O49">
            <v>0</v>
          </cell>
          <cell r="W49">
            <v>725.2</v>
          </cell>
          <cell r="X49">
            <v>1000</v>
          </cell>
          <cell r="Y49">
            <v>7.850248207391064</v>
          </cell>
          <cell r="Z49">
            <v>3.1618863761720903</v>
          </cell>
          <cell r="AD49">
            <v>0</v>
          </cell>
          <cell r="AE49">
            <v>931.8</v>
          </cell>
          <cell r="AF49">
            <v>863</v>
          </cell>
          <cell r="AG49">
            <v>779.6</v>
          </cell>
          <cell r="AH49">
            <v>676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147.505</v>
          </cell>
          <cell r="D50">
            <v>93.623999999999995</v>
          </cell>
          <cell r="E50">
            <v>114.309</v>
          </cell>
          <cell r="F50">
            <v>111.45</v>
          </cell>
          <cell r="G50" t="str">
            <v>лид, я</v>
          </cell>
          <cell r="H50">
            <v>1</v>
          </cell>
          <cell r="I50">
            <v>40</v>
          </cell>
          <cell r="J50">
            <v>121.893</v>
          </cell>
          <cell r="K50">
            <v>-7.5840000000000032</v>
          </cell>
          <cell r="L50">
            <v>0</v>
          </cell>
          <cell r="M50">
            <v>0</v>
          </cell>
          <cell r="N50">
            <v>40</v>
          </cell>
          <cell r="O50">
            <v>0</v>
          </cell>
          <cell r="W50">
            <v>22.861799999999999</v>
          </cell>
          <cell r="X50">
            <v>30</v>
          </cell>
          <cell r="Y50">
            <v>7.9368203728490316</v>
          </cell>
          <cell r="Z50">
            <v>4.8749442301131145</v>
          </cell>
          <cell r="AD50">
            <v>0</v>
          </cell>
          <cell r="AE50">
            <v>17.7776</v>
          </cell>
          <cell r="AF50">
            <v>28.173999999999999</v>
          </cell>
          <cell r="AG50">
            <v>17.488</v>
          </cell>
          <cell r="AH50">
            <v>14.7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145.97200000000001</v>
          </cell>
          <cell r="D51">
            <v>369.01799999999997</v>
          </cell>
          <cell r="E51">
            <v>240.11799999999999</v>
          </cell>
          <cell r="F51">
            <v>101.45</v>
          </cell>
          <cell r="G51" t="str">
            <v>оконч</v>
          </cell>
          <cell r="H51">
            <v>1</v>
          </cell>
          <cell r="I51">
            <v>40</v>
          </cell>
          <cell r="J51">
            <v>246.61699999999999</v>
          </cell>
          <cell r="K51">
            <v>-6.4989999999999952</v>
          </cell>
          <cell r="L51">
            <v>70</v>
          </cell>
          <cell r="M51">
            <v>50</v>
          </cell>
          <cell r="N51">
            <v>70</v>
          </cell>
          <cell r="O51">
            <v>0</v>
          </cell>
          <cell r="W51">
            <v>48.023600000000002</v>
          </cell>
          <cell r="X51">
            <v>80</v>
          </cell>
          <cell r="Y51">
            <v>7.734738753446222</v>
          </cell>
          <cell r="Z51">
            <v>2.1125030193488201</v>
          </cell>
          <cell r="AD51">
            <v>0</v>
          </cell>
          <cell r="AE51">
            <v>47.042000000000002</v>
          </cell>
          <cell r="AF51">
            <v>43.204599999999999</v>
          </cell>
          <cell r="AG51">
            <v>45.615200000000002</v>
          </cell>
          <cell r="AH51">
            <v>45.674999999999997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1090</v>
          </cell>
          <cell r="D52">
            <v>1374</v>
          </cell>
          <cell r="E52">
            <v>1736</v>
          </cell>
          <cell r="F52">
            <v>672</v>
          </cell>
          <cell r="G52" t="str">
            <v>лид, я</v>
          </cell>
          <cell r="H52">
            <v>0.35</v>
          </cell>
          <cell r="I52">
            <v>40</v>
          </cell>
          <cell r="J52">
            <v>1784</v>
          </cell>
          <cell r="K52">
            <v>-48</v>
          </cell>
          <cell r="L52">
            <v>600</v>
          </cell>
          <cell r="M52">
            <v>400</v>
          </cell>
          <cell r="N52">
            <v>500</v>
          </cell>
          <cell r="O52">
            <v>0</v>
          </cell>
          <cell r="W52">
            <v>347.2</v>
          </cell>
          <cell r="X52">
            <v>500</v>
          </cell>
          <cell r="Y52">
            <v>7.6958525345622126</v>
          </cell>
          <cell r="Z52">
            <v>1.935483870967742</v>
          </cell>
          <cell r="AD52">
            <v>0</v>
          </cell>
          <cell r="AE52">
            <v>370</v>
          </cell>
          <cell r="AF52">
            <v>353.8</v>
          </cell>
          <cell r="AG52">
            <v>348.8</v>
          </cell>
          <cell r="AH52">
            <v>380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1683</v>
          </cell>
          <cell r="D53">
            <v>1803</v>
          </cell>
          <cell r="E53">
            <v>2326</v>
          </cell>
          <cell r="F53">
            <v>1092</v>
          </cell>
          <cell r="G53" t="str">
            <v>неакк</v>
          </cell>
          <cell r="H53">
            <v>0.35</v>
          </cell>
          <cell r="I53">
            <v>40</v>
          </cell>
          <cell r="J53">
            <v>2377</v>
          </cell>
          <cell r="K53">
            <v>-51</v>
          </cell>
          <cell r="L53">
            <v>600</v>
          </cell>
          <cell r="M53">
            <v>550</v>
          </cell>
          <cell r="N53">
            <v>650</v>
          </cell>
          <cell r="O53">
            <v>0</v>
          </cell>
          <cell r="W53">
            <v>465.2</v>
          </cell>
          <cell r="X53">
            <v>700</v>
          </cell>
          <cell r="Y53">
            <v>7.7214101461736888</v>
          </cell>
          <cell r="Z53">
            <v>2.34737747205503</v>
          </cell>
          <cell r="AD53">
            <v>0</v>
          </cell>
          <cell r="AE53">
            <v>511</v>
          </cell>
          <cell r="AF53">
            <v>506.2</v>
          </cell>
          <cell r="AG53">
            <v>470.2</v>
          </cell>
          <cell r="AH53">
            <v>491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980</v>
          </cell>
          <cell r="D54">
            <v>1308</v>
          </cell>
          <cell r="E54">
            <v>1269</v>
          </cell>
          <cell r="F54">
            <v>946</v>
          </cell>
          <cell r="G54">
            <v>0</v>
          </cell>
          <cell r="H54">
            <v>0.4</v>
          </cell>
          <cell r="I54">
            <v>35</v>
          </cell>
          <cell r="J54">
            <v>1337</v>
          </cell>
          <cell r="K54">
            <v>-68</v>
          </cell>
          <cell r="L54">
            <v>230</v>
          </cell>
          <cell r="M54">
            <v>350</v>
          </cell>
          <cell r="N54">
            <v>100</v>
          </cell>
          <cell r="O54">
            <v>0</v>
          </cell>
          <cell r="W54">
            <v>253.8</v>
          </cell>
          <cell r="X54">
            <v>350</v>
          </cell>
          <cell r="Y54">
            <v>7.7856579984239556</v>
          </cell>
          <cell r="Z54">
            <v>3.7273443656422378</v>
          </cell>
          <cell r="AD54">
            <v>0</v>
          </cell>
          <cell r="AE54">
            <v>340.8</v>
          </cell>
          <cell r="AF54">
            <v>314.8</v>
          </cell>
          <cell r="AG54">
            <v>296.60000000000002</v>
          </cell>
          <cell r="AH54">
            <v>352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372.26100000000002</v>
          </cell>
          <cell r="D55">
            <v>366.85899999999998</v>
          </cell>
          <cell r="E55">
            <v>383.83199999999999</v>
          </cell>
          <cell r="F55">
            <v>330.82799999999997</v>
          </cell>
          <cell r="G55">
            <v>0</v>
          </cell>
          <cell r="H55">
            <v>1</v>
          </cell>
          <cell r="I55">
            <v>50</v>
          </cell>
          <cell r="J55">
            <v>397.21</v>
          </cell>
          <cell r="K55">
            <v>-13.377999999999986</v>
          </cell>
          <cell r="L55">
            <v>120</v>
          </cell>
          <cell r="M55">
            <v>120</v>
          </cell>
          <cell r="N55">
            <v>0</v>
          </cell>
          <cell r="O55">
            <v>0</v>
          </cell>
          <cell r="W55">
            <v>76.766400000000004</v>
          </cell>
          <cell r="X55">
            <v>50</v>
          </cell>
          <cell r="Y55">
            <v>8.0872360824527387</v>
          </cell>
          <cell r="Z55">
            <v>4.3095416744825856</v>
          </cell>
          <cell r="AD55">
            <v>0</v>
          </cell>
          <cell r="AE55">
            <v>101.23519999999999</v>
          </cell>
          <cell r="AF55">
            <v>99.720399999999998</v>
          </cell>
          <cell r="AG55">
            <v>97.614000000000004</v>
          </cell>
          <cell r="AH55">
            <v>81.48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659.10500000000002</v>
          </cell>
          <cell r="D56">
            <v>1082.336</v>
          </cell>
          <cell r="E56">
            <v>1060.0029999999999</v>
          </cell>
          <cell r="F56">
            <v>665.07799999999997</v>
          </cell>
          <cell r="G56" t="str">
            <v>н</v>
          </cell>
          <cell r="H56">
            <v>1</v>
          </cell>
          <cell r="I56">
            <v>50</v>
          </cell>
          <cell r="J56">
            <v>1015.6609999999999</v>
          </cell>
          <cell r="K56">
            <v>44.341999999999985</v>
          </cell>
          <cell r="L56">
            <v>300</v>
          </cell>
          <cell r="M56">
            <v>200</v>
          </cell>
          <cell r="N56">
            <v>100</v>
          </cell>
          <cell r="O56">
            <v>0</v>
          </cell>
          <cell r="W56">
            <v>212.00059999999999</v>
          </cell>
          <cell r="X56">
            <v>100</v>
          </cell>
          <cell r="Y56">
            <v>6.4390289461444921</v>
          </cell>
          <cell r="Z56">
            <v>3.1371514986278339</v>
          </cell>
          <cell r="AD56">
            <v>0</v>
          </cell>
          <cell r="AE56">
            <v>231.55959999999999</v>
          </cell>
          <cell r="AF56">
            <v>207.846</v>
          </cell>
          <cell r="AG56">
            <v>227.08960000000002</v>
          </cell>
          <cell r="AH56">
            <v>99.968000000000004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180.524</v>
          </cell>
          <cell r="D57">
            <v>79.584999999999994</v>
          </cell>
          <cell r="E57">
            <v>150.27799999999999</v>
          </cell>
          <cell r="F57">
            <v>105.325</v>
          </cell>
          <cell r="G57">
            <v>0</v>
          </cell>
          <cell r="H57">
            <v>1</v>
          </cell>
          <cell r="I57">
            <v>50</v>
          </cell>
          <cell r="J57">
            <v>151.08799999999999</v>
          </cell>
          <cell r="K57">
            <v>-0.81000000000000227</v>
          </cell>
          <cell r="L57">
            <v>50</v>
          </cell>
          <cell r="M57">
            <v>30</v>
          </cell>
          <cell r="N57">
            <v>50</v>
          </cell>
          <cell r="O57">
            <v>0</v>
          </cell>
          <cell r="W57">
            <v>30.055599999999998</v>
          </cell>
          <cell r="Y57">
            <v>7.8296557047605102</v>
          </cell>
          <cell r="Z57">
            <v>3.5043386257469491</v>
          </cell>
          <cell r="AD57">
            <v>0</v>
          </cell>
          <cell r="AE57">
            <v>18.6248</v>
          </cell>
          <cell r="AF57">
            <v>34.239199999999997</v>
          </cell>
          <cell r="AG57">
            <v>34.499600000000001</v>
          </cell>
          <cell r="AH57">
            <v>16.521999999999998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16.081</v>
          </cell>
          <cell r="D58">
            <v>55.222000000000001</v>
          </cell>
          <cell r="E58">
            <v>45.776000000000003</v>
          </cell>
          <cell r="F58">
            <v>24.763000000000002</v>
          </cell>
          <cell r="G58" t="str">
            <v>нов</v>
          </cell>
          <cell r="H58">
            <v>1</v>
          </cell>
          <cell r="I58" t="e">
            <v>#N/A</v>
          </cell>
          <cell r="J58">
            <v>45.280999999999999</v>
          </cell>
          <cell r="K58">
            <v>0.49500000000000455</v>
          </cell>
          <cell r="L58">
            <v>10</v>
          </cell>
          <cell r="M58">
            <v>10</v>
          </cell>
          <cell r="N58">
            <v>10</v>
          </cell>
          <cell r="O58">
            <v>0</v>
          </cell>
          <cell r="W58">
            <v>9.1552000000000007</v>
          </cell>
          <cell r="X58">
            <v>10</v>
          </cell>
          <cell r="Y58">
            <v>7.0739033554701152</v>
          </cell>
          <cell r="Z58">
            <v>2.7048016427822441</v>
          </cell>
          <cell r="AD58">
            <v>0</v>
          </cell>
          <cell r="AE58">
            <v>20.4526</v>
          </cell>
          <cell r="AF58">
            <v>9.4610000000000003</v>
          </cell>
          <cell r="AG58">
            <v>11.905800000000001</v>
          </cell>
          <cell r="AH58">
            <v>2.2919999999999998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1994.4</v>
          </cell>
          <cell r="D59">
            <v>2669.819</v>
          </cell>
          <cell r="E59">
            <v>2938.922</v>
          </cell>
          <cell r="F59">
            <v>1653.848</v>
          </cell>
          <cell r="G59">
            <v>0</v>
          </cell>
          <cell r="H59">
            <v>1</v>
          </cell>
          <cell r="I59">
            <v>40</v>
          </cell>
          <cell r="J59">
            <v>2908.3690000000001</v>
          </cell>
          <cell r="K59">
            <v>30.552999999999884</v>
          </cell>
          <cell r="L59">
            <v>900</v>
          </cell>
          <cell r="M59">
            <v>800</v>
          </cell>
          <cell r="N59">
            <v>600</v>
          </cell>
          <cell r="O59">
            <v>0</v>
          </cell>
          <cell r="W59">
            <v>587.78440000000001</v>
          </cell>
          <cell r="X59">
            <v>1000</v>
          </cell>
          <cell r="Y59">
            <v>8.4280018319642362</v>
          </cell>
          <cell r="Z59">
            <v>2.81369835606389</v>
          </cell>
          <cell r="AD59">
            <v>0</v>
          </cell>
          <cell r="AE59">
            <v>646.36879999999996</v>
          </cell>
          <cell r="AF59">
            <v>637.77380000000005</v>
          </cell>
          <cell r="AG59">
            <v>643.73940000000005</v>
          </cell>
          <cell r="AH59">
            <v>406.928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3230</v>
          </cell>
          <cell r="D60">
            <v>3879</v>
          </cell>
          <cell r="E60">
            <v>4316</v>
          </cell>
          <cell r="F60">
            <v>2731</v>
          </cell>
          <cell r="G60">
            <v>0</v>
          </cell>
          <cell r="H60">
            <v>0.45</v>
          </cell>
          <cell r="I60">
            <v>50</v>
          </cell>
          <cell r="J60">
            <v>4330</v>
          </cell>
          <cell r="K60">
            <v>-14</v>
          </cell>
          <cell r="L60">
            <v>500</v>
          </cell>
          <cell r="M60">
            <v>500</v>
          </cell>
          <cell r="N60">
            <v>1200</v>
          </cell>
          <cell r="O60">
            <v>0</v>
          </cell>
          <cell r="W60">
            <v>663.2</v>
          </cell>
          <cell r="X60">
            <v>1000</v>
          </cell>
          <cell r="Y60">
            <v>8.943003618817853</v>
          </cell>
          <cell r="Z60">
            <v>4.1179131483715317</v>
          </cell>
          <cell r="AD60">
            <v>1000</v>
          </cell>
          <cell r="AE60">
            <v>871.2</v>
          </cell>
          <cell r="AF60">
            <v>838.8</v>
          </cell>
          <cell r="AG60">
            <v>710.2</v>
          </cell>
          <cell r="AH60">
            <v>601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104.252</v>
          </cell>
          <cell r="D61">
            <v>9.0500000000000007</v>
          </cell>
          <cell r="E61">
            <v>65</v>
          </cell>
          <cell r="F61">
            <v>39.03</v>
          </cell>
          <cell r="G61" t="str">
            <v>нов</v>
          </cell>
          <cell r="H61">
            <v>1</v>
          </cell>
          <cell r="I61" t="e">
            <v>#N/A</v>
          </cell>
          <cell r="J61">
            <v>116.453</v>
          </cell>
          <cell r="K61">
            <v>-51.453000000000003</v>
          </cell>
          <cell r="L61">
            <v>0</v>
          </cell>
          <cell r="M61">
            <v>0</v>
          </cell>
          <cell r="N61">
            <v>10</v>
          </cell>
          <cell r="O61">
            <v>0</v>
          </cell>
          <cell r="W61">
            <v>13</v>
          </cell>
          <cell r="X61">
            <v>10</v>
          </cell>
          <cell r="Y61">
            <v>4.5407692307692304</v>
          </cell>
          <cell r="Z61">
            <v>3.0023076923076926</v>
          </cell>
          <cell r="AD61">
            <v>0</v>
          </cell>
          <cell r="AE61">
            <v>2.9</v>
          </cell>
          <cell r="AF61">
            <v>9.8000000000000007</v>
          </cell>
          <cell r="AG61">
            <v>12.6</v>
          </cell>
          <cell r="AH61">
            <v>0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28.038</v>
          </cell>
          <cell r="D62">
            <v>27.882999999999999</v>
          </cell>
          <cell r="E62">
            <v>30.423999999999999</v>
          </cell>
          <cell r="F62">
            <v>25.497</v>
          </cell>
          <cell r="G62" t="str">
            <v>нов</v>
          </cell>
          <cell r="H62">
            <v>1</v>
          </cell>
          <cell r="I62" t="e">
            <v>#N/A</v>
          </cell>
          <cell r="J62">
            <v>31.582000000000001</v>
          </cell>
          <cell r="K62">
            <v>-1.1580000000000013</v>
          </cell>
          <cell r="L62">
            <v>0</v>
          </cell>
          <cell r="M62">
            <v>0</v>
          </cell>
          <cell r="N62">
            <v>10</v>
          </cell>
          <cell r="O62">
            <v>0</v>
          </cell>
          <cell r="W62">
            <v>6.0847999999999995</v>
          </cell>
          <cell r="Y62">
            <v>5.8337168025243233</v>
          </cell>
          <cell r="Z62">
            <v>4.1902774125690243</v>
          </cell>
          <cell r="AD62">
            <v>0</v>
          </cell>
          <cell r="AE62">
            <v>14.794</v>
          </cell>
          <cell r="AF62">
            <v>12.676</v>
          </cell>
          <cell r="AG62">
            <v>5.6408000000000005</v>
          </cell>
          <cell r="AH62">
            <v>5.3479999999999999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3263</v>
          </cell>
          <cell r="D63">
            <v>3669</v>
          </cell>
          <cell r="E63">
            <v>4441</v>
          </cell>
          <cell r="F63">
            <v>2400</v>
          </cell>
          <cell r="G63" t="str">
            <v>акяб</v>
          </cell>
          <cell r="H63">
            <v>0.45</v>
          </cell>
          <cell r="I63">
            <v>50</v>
          </cell>
          <cell r="J63">
            <v>4478</v>
          </cell>
          <cell r="K63">
            <v>-37</v>
          </cell>
          <cell r="L63">
            <v>800</v>
          </cell>
          <cell r="M63">
            <v>800</v>
          </cell>
          <cell r="N63">
            <v>400</v>
          </cell>
          <cell r="O63">
            <v>0</v>
          </cell>
          <cell r="W63">
            <v>726.2</v>
          </cell>
          <cell r="X63">
            <v>1000</v>
          </cell>
          <cell r="Y63">
            <v>7.4359680528779943</v>
          </cell>
          <cell r="Z63">
            <v>3.3048746901679977</v>
          </cell>
          <cell r="AD63">
            <v>810</v>
          </cell>
          <cell r="AE63">
            <v>919.6</v>
          </cell>
          <cell r="AF63">
            <v>863.6</v>
          </cell>
          <cell r="AG63">
            <v>765.8</v>
          </cell>
          <cell r="AH63">
            <v>834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1322</v>
          </cell>
          <cell r="D64">
            <v>1054</v>
          </cell>
          <cell r="E64">
            <v>1432</v>
          </cell>
          <cell r="F64">
            <v>914</v>
          </cell>
          <cell r="G64">
            <v>0</v>
          </cell>
          <cell r="H64">
            <v>0.45</v>
          </cell>
          <cell r="I64">
            <v>50</v>
          </cell>
          <cell r="J64">
            <v>1421</v>
          </cell>
          <cell r="K64">
            <v>11</v>
          </cell>
          <cell r="L64">
            <v>400</v>
          </cell>
          <cell r="M64">
            <v>350</v>
          </cell>
          <cell r="N64">
            <v>150</v>
          </cell>
          <cell r="O64">
            <v>0</v>
          </cell>
          <cell r="W64">
            <v>286.39999999999998</v>
          </cell>
          <cell r="X64">
            <v>400</v>
          </cell>
          <cell r="Y64">
            <v>7.7304469273743024</v>
          </cell>
          <cell r="Z64">
            <v>3.1913407821229054</v>
          </cell>
          <cell r="AD64">
            <v>0</v>
          </cell>
          <cell r="AE64">
            <v>373.6</v>
          </cell>
          <cell r="AF64">
            <v>357.8</v>
          </cell>
          <cell r="AG64">
            <v>315.2</v>
          </cell>
          <cell r="AH64">
            <v>257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482</v>
          </cell>
          <cell r="D65">
            <v>570</v>
          </cell>
          <cell r="E65">
            <v>562</v>
          </cell>
          <cell r="F65">
            <v>457</v>
          </cell>
          <cell r="G65">
            <v>0</v>
          </cell>
          <cell r="H65">
            <v>0.4</v>
          </cell>
          <cell r="I65">
            <v>40</v>
          </cell>
          <cell r="J65">
            <v>598</v>
          </cell>
          <cell r="K65">
            <v>-36</v>
          </cell>
          <cell r="L65">
            <v>120</v>
          </cell>
          <cell r="M65">
            <v>160</v>
          </cell>
          <cell r="N65">
            <v>30</v>
          </cell>
          <cell r="O65">
            <v>0</v>
          </cell>
          <cell r="W65">
            <v>112.4</v>
          </cell>
          <cell r="X65">
            <v>100</v>
          </cell>
          <cell r="Y65">
            <v>7.7135231316725976</v>
          </cell>
          <cell r="Z65">
            <v>4.0658362989323837</v>
          </cell>
          <cell r="AD65">
            <v>0</v>
          </cell>
          <cell r="AE65">
            <v>154</v>
          </cell>
          <cell r="AF65">
            <v>150</v>
          </cell>
          <cell r="AG65">
            <v>137</v>
          </cell>
          <cell r="AH65">
            <v>147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383</v>
          </cell>
          <cell r="D66">
            <v>534</v>
          </cell>
          <cell r="E66">
            <v>474</v>
          </cell>
          <cell r="F66">
            <v>427</v>
          </cell>
          <cell r="G66">
            <v>0</v>
          </cell>
          <cell r="H66">
            <v>0.4</v>
          </cell>
          <cell r="I66">
            <v>40</v>
          </cell>
          <cell r="J66">
            <v>488</v>
          </cell>
          <cell r="K66">
            <v>-14</v>
          </cell>
          <cell r="L66">
            <v>0</v>
          </cell>
          <cell r="M66">
            <v>130</v>
          </cell>
          <cell r="N66">
            <v>80</v>
          </cell>
          <cell r="O66">
            <v>0</v>
          </cell>
          <cell r="W66">
            <v>94.8</v>
          </cell>
          <cell r="X66">
            <v>100</v>
          </cell>
          <cell r="Y66">
            <v>7.7742616033755274</v>
          </cell>
          <cell r="Z66">
            <v>4.5042194092827001</v>
          </cell>
          <cell r="AD66">
            <v>0</v>
          </cell>
          <cell r="AE66">
            <v>136.80000000000001</v>
          </cell>
          <cell r="AF66">
            <v>124.6</v>
          </cell>
          <cell r="AG66">
            <v>111.6</v>
          </cell>
          <cell r="AH66">
            <v>104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1385.194</v>
          </cell>
          <cell r="D67">
            <v>2471.12</v>
          </cell>
          <cell r="E67">
            <v>1095</v>
          </cell>
          <cell r="F67">
            <v>1067</v>
          </cell>
          <cell r="G67" t="str">
            <v>ак апр</v>
          </cell>
          <cell r="H67">
            <v>1</v>
          </cell>
          <cell r="I67">
            <v>50</v>
          </cell>
          <cell r="J67">
            <v>687.73500000000001</v>
          </cell>
          <cell r="K67">
            <v>407.26499999999999</v>
          </cell>
          <cell r="L67">
            <v>200</v>
          </cell>
          <cell r="M67">
            <v>300</v>
          </cell>
          <cell r="N67">
            <v>0</v>
          </cell>
          <cell r="O67">
            <v>0</v>
          </cell>
          <cell r="W67">
            <v>219</v>
          </cell>
          <cell r="X67">
            <v>300</v>
          </cell>
          <cell r="Y67">
            <v>8.525114155251142</v>
          </cell>
          <cell r="Z67">
            <v>4.872146118721461</v>
          </cell>
          <cell r="AD67">
            <v>0</v>
          </cell>
          <cell r="AE67">
            <v>331.2</v>
          </cell>
          <cell r="AF67">
            <v>277.2</v>
          </cell>
          <cell r="AG67">
            <v>263.8</v>
          </cell>
          <cell r="AH67">
            <v>135.30000000000001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1113</v>
          </cell>
          <cell r="D68">
            <v>1027</v>
          </cell>
          <cell r="E68">
            <v>423</v>
          </cell>
          <cell r="F68">
            <v>1695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445</v>
          </cell>
          <cell r="K68">
            <v>-22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W68">
            <v>84.6</v>
          </cell>
          <cell r="Y68">
            <v>20.035460992907804</v>
          </cell>
          <cell r="Z68">
            <v>20.035460992907804</v>
          </cell>
          <cell r="AD68">
            <v>0</v>
          </cell>
          <cell r="AE68">
            <v>44</v>
          </cell>
          <cell r="AF68">
            <v>108.6</v>
          </cell>
          <cell r="AG68">
            <v>129.4</v>
          </cell>
          <cell r="AH68">
            <v>106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221.49799999999999</v>
          </cell>
          <cell r="D69">
            <v>187.82</v>
          </cell>
          <cell r="E69">
            <v>253.16200000000001</v>
          </cell>
          <cell r="F69">
            <v>147.57</v>
          </cell>
          <cell r="G69">
            <v>0</v>
          </cell>
          <cell r="H69">
            <v>1</v>
          </cell>
          <cell r="I69">
            <v>50</v>
          </cell>
          <cell r="J69">
            <v>241.41399999999999</v>
          </cell>
          <cell r="K69">
            <v>11.748000000000019</v>
          </cell>
          <cell r="L69">
            <v>90</v>
          </cell>
          <cell r="M69">
            <v>60</v>
          </cell>
          <cell r="N69">
            <v>0</v>
          </cell>
          <cell r="O69">
            <v>0</v>
          </cell>
          <cell r="W69">
            <v>50.632400000000004</v>
          </cell>
          <cell r="X69">
            <v>100</v>
          </cell>
          <cell r="Y69">
            <v>7.8520868060767404</v>
          </cell>
          <cell r="Z69">
            <v>2.9145369368230614</v>
          </cell>
          <cell r="AD69">
            <v>0</v>
          </cell>
          <cell r="AE69">
            <v>64.337199999999996</v>
          </cell>
          <cell r="AF69">
            <v>55.992600000000003</v>
          </cell>
          <cell r="AG69">
            <v>54.218399999999995</v>
          </cell>
          <cell r="AH69">
            <v>52.947000000000003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2544</v>
          </cell>
          <cell r="D70">
            <v>3302</v>
          </cell>
          <cell r="E70">
            <v>3875</v>
          </cell>
          <cell r="F70">
            <v>1852</v>
          </cell>
          <cell r="G70">
            <v>0</v>
          </cell>
          <cell r="H70">
            <v>0.4</v>
          </cell>
          <cell r="I70">
            <v>40</v>
          </cell>
          <cell r="J70">
            <v>3951</v>
          </cell>
          <cell r="K70">
            <v>-76</v>
          </cell>
          <cell r="L70">
            <v>800</v>
          </cell>
          <cell r="M70">
            <v>800</v>
          </cell>
          <cell r="N70">
            <v>500</v>
          </cell>
          <cell r="O70">
            <v>0</v>
          </cell>
          <cell r="W70">
            <v>583</v>
          </cell>
          <cell r="X70">
            <v>500</v>
          </cell>
          <cell r="Y70">
            <v>7.6363636363636367</v>
          </cell>
          <cell r="Z70">
            <v>3.1766723842195539</v>
          </cell>
          <cell r="AD70">
            <v>960</v>
          </cell>
          <cell r="AE70">
            <v>740</v>
          </cell>
          <cell r="AF70">
            <v>723.4</v>
          </cell>
          <cell r="AG70">
            <v>649.79999999999995</v>
          </cell>
          <cell r="AH70">
            <v>511.72399999999999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2315</v>
          </cell>
          <cell r="D71">
            <v>2222</v>
          </cell>
          <cell r="E71">
            <v>2662</v>
          </cell>
          <cell r="F71">
            <v>1778</v>
          </cell>
          <cell r="G71">
            <v>0</v>
          </cell>
          <cell r="H71">
            <v>0.4</v>
          </cell>
          <cell r="I71">
            <v>40</v>
          </cell>
          <cell r="J71">
            <v>2711</v>
          </cell>
          <cell r="K71">
            <v>-49</v>
          </cell>
          <cell r="L71">
            <v>900</v>
          </cell>
          <cell r="M71">
            <v>700</v>
          </cell>
          <cell r="N71">
            <v>200</v>
          </cell>
          <cell r="O71">
            <v>0</v>
          </cell>
          <cell r="W71">
            <v>532.4</v>
          </cell>
          <cell r="X71">
            <v>500</v>
          </cell>
          <cell r="Y71">
            <v>7.6596543951915859</v>
          </cell>
          <cell r="Z71">
            <v>3.3395942900075135</v>
          </cell>
          <cell r="AD71">
            <v>0</v>
          </cell>
          <cell r="AE71">
            <v>665.6</v>
          </cell>
          <cell r="AF71">
            <v>662.2</v>
          </cell>
          <cell r="AG71">
            <v>612.4</v>
          </cell>
          <cell r="AH71">
            <v>440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394.97399999999999</v>
          </cell>
          <cell r="D72">
            <v>431.03699999999998</v>
          </cell>
          <cell r="E72">
            <v>488.41399999999999</v>
          </cell>
          <cell r="F72">
            <v>311.58100000000002</v>
          </cell>
          <cell r="G72" t="str">
            <v>ябл</v>
          </cell>
          <cell r="H72">
            <v>1</v>
          </cell>
          <cell r="I72">
            <v>40</v>
          </cell>
          <cell r="J72">
            <v>504.53100000000001</v>
          </cell>
          <cell r="K72">
            <v>-16.117000000000019</v>
          </cell>
          <cell r="L72">
            <v>70</v>
          </cell>
          <cell r="M72">
            <v>120</v>
          </cell>
          <cell r="N72">
            <v>120</v>
          </cell>
          <cell r="O72">
            <v>0</v>
          </cell>
          <cell r="W72">
            <v>97.6828</v>
          </cell>
          <cell r="X72">
            <v>120</v>
          </cell>
          <cell r="Y72">
            <v>7.5917254624150825</v>
          </cell>
          <cell r="Z72">
            <v>3.1897222438341246</v>
          </cell>
          <cell r="AD72">
            <v>0</v>
          </cell>
          <cell r="AE72">
            <v>115.2992</v>
          </cell>
          <cell r="AF72">
            <v>109.39380000000001</v>
          </cell>
          <cell r="AG72">
            <v>100.70439999999999</v>
          </cell>
          <cell r="AH72">
            <v>102.43899999999999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285.93400000000003</v>
          </cell>
          <cell r="D73">
            <v>319.06799999999998</v>
          </cell>
          <cell r="E73">
            <v>359.02199999999999</v>
          </cell>
          <cell r="F73">
            <v>213.417</v>
          </cell>
          <cell r="G73">
            <v>0</v>
          </cell>
          <cell r="H73">
            <v>1</v>
          </cell>
          <cell r="I73">
            <v>40</v>
          </cell>
          <cell r="J73">
            <v>384.54199999999997</v>
          </cell>
          <cell r="K73">
            <v>-25.519999999999982</v>
          </cell>
          <cell r="L73">
            <v>50</v>
          </cell>
          <cell r="M73">
            <v>90</v>
          </cell>
          <cell r="N73">
            <v>70</v>
          </cell>
          <cell r="O73">
            <v>0</v>
          </cell>
          <cell r="W73">
            <v>71.804400000000001</v>
          </cell>
          <cell r="X73">
            <v>130</v>
          </cell>
          <cell r="Y73">
            <v>7.7072853474160361</v>
          </cell>
          <cell r="Z73">
            <v>2.9721994752410716</v>
          </cell>
          <cell r="AD73">
            <v>0</v>
          </cell>
          <cell r="AE73">
            <v>81.71459999999999</v>
          </cell>
          <cell r="AF73">
            <v>80.410200000000003</v>
          </cell>
          <cell r="AG73">
            <v>73.102400000000003</v>
          </cell>
          <cell r="AH73">
            <v>97.885999999999996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709.32</v>
          </cell>
          <cell r="D74">
            <v>448.57499999999999</v>
          </cell>
          <cell r="E74">
            <v>621.28099999999995</v>
          </cell>
          <cell r="F74">
            <v>507.96</v>
          </cell>
          <cell r="G74" t="str">
            <v>ябл</v>
          </cell>
          <cell r="H74">
            <v>1</v>
          </cell>
          <cell r="I74">
            <v>40</v>
          </cell>
          <cell r="J74">
            <v>638.66200000000003</v>
          </cell>
          <cell r="K74">
            <v>-17.381000000000085</v>
          </cell>
          <cell r="L74">
            <v>100</v>
          </cell>
          <cell r="M74">
            <v>170</v>
          </cell>
          <cell r="N74">
            <v>50</v>
          </cell>
          <cell r="O74">
            <v>0</v>
          </cell>
          <cell r="W74">
            <v>124.25619999999999</v>
          </cell>
          <cell r="X74">
            <v>110</v>
          </cell>
          <cell r="Y74">
            <v>7.5485971726159349</v>
          </cell>
          <cell r="Z74">
            <v>4.0880052665380076</v>
          </cell>
          <cell r="AD74">
            <v>0</v>
          </cell>
          <cell r="AE74">
            <v>165.27500000000001</v>
          </cell>
          <cell r="AF74">
            <v>182.25280000000001</v>
          </cell>
          <cell r="AG74">
            <v>144.92000000000002</v>
          </cell>
          <cell r="AH74">
            <v>129.768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234.45599999999999</v>
          </cell>
          <cell r="D75">
            <v>782.88800000000003</v>
          </cell>
          <cell r="E75">
            <v>472.36500000000001</v>
          </cell>
          <cell r="F75">
            <v>451.47899999999998</v>
          </cell>
          <cell r="G75">
            <v>0</v>
          </cell>
          <cell r="H75">
            <v>1</v>
          </cell>
          <cell r="I75">
            <v>40</v>
          </cell>
          <cell r="J75">
            <v>474.84800000000001</v>
          </cell>
          <cell r="K75">
            <v>-2.4830000000000041</v>
          </cell>
          <cell r="L75">
            <v>130</v>
          </cell>
          <cell r="M75">
            <v>140</v>
          </cell>
          <cell r="N75">
            <v>0</v>
          </cell>
          <cell r="O75">
            <v>0</v>
          </cell>
          <cell r="W75">
            <v>94.472999999999999</v>
          </cell>
          <cell r="Y75">
            <v>7.6368803785208481</v>
          </cell>
          <cell r="Z75">
            <v>4.7789209615445678</v>
          </cell>
          <cell r="AD75">
            <v>0</v>
          </cell>
          <cell r="AE75">
            <v>99.438999999999993</v>
          </cell>
          <cell r="AF75">
            <v>100.5904</v>
          </cell>
          <cell r="AG75">
            <v>114.77739999999999</v>
          </cell>
          <cell r="AH75">
            <v>113.98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50</v>
          </cell>
          <cell r="D76">
            <v>203</v>
          </cell>
          <cell r="E76">
            <v>168</v>
          </cell>
          <cell r="F76">
            <v>82</v>
          </cell>
          <cell r="G76" t="str">
            <v>дк</v>
          </cell>
          <cell r="H76">
            <v>0.6</v>
          </cell>
          <cell r="I76">
            <v>60</v>
          </cell>
          <cell r="J76">
            <v>197</v>
          </cell>
          <cell r="K76">
            <v>-29</v>
          </cell>
          <cell r="L76">
            <v>0</v>
          </cell>
          <cell r="M76">
            <v>50</v>
          </cell>
          <cell r="N76">
            <v>0</v>
          </cell>
          <cell r="O76">
            <v>0</v>
          </cell>
          <cell r="W76">
            <v>33.6</v>
          </cell>
          <cell r="X76">
            <v>130</v>
          </cell>
          <cell r="Y76">
            <v>7.7976190476190474</v>
          </cell>
          <cell r="Z76">
            <v>2.4404761904761902</v>
          </cell>
          <cell r="AD76">
            <v>0</v>
          </cell>
          <cell r="AE76">
            <v>18.399999999999999</v>
          </cell>
          <cell r="AF76">
            <v>24.8</v>
          </cell>
          <cell r="AG76">
            <v>31.4</v>
          </cell>
          <cell r="AH76">
            <v>76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192</v>
          </cell>
          <cell r="D77">
            <v>270</v>
          </cell>
          <cell r="E77">
            <v>303</v>
          </cell>
          <cell r="F77">
            <v>154</v>
          </cell>
          <cell r="G77" t="str">
            <v>ябл</v>
          </cell>
          <cell r="H77">
            <v>0.6</v>
          </cell>
          <cell r="I77">
            <v>60</v>
          </cell>
          <cell r="J77">
            <v>313</v>
          </cell>
          <cell r="K77">
            <v>-10</v>
          </cell>
          <cell r="L77">
            <v>140</v>
          </cell>
          <cell r="M77">
            <v>80</v>
          </cell>
          <cell r="N77">
            <v>80</v>
          </cell>
          <cell r="O77">
            <v>0</v>
          </cell>
          <cell r="W77">
            <v>60.6</v>
          </cell>
          <cell r="X77">
            <v>100</v>
          </cell>
          <cell r="Y77">
            <v>9.1419141914191417</v>
          </cell>
          <cell r="Z77">
            <v>2.5412541254125411</v>
          </cell>
          <cell r="AD77">
            <v>0</v>
          </cell>
          <cell r="AE77">
            <v>48.4</v>
          </cell>
          <cell r="AF77">
            <v>58.6</v>
          </cell>
          <cell r="AG77">
            <v>66.400000000000006</v>
          </cell>
          <cell r="AH77">
            <v>63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283</v>
          </cell>
          <cell r="D78">
            <v>370</v>
          </cell>
          <cell r="E78">
            <v>454</v>
          </cell>
          <cell r="F78">
            <v>191</v>
          </cell>
          <cell r="G78" t="str">
            <v>ябл</v>
          </cell>
          <cell r="H78">
            <v>0.6</v>
          </cell>
          <cell r="I78">
            <v>60</v>
          </cell>
          <cell r="J78">
            <v>465</v>
          </cell>
          <cell r="K78">
            <v>-11</v>
          </cell>
          <cell r="L78">
            <v>90</v>
          </cell>
          <cell r="M78">
            <v>100</v>
          </cell>
          <cell r="N78">
            <v>80</v>
          </cell>
          <cell r="O78">
            <v>0</v>
          </cell>
          <cell r="W78">
            <v>90.8</v>
          </cell>
          <cell r="X78">
            <v>250</v>
          </cell>
          <cell r="Y78">
            <v>7.8303964757709252</v>
          </cell>
          <cell r="Z78">
            <v>2.1035242290748899</v>
          </cell>
          <cell r="AD78">
            <v>0</v>
          </cell>
          <cell r="AE78">
            <v>99.8</v>
          </cell>
          <cell r="AF78">
            <v>86.2</v>
          </cell>
          <cell r="AG78">
            <v>86.2</v>
          </cell>
          <cell r="AH78">
            <v>132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144.833</v>
          </cell>
          <cell r="D79">
            <v>192.572</v>
          </cell>
          <cell r="E79">
            <v>265.35399999999998</v>
          </cell>
          <cell r="F79">
            <v>51.640999999999998</v>
          </cell>
          <cell r="G79">
            <v>0</v>
          </cell>
          <cell r="H79">
            <v>1</v>
          </cell>
          <cell r="I79">
            <v>30</v>
          </cell>
          <cell r="J79">
            <v>250.96700000000001</v>
          </cell>
          <cell r="K79">
            <v>14.386999999999972</v>
          </cell>
          <cell r="L79">
            <v>100</v>
          </cell>
          <cell r="M79">
            <v>80</v>
          </cell>
          <cell r="N79">
            <v>80</v>
          </cell>
          <cell r="O79">
            <v>0</v>
          </cell>
          <cell r="W79">
            <v>53.070799999999998</v>
          </cell>
          <cell r="X79">
            <v>20</v>
          </cell>
          <cell r="Y79">
            <v>6.2490295981971249</v>
          </cell>
          <cell r="Z79">
            <v>0.97305863111164703</v>
          </cell>
          <cell r="AD79">
            <v>0</v>
          </cell>
          <cell r="AE79">
            <v>54.942799999999998</v>
          </cell>
          <cell r="AF79">
            <v>49.187200000000004</v>
          </cell>
          <cell r="AG79">
            <v>59.075400000000002</v>
          </cell>
          <cell r="AH79">
            <v>44.85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673</v>
          </cell>
          <cell r="D80">
            <v>369</v>
          </cell>
          <cell r="E80">
            <v>744</v>
          </cell>
          <cell r="F80">
            <v>279</v>
          </cell>
          <cell r="G80" t="str">
            <v>ябл,дк</v>
          </cell>
          <cell r="H80">
            <v>0.6</v>
          </cell>
          <cell r="I80">
            <v>60</v>
          </cell>
          <cell r="J80">
            <v>747</v>
          </cell>
          <cell r="K80">
            <v>-3</v>
          </cell>
          <cell r="L80">
            <v>230</v>
          </cell>
          <cell r="M80">
            <v>160</v>
          </cell>
          <cell r="N80">
            <v>200</v>
          </cell>
          <cell r="O80">
            <v>0</v>
          </cell>
          <cell r="W80">
            <v>148.80000000000001</v>
          </cell>
          <cell r="X80">
            <v>250</v>
          </cell>
          <cell r="Y80">
            <v>7.5201612903225801</v>
          </cell>
          <cell r="Z80">
            <v>1.8749999999999998</v>
          </cell>
          <cell r="AD80">
            <v>0</v>
          </cell>
          <cell r="AE80">
            <v>158.19999999999999</v>
          </cell>
          <cell r="AF80">
            <v>163.80000000000001</v>
          </cell>
          <cell r="AG80">
            <v>140.19999999999999</v>
          </cell>
          <cell r="AH80">
            <v>153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1010</v>
          </cell>
          <cell r="D81">
            <v>930</v>
          </cell>
          <cell r="E81">
            <v>1059</v>
          </cell>
          <cell r="F81">
            <v>863</v>
          </cell>
          <cell r="G81" t="str">
            <v>ябл,дк</v>
          </cell>
          <cell r="H81">
            <v>0.6</v>
          </cell>
          <cell r="I81">
            <v>60</v>
          </cell>
          <cell r="J81">
            <v>1078</v>
          </cell>
          <cell r="K81">
            <v>-19</v>
          </cell>
          <cell r="L81">
            <v>230</v>
          </cell>
          <cell r="M81">
            <v>300</v>
          </cell>
          <cell r="N81">
            <v>200</v>
          </cell>
          <cell r="O81">
            <v>0</v>
          </cell>
          <cell r="W81">
            <v>211.8</v>
          </cell>
          <cell r="X81">
            <v>250</v>
          </cell>
          <cell r="Y81">
            <v>8.7016052880075545</v>
          </cell>
          <cell r="Z81">
            <v>4.0745986779981109</v>
          </cell>
          <cell r="AD81">
            <v>0</v>
          </cell>
          <cell r="AE81">
            <v>261.8</v>
          </cell>
          <cell r="AF81">
            <v>278.60000000000002</v>
          </cell>
          <cell r="AG81">
            <v>252.4</v>
          </cell>
          <cell r="AH81">
            <v>252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1190</v>
          </cell>
          <cell r="D82">
            <v>1444</v>
          </cell>
          <cell r="E82">
            <v>1476</v>
          </cell>
          <cell r="F82">
            <v>1096</v>
          </cell>
          <cell r="G82">
            <v>0</v>
          </cell>
          <cell r="H82">
            <v>0.28000000000000003</v>
          </cell>
          <cell r="I82">
            <v>35</v>
          </cell>
          <cell r="J82">
            <v>1520</v>
          </cell>
          <cell r="K82">
            <v>-44</v>
          </cell>
          <cell r="L82">
            <v>300</v>
          </cell>
          <cell r="M82">
            <v>400</v>
          </cell>
          <cell r="N82">
            <v>200</v>
          </cell>
          <cell r="O82">
            <v>0</v>
          </cell>
          <cell r="W82">
            <v>295.2</v>
          </cell>
          <cell r="X82">
            <v>300</v>
          </cell>
          <cell r="Y82">
            <v>7.7777777777777777</v>
          </cell>
          <cell r="Z82">
            <v>3.7127371273712737</v>
          </cell>
          <cell r="AD82">
            <v>0</v>
          </cell>
          <cell r="AE82">
            <v>377</v>
          </cell>
          <cell r="AF82">
            <v>350.8</v>
          </cell>
          <cell r="AG82">
            <v>335</v>
          </cell>
          <cell r="AH82">
            <v>269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237</v>
          </cell>
          <cell r="D83">
            <v>2363</v>
          </cell>
          <cell r="E83">
            <v>716</v>
          </cell>
          <cell r="F83">
            <v>236</v>
          </cell>
          <cell r="G83">
            <v>0</v>
          </cell>
          <cell r="H83">
            <v>0.4</v>
          </cell>
          <cell r="I83" t="e">
            <v>#N/A</v>
          </cell>
          <cell r="J83">
            <v>764</v>
          </cell>
          <cell r="K83">
            <v>-48</v>
          </cell>
          <cell r="L83">
            <v>250</v>
          </cell>
          <cell r="M83">
            <v>250</v>
          </cell>
          <cell r="N83">
            <v>200</v>
          </cell>
          <cell r="O83">
            <v>0</v>
          </cell>
          <cell r="W83">
            <v>143.19999999999999</v>
          </cell>
          <cell r="X83">
            <v>250</v>
          </cell>
          <cell r="Y83">
            <v>8.2821229050279328</v>
          </cell>
          <cell r="Z83">
            <v>1.6480446927374304</v>
          </cell>
          <cell r="AD83">
            <v>0</v>
          </cell>
          <cell r="AE83">
            <v>111</v>
          </cell>
          <cell r="AF83">
            <v>67.400000000000006</v>
          </cell>
          <cell r="AG83">
            <v>150.6</v>
          </cell>
          <cell r="AH83">
            <v>203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-69</v>
          </cell>
          <cell r="D84">
            <v>2373</v>
          </cell>
          <cell r="E84">
            <v>419</v>
          </cell>
          <cell r="F84">
            <v>9</v>
          </cell>
          <cell r="G84">
            <v>0</v>
          </cell>
          <cell r="H84">
            <v>0.33</v>
          </cell>
          <cell r="I84">
            <v>60</v>
          </cell>
          <cell r="J84">
            <v>855</v>
          </cell>
          <cell r="K84">
            <v>-436</v>
          </cell>
          <cell r="L84">
            <v>250</v>
          </cell>
          <cell r="M84">
            <v>200</v>
          </cell>
          <cell r="N84">
            <v>250</v>
          </cell>
          <cell r="O84">
            <v>0</v>
          </cell>
          <cell r="W84">
            <v>83.8</v>
          </cell>
          <cell r="X84">
            <v>120</v>
          </cell>
          <cell r="Y84">
            <v>9.892601431980907</v>
          </cell>
          <cell r="Z84">
            <v>0.10739856801909309</v>
          </cell>
          <cell r="AD84">
            <v>0</v>
          </cell>
          <cell r="AE84">
            <v>219</v>
          </cell>
          <cell r="AF84">
            <v>198.2</v>
          </cell>
          <cell r="AG84">
            <v>139.4</v>
          </cell>
          <cell r="AH84">
            <v>15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42</v>
          </cell>
          <cell r="D85">
            <v>1721</v>
          </cell>
          <cell r="E85">
            <v>345</v>
          </cell>
          <cell r="F85">
            <v>26</v>
          </cell>
          <cell r="G85">
            <v>0</v>
          </cell>
          <cell r="H85">
            <v>0.35</v>
          </cell>
          <cell r="I85" t="e">
            <v>#N/A</v>
          </cell>
          <cell r="J85">
            <v>671</v>
          </cell>
          <cell r="K85">
            <v>-326</v>
          </cell>
          <cell r="L85">
            <v>120</v>
          </cell>
          <cell r="M85">
            <v>80</v>
          </cell>
          <cell r="N85">
            <v>200</v>
          </cell>
          <cell r="O85">
            <v>0</v>
          </cell>
          <cell r="W85">
            <v>69</v>
          </cell>
          <cell r="X85">
            <v>100</v>
          </cell>
          <cell r="Y85">
            <v>7.6231884057971016</v>
          </cell>
          <cell r="Z85">
            <v>0.37681159420289856</v>
          </cell>
          <cell r="AD85">
            <v>0</v>
          </cell>
          <cell r="AE85">
            <v>110.2</v>
          </cell>
          <cell r="AF85">
            <v>33.4</v>
          </cell>
          <cell r="AG85">
            <v>68.599999999999994</v>
          </cell>
          <cell r="AH85">
            <v>33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372</v>
          </cell>
          <cell r="D86">
            <v>188</v>
          </cell>
          <cell r="E86">
            <v>438</v>
          </cell>
          <cell r="F86">
            <v>111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445</v>
          </cell>
          <cell r="K86">
            <v>-7</v>
          </cell>
          <cell r="L86">
            <v>140</v>
          </cell>
          <cell r="M86">
            <v>90</v>
          </cell>
          <cell r="N86">
            <v>229.80000000000007</v>
          </cell>
          <cell r="O86">
            <v>0</v>
          </cell>
          <cell r="W86">
            <v>87.6</v>
          </cell>
          <cell r="X86">
            <v>100</v>
          </cell>
          <cell r="Y86">
            <v>7.6575342465753433</v>
          </cell>
          <cell r="Z86">
            <v>1.2671232876712331</v>
          </cell>
          <cell r="AD86">
            <v>0</v>
          </cell>
          <cell r="AE86">
            <v>85.6</v>
          </cell>
          <cell r="AF86">
            <v>81</v>
          </cell>
          <cell r="AG86">
            <v>71</v>
          </cell>
          <cell r="AH86">
            <v>34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2996</v>
          </cell>
          <cell r="D87">
            <v>6367</v>
          </cell>
          <cell r="E87">
            <v>6579</v>
          </cell>
          <cell r="F87">
            <v>2655</v>
          </cell>
          <cell r="G87">
            <v>0</v>
          </cell>
          <cell r="H87">
            <v>0.35</v>
          </cell>
          <cell r="I87">
            <v>40</v>
          </cell>
          <cell r="J87">
            <v>6657</v>
          </cell>
          <cell r="K87">
            <v>-78</v>
          </cell>
          <cell r="L87">
            <v>400</v>
          </cell>
          <cell r="M87">
            <v>1000</v>
          </cell>
          <cell r="N87">
            <v>800</v>
          </cell>
          <cell r="O87">
            <v>800</v>
          </cell>
          <cell r="W87">
            <v>715.8</v>
          </cell>
          <cell r="X87">
            <v>1200</v>
          </cell>
          <cell r="Y87">
            <v>9.5766974015088024</v>
          </cell>
          <cell r="Z87">
            <v>3.7091366303436715</v>
          </cell>
          <cell r="AD87">
            <v>3000</v>
          </cell>
          <cell r="AE87">
            <v>929</v>
          </cell>
          <cell r="AF87">
            <v>846.2</v>
          </cell>
          <cell r="AG87">
            <v>785</v>
          </cell>
          <cell r="AH87">
            <v>703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72.102000000000004</v>
          </cell>
          <cell r="D88">
            <v>8.06</v>
          </cell>
          <cell r="E88">
            <v>28.574999999999999</v>
          </cell>
          <cell r="F88">
            <v>44.826999999999998</v>
          </cell>
          <cell r="G88" t="str">
            <v>нов</v>
          </cell>
          <cell r="H88">
            <v>1</v>
          </cell>
          <cell r="I88" t="e">
            <v>#N/A</v>
          </cell>
          <cell r="J88">
            <v>117.06399999999999</v>
          </cell>
          <cell r="K88">
            <v>-88.48899999999999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5.7149999999999999</v>
          </cell>
          <cell r="Y88">
            <v>7.843744531933508</v>
          </cell>
          <cell r="Z88">
            <v>7.843744531933508</v>
          </cell>
          <cell r="AD88">
            <v>0</v>
          </cell>
          <cell r="AE88">
            <v>0.82</v>
          </cell>
          <cell r="AF88">
            <v>5.7576000000000001</v>
          </cell>
          <cell r="AG88">
            <v>9.3548000000000009</v>
          </cell>
          <cell r="AH88">
            <v>0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4723</v>
          </cell>
          <cell r="D89">
            <v>9374</v>
          </cell>
          <cell r="E89">
            <v>9402</v>
          </cell>
          <cell r="F89">
            <v>4460</v>
          </cell>
          <cell r="G89">
            <v>0</v>
          </cell>
          <cell r="H89">
            <v>0.35</v>
          </cell>
          <cell r="I89">
            <v>45</v>
          </cell>
          <cell r="J89">
            <v>9515</v>
          </cell>
          <cell r="K89">
            <v>-113</v>
          </cell>
          <cell r="L89">
            <v>1500</v>
          </cell>
          <cell r="M89">
            <v>1800</v>
          </cell>
          <cell r="N89">
            <v>600</v>
          </cell>
          <cell r="O89">
            <v>1500</v>
          </cell>
          <cell r="W89">
            <v>1520.4</v>
          </cell>
          <cell r="X89">
            <v>1800</v>
          </cell>
          <cell r="Y89">
            <v>7.6690344646145743</v>
          </cell>
          <cell r="Z89">
            <v>2.9334385687976847</v>
          </cell>
          <cell r="AD89">
            <v>1800</v>
          </cell>
          <cell r="AE89">
            <v>1653</v>
          </cell>
          <cell r="AF89">
            <v>1511</v>
          </cell>
          <cell r="AG89">
            <v>1578</v>
          </cell>
          <cell r="AH89">
            <v>1209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15</v>
          </cell>
          <cell r="D90">
            <v>3</v>
          </cell>
          <cell r="E90">
            <v>6</v>
          </cell>
          <cell r="F90">
            <v>9</v>
          </cell>
          <cell r="G90" t="str">
            <v>лидер</v>
          </cell>
          <cell r="H90">
            <v>0.11</v>
          </cell>
          <cell r="I90">
            <v>120</v>
          </cell>
          <cell r="J90">
            <v>57</v>
          </cell>
          <cell r="K90">
            <v>-51</v>
          </cell>
          <cell r="L90">
            <v>30</v>
          </cell>
          <cell r="M90">
            <v>30</v>
          </cell>
          <cell r="N90">
            <v>0</v>
          </cell>
          <cell r="O90">
            <v>0</v>
          </cell>
          <cell r="W90">
            <v>1.2</v>
          </cell>
          <cell r="X90">
            <v>30</v>
          </cell>
          <cell r="Y90">
            <v>82.5</v>
          </cell>
          <cell r="Z90">
            <v>7.5</v>
          </cell>
          <cell r="AD90">
            <v>0</v>
          </cell>
          <cell r="AE90">
            <v>23.4</v>
          </cell>
          <cell r="AF90">
            <v>9.6</v>
          </cell>
          <cell r="AG90">
            <v>10.8</v>
          </cell>
          <cell r="AH90">
            <v>0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111</v>
          </cell>
          <cell r="D91">
            <v>166</v>
          </cell>
          <cell r="E91">
            <v>108</v>
          </cell>
          <cell r="F91">
            <v>166</v>
          </cell>
          <cell r="G91" t="str">
            <v>лидер</v>
          </cell>
          <cell r="H91">
            <v>0.11</v>
          </cell>
          <cell r="I91">
            <v>120</v>
          </cell>
          <cell r="J91">
            <v>136</v>
          </cell>
          <cell r="K91">
            <v>-28</v>
          </cell>
          <cell r="L91">
            <v>30</v>
          </cell>
          <cell r="M91">
            <v>30</v>
          </cell>
          <cell r="N91">
            <v>0</v>
          </cell>
          <cell r="O91">
            <v>0</v>
          </cell>
          <cell r="W91">
            <v>21.6</v>
          </cell>
          <cell r="X91">
            <v>30</v>
          </cell>
          <cell r="Y91">
            <v>11.851851851851851</v>
          </cell>
          <cell r="Z91">
            <v>7.6851851851851851</v>
          </cell>
          <cell r="AD91">
            <v>0</v>
          </cell>
          <cell r="AE91">
            <v>28.2</v>
          </cell>
          <cell r="AF91">
            <v>25.4</v>
          </cell>
          <cell r="AG91">
            <v>30.2</v>
          </cell>
          <cell r="AH91">
            <v>27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464</v>
          </cell>
          <cell r="D92">
            <v>549</v>
          </cell>
          <cell r="E92">
            <v>602</v>
          </cell>
          <cell r="F92">
            <v>387</v>
          </cell>
          <cell r="G92" t="str">
            <v>лидер</v>
          </cell>
          <cell r="H92">
            <v>0.06</v>
          </cell>
          <cell r="I92">
            <v>60</v>
          </cell>
          <cell r="J92">
            <v>654</v>
          </cell>
          <cell r="K92">
            <v>-52</v>
          </cell>
          <cell r="L92">
            <v>100</v>
          </cell>
          <cell r="M92">
            <v>100</v>
          </cell>
          <cell r="N92">
            <v>150</v>
          </cell>
          <cell r="O92">
            <v>0</v>
          </cell>
          <cell r="W92">
            <v>120.4</v>
          </cell>
          <cell r="X92">
            <v>180</v>
          </cell>
          <cell r="Y92">
            <v>7.6162790697674412</v>
          </cell>
          <cell r="Z92">
            <v>3.214285714285714</v>
          </cell>
          <cell r="AD92">
            <v>0</v>
          </cell>
          <cell r="AE92">
            <v>101.4</v>
          </cell>
          <cell r="AF92">
            <v>123.4</v>
          </cell>
          <cell r="AG92">
            <v>114.8</v>
          </cell>
          <cell r="AH92">
            <v>167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28</v>
          </cell>
          <cell r="D93">
            <v>3</v>
          </cell>
          <cell r="E93">
            <v>7</v>
          </cell>
          <cell r="F93">
            <v>24</v>
          </cell>
          <cell r="G93">
            <v>0</v>
          </cell>
          <cell r="H93">
            <v>0.06</v>
          </cell>
          <cell r="I93">
            <v>0</v>
          </cell>
          <cell r="J93">
            <v>493</v>
          </cell>
          <cell r="K93">
            <v>-486</v>
          </cell>
          <cell r="L93">
            <v>100</v>
          </cell>
          <cell r="M93">
            <v>100</v>
          </cell>
          <cell r="N93">
            <v>100</v>
          </cell>
          <cell r="O93">
            <v>0</v>
          </cell>
          <cell r="W93">
            <v>1.4</v>
          </cell>
          <cell r="X93">
            <v>50</v>
          </cell>
          <cell r="Y93">
            <v>267.14285714285717</v>
          </cell>
          <cell r="Z93">
            <v>17.142857142857142</v>
          </cell>
          <cell r="AD93">
            <v>0</v>
          </cell>
          <cell r="AE93">
            <v>50.2</v>
          </cell>
          <cell r="AF93">
            <v>13</v>
          </cell>
          <cell r="AG93">
            <v>3.2</v>
          </cell>
          <cell r="AH93">
            <v>7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7</v>
          </cell>
          <cell r="D94">
            <v>6</v>
          </cell>
          <cell r="E94">
            <v>10</v>
          </cell>
          <cell r="G94" t="str">
            <v>лидер</v>
          </cell>
          <cell r="H94">
            <v>0.06</v>
          </cell>
          <cell r="I94">
            <v>60</v>
          </cell>
          <cell r="J94">
            <v>400</v>
          </cell>
          <cell r="K94">
            <v>-390</v>
          </cell>
          <cell r="L94">
            <v>100</v>
          </cell>
          <cell r="M94">
            <v>100</v>
          </cell>
          <cell r="N94">
            <v>100</v>
          </cell>
          <cell r="O94">
            <v>0</v>
          </cell>
          <cell r="W94">
            <v>2</v>
          </cell>
          <cell r="X94">
            <v>50</v>
          </cell>
          <cell r="Y94">
            <v>175</v>
          </cell>
          <cell r="Z94">
            <v>0</v>
          </cell>
          <cell r="AD94">
            <v>0</v>
          </cell>
          <cell r="AE94">
            <v>154.80000000000001</v>
          </cell>
          <cell r="AF94">
            <v>105.2</v>
          </cell>
          <cell r="AG94">
            <v>3.4</v>
          </cell>
          <cell r="AH94">
            <v>4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108</v>
          </cell>
          <cell r="D95">
            <v>1</v>
          </cell>
          <cell r="E95">
            <v>1</v>
          </cell>
          <cell r="F95">
            <v>107</v>
          </cell>
          <cell r="G95">
            <v>0</v>
          </cell>
          <cell r="H95">
            <v>0.15</v>
          </cell>
          <cell r="I95" t="e">
            <v>#N/A</v>
          </cell>
          <cell r="J95">
            <v>255</v>
          </cell>
          <cell r="K95">
            <v>-254</v>
          </cell>
          <cell r="L95">
            <v>50</v>
          </cell>
          <cell r="M95">
            <v>50</v>
          </cell>
          <cell r="N95">
            <v>50</v>
          </cell>
          <cell r="O95">
            <v>0</v>
          </cell>
          <cell r="W95">
            <v>0.2</v>
          </cell>
          <cell r="X95">
            <v>50</v>
          </cell>
          <cell r="Y95">
            <v>1535</v>
          </cell>
          <cell r="Z95">
            <v>535</v>
          </cell>
          <cell r="AD95">
            <v>0</v>
          </cell>
          <cell r="AE95">
            <v>51</v>
          </cell>
          <cell r="AF95">
            <v>56.6</v>
          </cell>
          <cell r="AG95">
            <v>22.6</v>
          </cell>
          <cell r="AH95">
            <v>1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29</v>
          </cell>
          <cell r="D96">
            <v>69</v>
          </cell>
          <cell r="E96">
            <v>77</v>
          </cell>
          <cell r="F96">
            <v>6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108</v>
          </cell>
          <cell r="K96">
            <v>-31</v>
          </cell>
          <cell r="L96">
            <v>10</v>
          </cell>
          <cell r="M96">
            <v>10</v>
          </cell>
          <cell r="N96">
            <v>10</v>
          </cell>
          <cell r="O96">
            <v>0</v>
          </cell>
          <cell r="W96">
            <v>15.4</v>
          </cell>
          <cell r="X96">
            <v>10</v>
          </cell>
          <cell r="Y96">
            <v>2.9870129870129869</v>
          </cell>
          <cell r="Z96">
            <v>0.38961038961038963</v>
          </cell>
          <cell r="AD96">
            <v>0</v>
          </cell>
          <cell r="AE96">
            <v>31.6</v>
          </cell>
          <cell r="AF96">
            <v>8.1999999999999993</v>
          </cell>
          <cell r="AG96">
            <v>16.2</v>
          </cell>
          <cell r="AH96">
            <v>7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174.65899999999999</v>
          </cell>
          <cell r="D97">
            <v>771.78</v>
          </cell>
          <cell r="E97">
            <v>279.86099999999999</v>
          </cell>
          <cell r="F97">
            <v>660.78200000000004</v>
          </cell>
          <cell r="G97" t="str">
            <v>н</v>
          </cell>
          <cell r="H97">
            <v>1</v>
          </cell>
          <cell r="I97" t="e">
            <v>#N/A</v>
          </cell>
          <cell r="J97">
            <v>284.90199999999999</v>
          </cell>
          <cell r="K97">
            <v>-5.0409999999999968</v>
          </cell>
          <cell r="L97">
            <v>0</v>
          </cell>
          <cell r="M97">
            <v>150</v>
          </cell>
          <cell r="N97">
            <v>0</v>
          </cell>
          <cell r="O97">
            <v>0</v>
          </cell>
          <cell r="W97">
            <v>55.972200000000001</v>
          </cell>
          <cell r="Y97">
            <v>14.485440986775579</v>
          </cell>
          <cell r="Z97">
            <v>11.805539178377838</v>
          </cell>
          <cell r="AD97">
            <v>0</v>
          </cell>
          <cell r="AE97">
            <v>94.309799999999996</v>
          </cell>
          <cell r="AF97">
            <v>96.13300000000001</v>
          </cell>
          <cell r="AG97">
            <v>118.505</v>
          </cell>
          <cell r="AH97">
            <v>50.715000000000003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30.754999999999999</v>
          </cell>
          <cell r="D98">
            <v>13.444000000000001</v>
          </cell>
          <cell r="E98">
            <v>28.391999999999999</v>
          </cell>
          <cell r="F98">
            <v>13.103</v>
          </cell>
          <cell r="G98" t="str">
            <v>нов</v>
          </cell>
          <cell r="H98">
            <v>1</v>
          </cell>
          <cell r="I98" t="e">
            <v>#N/A</v>
          </cell>
          <cell r="J98">
            <v>48.95</v>
          </cell>
          <cell r="K98">
            <v>-20.558000000000003</v>
          </cell>
          <cell r="L98">
            <v>10</v>
          </cell>
          <cell r="M98">
            <v>60</v>
          </cell>
          <cell r="N98">
            <v>0</v>
          </cell>
          <cell r="O98">
            <v>0</v>
          </cell>
          <cell r="W98">
            <v>5.6783999999999999</v>
          </cell>
          <cell r="Y98">
            <v>14.634932375316993</v>
          </cell>
          <cell r="Z98">
            <v>2.3075162017469708</v>
          </cell>
          <cell r="AD98">
            <v>0</v>
          </cell>
          <cell r="AE98">
            <v>1.6224000000000001</v>
          </cell>
          <cell r="AF98">
            <v>10.577200000000001</v>
          </cell>
          <cell r="AG98">
            <v>11.3568</v>
          </cell>
          <cell r="AH98">
            <v>2.7040000000000002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518</v>
          </cell>
          <cell r="D99">
            <v>567</v>
          </cell>
          <cell r="E99">
            <v>550</v>
          </cell>
          <cell r="F99">
            <v>510</v>
          </cell>
          <cell r="G99">
            <v>0</v>
          </cell>
          <cell r="H99">
            <v>0.4</v>
          </cell>
          <cell r="I99" t="e">
            <v>#N/A</v>
          </cell>
          <cell r="J99">
            <v>576</v>
          </cell>
          <cell r="K99">
            <v>-26</v>
          </cell>
          <cell r="L99">
            <v>0</v>
          </cell>
          <cell r="M99">
            <v>100</v>
          </cell>
          <cell r="N99">
            <v>0</v>
          </cell>
          <cell r="O99">
            <v>0</v>
          </cell>
          <cell r="W99">
            <v>110</v>
          </cell>
          <cell r="X99">
            <v>250</v>
          </cell>
          <cell r="Y99">
            <v>7.8181818181818183</v>
          </cell>
          <cell r="Z99">
            <v>4.6363636363636367</v>
          </cell>
          <cell r="AD99">
            <v>0</v>
          </cell>
          <cell r="AE99">
            <v>133.80000000000001</v>
          </cell>
          <cell r="AF99">
            <v>149</v>
          </cell>
          <cell r="AG99">
            <v>121.8</v>
          </cell>
          <cell r="AH99">
            <v>144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288.233</v>
          </cell>
          <cell r="D100">
            <v>271.08100000000002</v>
          </cell>
          <cell r="E100">
            <v>266.40499999999997</v>
          </cell>
          <cell r="F100">
            <v>279.85899999999998</v>
          </cell>
          <cell r="G100" t="str">
            <v>н</v>
          </cell>
          <cell r="H100">
            <v>1</v>
          </cell>
          <cell r="I100" t="e">
            <v>#N/A</v>
          </cell>
          <cell r="J100">
            <v>259.012</v>
          </cell>
          <cell r="K100">
            <v>7.3929999999999723</v>
          </cell>
          <cell r="L100">
            <v>0</v>
          </cell>
          <cell r="M100">
            <v>60</v>
          </cell>
          <cell r="N100">
            <v>0</v>
          </cell>
          <cell r="O100">
            <v>0</v>
          </cell>
          <cell r="W100">
            <v>53.280999999999992</v>
          </cell>
          <cell r="X100">
            <v>100</v>
          </cell>
          <cell r="Y100">
            <v>8.2554569170999059</v>
          </cell>
          <cell r="Z100">
            <v>5.2525102757080386</v>
          </cell>
          <cell r="AD100">
            <v>0</v>
          </cell>
          <cell r="AE100">
            <v>85.206800000000001</v>
          </cell>
          <cell r="AF100">
            <v>73.015200000000007</v>
          </cell>
          <cell r="AG100">
            <v>61.762</v>
          </cell>
          <cell r="AH100">
            <v>59.3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188</v>
          </cell>
          <cell r="D101">
            <v>700</v>
          </cell>
          <cell r="E101">
            <v>384</v>
          </cell>
          <cell r="F101">
            <v>488</v>
          </cell>
          <cell r="G101">
            <v>0</v>
          </cell>
          <cell r="H101">
            <v>0.4</v>
          </cell>
          <cell r="I101" t="e">
            <v>#N/A</v>
          </cell>
          <cell r="J101">
            <v>407</v>
          </cell>
          <cell r="K101">
            <v>-23</v>
          </cell>
          <cell r="L101">
            <v>60</v>
          </cell>
          <cell r="M101">
            <v>140</v>
          </cell>
          <cell r="N101">
            <v>0</v>
          </cell>
          <cell r="O101">
            <v>0</v>
          </cell>
          <cell r="W101">
            <v>76.8</v>
          </cell>
          <cell r="Y101">
            <v>8.9583333333333339</v>
          </cell>
          <cell r="Z101">
            <v>6.354166666666667</v>
          </cell>
          <cell r="AD101">
            <v>0</v>
          </cell>
          <cell r="AE101">
            <v>86</v>
          </cell>
          <cell r="AF101">
            <v>87.4</v>
          </cell>
          <cell r="AG101">
            <v>114</v>
          </cell>
          <cell r="AH101">
            <v>85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311.02699999999999</v>
          </cell>
          <cell r="D102">
            <v>117.33499999999999</v>
          </cell>
          <cell r="E102">
            <v>214.029</v>
          </cell>
          <cell r="F102">
            <v>207.983</v>
          </cell>
          <cell r="G102">
            <v>0</v>
          </cell>
          <cell r="H102">
            <v>1</v>
          </cell>
          <cell r="I102" t="e">
            <v>#N/A</v>
          </cell>
          <cell r="J102">
            <v>203.60499999999999</v>
          </cell>
          <cell r="K102">
            <v>10.424000000000007</v>
          </cell>
          <cell r="L102">
            <v>40</v>
          </cell>
          <cell r="M102">
            <v>50</v>
          </cell>
          <cell r="N102">
            <v>0</v>
          </cell>
          <cell r="O102">
            <v>0</v>
          </cell>
          <cell r="W102">
            <v>42.805799999999998</v>
          </cell>
          <cell r="X102">
            <v>50</v>
          </cell>
          <cell r="Y102">
            <v>8.1293422853912318</v>
          </cell>
          <cell r="Z102">
            <v>4.858757458101473</v>
          </cell>
          <cell r="AD102">
            <v>0</v>
          </cell>
          <cell r="AE102">
            <v>77.969000000000008</v>
          </cell>
          <cell r="AF102">
            <v>50.3508</v>
          </cell>
          <cell r="AG102">
            <v>51.313000000000002</v>
          </cell>
          <cell r="AH102">
            <v>50.83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69</v>
          </cell>
          <cell r="D103">
            <v>138</v>
          </cell>
          <cell r="E103">
            <v>150</v>
          </cell>
          <cell r="F103">
            <v>50</v>
          </cell>
          <cell r="G103" t="str">
            <v>н</v>
          </cell>
          <cell r="H103">
            <v>0.4</v>
          </cell>
          <cell r="I103" t="e">
            <v>#N/A</v>
          </cell>
          <cell r="J103">
            <v>275</v>
          </cell>
          <cell r="K103">
            <v>-125</v>
          </cell>
          <cell r="L103">
            <v>20</v>
          </cell>
          <cell r="M103">
            <v>30</v>
          </cell>
          <cell r="N103">
            <v>90</v>
          </cell>
          <cell r="O103">
            <v>0</v>
          </cell>
          <cell r="W103">
            <v>30</v>
          </cell>
          <cell r="X103">
            <v>50</v>
          </cell>
          <cell r="Y103">
            <v>8</v>
          </cell>
          <cell r="Z103">
            <v>1.6666666666666667</v>
          </cell>
          <cell r="AD103">
            <v>0</v>
          </cell>
          <cell r="AE103">
            <v>15</v>
          </cell>
          <cell r="AF103">
            <v>24</v>
          </cell>
          <cell r="AG103">
            <v>25.6</v>
          </cell>
          <cell r="AH103">
            <v>46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121</v>
          </cell>
          <cell r="D104">
            <v>138</v>
          </cell>
          <cell r="E104">
            <v>134</v>
          </cell>
          <cell r="F104">
            <v>125</v>
          </cell>
          <cell r="G104">
            <v>0</v>
          </cell>
          <cell r="H104">
            <v>0.2</v>
          </cell>
          <cell r="I104" t="e">
            <v>#N/A</v>
          </cell>
          <cell r="J104">
            <v>155</v>
          </cell>
          <cell r="K104">
            <v>-21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26.8</v>
          </cell>
          <cell r="X104">
            <v>100</v>
          </cell>
          <cell r="Y104">
            <v>8.3955223880597014</v>
          </cell>
          <cell r="Z104">
            <v>4.6641791044776122</v>
          </cell>
          <cell r="AD104">
            <v>0</v>
          </cell>
          <cell r="AE104">
            <v>32</v>
          </cell>
          <cell r="AF104">
            <v>28.2</v>
          </cell>
          <cell r="AG104">
            <v>26.2</v>
          </cell>
          <cell r="AH104">
            <v>59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56</v>
          </cell>
          <cell r="D105">
            <v>93</v>
          </cell>
          <cell r="E105">
            <v>106</v>
          </cell>
          <cell r="F105">
            <v>41</v>
          </cell>
          <cell r="G105">
            <v>0</v>
          </cell>
          <cell r="H105">
            <v>0.2</v>
          </cell>
          <cell r="I105" t="e">
            <v>#N/A</v>
          </cell>
          <cell r="J105">
            <v>205</v>
          </cell>
          <cell r="K105">
            <v>-99</v>
          </cell>
          <cell r="L105">
            <v>50</v>
          </cell>
          <cell r="M105">
            <v>0</v>
          </cell>
          <cell r="N105">
            <v>50</v>
          </cell>
          <cell r="O105">
            <v>0</v>
          </cell>
          <cell r="W105">
            <v>21.2</v>
          </cell>
          <cell r="X105">
            <v>30</v>
          </cell>
          <cell r="Y105">
            <v>8.066037735849056</v>
          </cell>
          <cell r="Z105">
            <v>1.9339622641509435</v>
          </cell>
          <cell r="AD105">
            <v>0</v>
          </cell>
          <cell r="AE105">
            <v>15</v>
          </cell>
          <cell r="AF105">
            <v>17.8</v>
          </cell>
          <cell r="AG105">
            <v>21.4</v>
          </cell>
          <cell r="AH105">
            <v>14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326</v>
          </cell>
          <cell r="D106">
            <v>297</v>
          </cell>
          <cell r="E106">
            <v>348</v>
          </cell>
          <cell r="F106">
            <v>245</v>
          </cell>
          <cell r="G106">
            <v>0</v>
          </cell>
          <cell r="H106">
            <v>0.2</v>
          </cell>
          <cell r="I106" t="e">
            <v>#N/A</v>
          </cell>
          <cell r="J106">
            <v>387</v>
          </cell>
          <cell r="K106">
            <v>-39</v>
          </cell>
          <cell r="L106">
            <v>50</v>
          </cell>
          <cell r="M106">
            <v>50</v>
          </cell>
          <cell r="N106">
            <v>80</v>
          </cell>
          <cell r="O106">
            <v>0</v>
          </cell>
          <cell r="W106">
            <v>69.599999999999994</v>
          </cell>
          <cell r="X106">
            <v>100</v>
          </cell>
          <cell r="Y106">
            <v>7.543103448275863</v>
          </cell>
          <cell r="Z106">
            <v>3.5201149425287359</v>
          </cell>
          <cell r="AD106">
            <v>0</v>
          </cell>
          <cell r="AE106">
            <v>91</v>
          </cell>
          <cell r="AF106">
            <v>81</v>
          </cell>
          <cell r="AG106">
            <v>69.8</v>
          </cell>
          <cell r="AH106">
            <v>77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236</v>
          </cell>
          <cell r="D107">
            <v>168</v>
          </cell>
          <cell r="E107">
            <v>290</v>
          </cell>
          <cell r="F107">
            <v>99</v>
          </cell>
          <cell r="G107">
            <v>0</v>
          </cell>
          <cell r="H107">
            <v>0.3</v>
          </cell>
          <cell r="I107" t="e">
            <v>#N/A</v>
          </cell>
          <cell r="J107">
            <v>327</v>
          </cell>
          <cell r="K107">
            <v>-37</v>
          </cell>
          <cell r="L107">
            <v>140</v>
          </cell>
          <cell r="M107">
            <v>50</v>
          </cell>
          <cell r="N107">
            <v>70</v>
          </cell>
          <cell r="O107">
            <v>0</v>
          </cell>
          <cell r="W107">
            <v>58</v>
          </cell>
          <cell r="X107">
            <v>80</v>
          </cell>
          <cell r="Y107">
            <v>7.568965517241379</v>
          </cell>
          <cell r="Z107">
            <v>1.7068965517241379</v>
          </cell>
          <cell r="AD107">
            <v>0</v>
          </cell>
          <cell r="AE107">
            <v>22.4</v>
          </cell>
          <cell r="AF107">
            <v>42.2</v>
          </cell>
          <cell r="AG107">
            <v>42.4</v>
          </cell>
          <cell r="AH107">
            <v>19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435.55900000000003</v>
          </cell>
          <cell r="D108">
            <v>535.375</v>
          </cell>
          <cell r="E108">
            <v>436.529</v>
          </cell>
          <cell r="F108">
            <v>279.59199999999998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441.03500000000003</v>
          </cell>
          <cell r="K108">
            <v>-4.5060000000000286</v>
          </cell>
          <cell r="L108">
            <v>120</v>
          </cell>
          <cell r="M108">
            <v>90</v>
          </cell>
          <cell r="N108">
            <v>150</v>
          </cell>
          <cell r="O108">
            <v>0</v>
          </cell>
          <cell r="W108">
            <v>87.305800000000005</v>
          </cell>
          <cell r="X108">
            <v>100</v>
          </cell>
          <cell r="Y108">
            <v>8.471281403984614</v>
          </cell>
          <cell r="Z108">
            <v>3.2024447402119902</v>
          </cell>
          <cell r="AD108">
            <v>0</v>
          </cell>
          <cell r="AE108">
            <v>128.089</v>
          </cell>
          <cell r="AF108">
            <v>98.558399999999992</v>
          </cell>
          <cell r="AG108">
            <v>89.569199999999995</v>
          </cell>
          <cell r="AH108">
            <v>86.498000000000005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2677.4290000000001</v>
          </cell>
          <cell r="D109">
            <v>3872.1010000000001</v>
          </cell>
          <cell r="E109">
            <v>4040.614</v>
          </cell>
          <cell r="F109">
            <v>2356.2570000000001</v>
          </cell>
          <cell r="G109">
            <v>0</v>
          </cell>
          <cell r="H109">
            <v>1</v>
          </cell>
          <cell r="I109" t="e">
            <v>#N/A</v>
          </cell>
          <cell r="J109">
            <v>3907.7130000000002</v>
          </cell>
          <cell r="K109">
            <v>132.90099999999984</v>
          </cell>
          <cell r="L109">
            <v>1000</v>
          </cell>
          <cell r="M109">
            <v>1000</v>
          </cell>
          <cell r="N109">
            <v>400</v>
          </cell>
          <cell r="O109">
            <v>1000</v>
          </cell>
          <cell r="W109">
            <v>808.12279999999998</v>
          </cell>
          <cell r="X109">
            <v>800</v>
          </cell>
          <cell r="Y109">
            <v>8.1129464482378175</v>
          </cell>
          <cell r="Z109">
            <v>2.9157165222909192</v>
          </cell>
          <cell r="AD109">
            <v>0</v>
          </cell>
          <cell r="AE109">
            <v>879.49419999999986</v>
          </cell>
          <cell r="AF109">
            <v>770.43680000000006</v>
          </cell>
          <cell r="AG109">
            <v>832.65480000000002</v>
          </cell>
          <cell r="AH109">
            <v>575.82600000000002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4876.6980000000003</v>
          </cell>
          <cell r="D110">
            <v>14810.513999999999</v>
          </cell>
          <cell r="E110">
            <v>5872.4040000000005</v>
          </cell>
          <cell r="F110">
            <v>5226.9440000000004</v>
          </cell>
          <cell r="G110">
            <v>0</v>
          </cell>
          <cell r="H110">
            <v>1</v>
          </cell>
          <cell r="I110" t="e">
            <v>#N/A</v>
          </cell>
          <cell r="J110">
            <v>5717.9080000000004</v>
          </cell>
          <cell r="K110">
            <v>154.49600000000009</v>
          </cell>
          <cell r="L110">
            <v>1300</v>
          </cell>
          <cell r="M110">
            <v>1400</v>
          </cell>
          <cell r="N110">
            <v>500</v>
          </cell>
          <cell r="O110">
            <v>2300</v>
          </cell>
          <cell r="W110">
            <v>1174.4808</v>
          </cell>
          <cell r="X110">
            <v>1950</v>
          </cell>
          <cell r="Y110">
            <v>10.79365792952937</v>
          </cell>
          <cell r="Z110">
            <v>4.4504295004226551</v>
          </cell>
          <cell r="AD110">
            <v>0</v>
          </cell>
          <cell r="AE110">
            <v>1598.8784000000001</v>
          </cell>
          <cell r="AF110">
            <v>1455.2837999999999</v>
          </cell>
          <cell r="AG110">
            <v>1333.8772000000001</v>
          </cell>
          <cell r="AH110">
            <v>1170.3109999999999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2998.6129999999998</v>
          </cell>
          <cell r="D111">
            <v>10130</v>
          </cell>
          <cell r="E111">
            <v>5329.6030000000001</v>
          </cell>
          <cell r="F111">
            <v>2819.7530000000002</v>
          </cell>
          <cell r="G111">
            <v>0</v>
          </cell>
          <cell r="H111">
            <v>1</v>
          </cell>
          <cell r="I111" t="e">
            <v>#N/A</v>
          </cell>
          <cell r="J111">
            <v>5132.098</v>
          </cell>
          <cell r="K111">
            <v>197.50500000000011</v>
          </cell>
          <cell r="L111">
            <v>1500</v>
          </cell>
          <cell r="M111">
            <v>1200</v>
          </cell>
          <cell r="N111">
            <v>500</v>
          </cell>
          <cell r="O111">
            <v>1000</v>
          </cell>
          <cell r="W111">
            <v>1065.9205999999999</v>
          </cell>
          <cell r="X111">
            <v>1500</v>
          </cell>
          <cell r="Y111">
            <v>7.99285894277679</v>
          </cell>
          <cell r="Z111">
            <v>2.6453687075754053</v>
          </cell>
          <cell r="AD111">
            <v>0</v>
          </cell>
          <cell r="AE111">
            <v>1071.4584</v>
          </cell>
          <cell r="AF111">
            <v>960.08080000000007</v>
          </cell>
          <cell r="AG111">
            <v>1115.175</v>
          </cell>
          <cell r="AH111">
            <v>720.15800000000002</v>
          </cell>
          <cell r="AI111" t="str">
            <v>бонус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126.833</v>
          </cell>
          <cell r="D112">
            <v>221.852</v>
          </cell>
          <cell r="E112">
            <v>227.65899999999999</v>
          </cell>
          <cell r="F112">
            <v>115.307</v>
          </cell>
          <cell r="G112" t="str">
            <v>г</v>
          </cell>
          <cell r="H112">
            <v>1</v>
          </cell>
          <cell r="I112" t="e">
            <v>#N/A</v>
          </cell>
          <cell r="J112">
            <v>242.762</v>
          </cell>
          <cell r="K112">
            <v>-15.103000000000009</v>
          </cell>
          <cell r="L112">
            <v>70</v>
          </cell>
          <cell r="M112">
            <v>50</v>
          </cell>
          <cell r="N112">
            <v>30</v>
          </cell>
          <cell r="O112">
            <v>0</v>
          </cell>
          <cell r="W112">
            <v>45.531799999999997</v>
          </cell>
          <cell r="X112">
            <v>80</v>
          </cell>
          <cell r="Y112">
            <v>7.5838644639570596</v>
          </cell>
          <cell r="Z112">
            <v>2.5324498482379352</v>
          </cell>
          <cell r="AD112">
            <v>0</v>
          </cell>
          <cell r="AE112">
            <v>13.3406</v>
          </cell>
          <cell r="AF112">
            <v>9.5768000000000004</v>
          </cell>
          <cell r="AG112">
            <v>44.698999999999998</v>
          </cell>
          <cell r="AH112">
            <v>57.908000000000001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75</v>
          </cell>
          <cell r="D113">
            <v>311</v>
          </cell>
          <cell r="E113">
            <v>160</v>
          </cell>
          <cell r="F113">
            <v>97</v>
          </cell>
          <cell r="G113">
            <v>0</v>
          </cell>
          <cell r="H113">
            <v>0.5</v>
          </cell>
          <cell r="I113" t="e">
            <v>#N/A</v>
          </cell>
          <cell r="J113">
            <v>180</v>
          </cell>
          <cell r="K113">
            <v>-20</v>
          </cell>
          <cell r="L113">
            <v>30</v>
          </cell>
          <cell r="M113">
            <v>30</v>
          </cell>
          <cell r="N113">
            <v>0</v>
          </cell>
          <cell r="O113">
            <v>0</v>
          </cell>
          <cell r="W113">
            <v>32</v>
          </cell>
          <cell r="X113">
            <v>100</v>
          </cell>
          <cell r="Y113">
            <v>8.03125</v>
          </cell>
          <cell r="Z113">
            <v>3.03125</v>
          </cell>
          <cell r="AD113">
            <v>0</v>
          </cell>
          <cell r="AE113">
            <v>37</v>
          </cell>
          <cell r="AF113">
            <v>31.4</v>
          </cell>
          <cell r="AG113">
            <v>33.799999999999997</v>
          </cell>
          <cell r="AH113">
            <v>64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41.421999999999997</v>
          </cell>
          <cell r="D114">
            <v>37.981999999999999</v>
          </cell>
          <cell r="E114">
            <v>42.64</v>
          </cell>
          <cell r="F114">
            <v>34.008000000000003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67.950999999999993</v>
          </cell>
          <cell r="K114">
            <v>-25.310999999999993</v>
          </cell>
          <cell r="L114">
            <v>10</v>
          </cell>
          <cell r="M114">
            <v>10</v>
          </cell>
          <cell r="N114">
            <v>0</v>
          </cell>
          <cell r="O114">
            <v>0</v>
          </cell>
          <cell r="W114">
            <v>8.5280000000000005</v>
          </cell>
          <cell r="X114">
            <v>9.9519999999999982</v>
          </cell>
          <cell r="Y114">
            <v>7.5</v>
          </cell>
          <cell r="Z114">
            <v>3.9878048780487805</v>
          </cell>
          <cell r="AD114">
            <v>0</v>
          </cell>
          <cell r="AE114">
            <v>1.9292000000000002</v>
          </cell>
          <cell r="AF114">
            <v>15.1624</v>
          </cell>
          <cell r="AG114">
            <v>22.034399999999998</v>
          </cell>
          <cell r="AH114">
            <v>2.7559999999999998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15.487</v>
          </cell>
          <cell r="D115">
            <v>39.125</v>
          </cell>
          <cell r="E115">
            <v>24.263999999999999</v>
          </cell>
          <cell r="F115">
            <v>24.957999999999998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58.402000000000001</v>
          </cell>
          <cell r="K115">
            <v>-34.138000000000005</v>
          </cell>
          <cell r="L115">
            <v>10</v>
          </cell>
          <cell r="M115">
            <v>10</v>
          </cell>
          <cell r="N115">
            <v>0</v>
          </cell>
          <cell r="O115">
            <v>0</v>
          </cell>
          <cell r="W115">
            <v>4.8528000000000002</v>
          </cell>
          <cell r="Y115">
            <v>9.2643422354104832</v>
          </cell>
          <cell r="Z115">
            <v>5.1430102209033954</v>
          </cell>
          <cell r="AD115">
            <v>0</v>
          </cell>
          <cell r="AE115">
            <v>4.8528000000000002</v>
          </cell>
          <cell r="AF115">
            <v>11.053599999999999</v>
          </cell>
          <cell r="AG115">
            <v>12.131600000000001</v>
          </cell>
          <cell r="AH115">
            <v>5.3920000000000003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47</v>
          </cell>
          <cell r="D116">
            <v>26</v>
          </cell>
          <cell r="E116">
            <v>35</v>
          </cell>
          <cell r="F116">
            <v>35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54</v>
          </cell>
          <cell r="K116">
            <v>-19</v>
          </cell>
          <cell r="L116">
            <v>0</v>
          </cell>
          <cell r="M116">
            <v>0</v>
          </cell>
          <cell r="N116">
            <v>10</v>
          </cell>
          <cell r="O116">
            <v>0</v>
          </cell>
          <cell r="W116">
            <v>7</v>
          </cell>
          <cell r="X116">
            <v>10</v>
          </cell>
          <cell r="Y116">
            <v>7.8571428571428568</v>
          </cell>
          <cell r="Z116">
            <v>5</v>
          </cell>
          <cell r="AD116">
            <v>0</v>
          </cell>
          <cell r="AE116">
            <v>11.6</v>
          </cell>
          <cell r="AF116">
            <v>20.399999999999999</v>
          </cell>
          <cell r="AG116">
            <v>5.8</v>
          </cell>
          <cell r="AH116">
            <v>0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28</v>
          </cell>
          <cell r="D117">
            <v>36</v>
          </cell>
          <cell r="E117">
            <v>32</v>
          </cell>
          <cell r="F117">
            <v>28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46</v>
          </cell>
          <cell r="K117">
            <v>-14</v>
          </cell>
          <cell r="L117">
            <v>0</v>
          </cell>
          <cell r="M117">
            <v>0</v>
          </cell>
          <cell r="N117">
            <v>10</v>
          </cell>
          <cell r="O117">
            <v>0</v>
          </cell>
          <cell r="W117">
            <v>6.4</v>
          </cell>
          <cell r="X117">
            <v>10</v>
          </cell>
          <cell r="Y117">
            <v>7.5</v>
          </cell>
          <cell r="Z117">
            <v>4.375</v>
          </cell>
          <cell r="AD117">
            <v>0</v>
          </cell>
          <cell r="AE117">
            <v>7.6</v>
          </cell>
          <cell r="AF117">
            <v>24</v>
          </cell>
          <cell r="AG117">
            <v>7.2</v>
          </cell>
          <cell r="AH117">
            <v>1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29</v>
          </cell>
          <cell r="D118">
            <v>24</v>
          </cell>
          <cell r="E118">
            <v>35</v>
          </cell>
          <cell r="F118">
            <v>16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44</v>
          </cell>
          <cell r="K118">
            <v>-9</v>
          </cell>
          <cell r="L118">
            <v>0</v>
          </cell>
          <cell r="M118">
            <v>0</v>
          </cell>
          <cell r="N118">
            <v>10</v>
          </cell>
          <cell r="O118">
            <v>0</v>
          </cell>
          <cell r="W118">
            <v>7</v>
          </cell>
          <cell r="X118">
            <v>10</v>
          </cell>
          <cell r="Y118">
            <v>5.1428571428571432</v>
          </cell>
          <cell r="Z118">
            <v>2.2857142857142856</v>
          </cell>
          <cell r="AD118">
            <v>0</v>
          </cell>
          <cell r="AE118">
            <v>6.6</v>
          </cell>
          <cell r="AF118">
            <v>11.2</v>
          </cell>
          <cell r="AG118">
            <v>5.4</v>
          </cell>
          <cell r="AH118">
            <v>0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40</v>
          </cell>
          <cell r="D119">
            <v>27</v>
          </cell>
          <cell r="E119">
            <v>39</v>
          </cell>
          <cell r="F119">
            <v>22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48</v>
          </cell>
          <cell r="K119">
            <v>-9</v>
          </cell>
          <cell r="L119">
            <v>0</v>
          </cell>
          <cell r="M119">
            <v>0</v>
          </cell>
          <cell r="N119">
            <v>10</v>
          </cell>
          <cell r="O119">
            <v>0</v>
          </cell>
          <cell r="W119">
            <v>7.8</v>
          </cell>
          <cell r="X119">
            <v>10</v>
          </cell>
          <cell r="Y119">
            <v>5.384615384615385</v>
          </cell>
          <cell r="Z119">
            <v>2.8205128205128207</v>
          </cell>
          <cell r="AD119">
            <v>0</v>
          </cell>
          <cell r="AE119">
            <v>8.8000000000000007</v>
          </cell>
          <cell r="AF119">
            <v>15.2</v>
          </cell>
          <cell r="AG119">
            <v>4.2</v>
          </cell>
          <cell r="AH119">
            <v>6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6.1970000000000001</v>
          </cell>
          <cell r="D120">
            <v>70.41</v>
          </cell>
          <cell r="E120">
            <v>34.578000000000003</v>
          </cell>
          <cell r="F120">
            <v>19.724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66.906999999999996</v>
          </cell>
          <cell r="K120">
            <v>-32.328999999999994</v>
          </cell>
          <cell r="L120">
            <v>10</v>
          </cell>
          <cell r="M120">
            <v>10</v>
          </cell>
          <cell r="N120">
            <v>0</v>
          </cell>
          <cell r="O120">
            <v>0</v>
          </cell>
          <cell r="W120">
            <v>6.9156000000000004</v>
          </cell>
          <cell r="X120">
            <v>20</v>
          </cell>
          <cell r="Y120">
            <v>8.636127017178552</v>
          </cell>
          <cell r="Z120">
            <v>2.85210249291457</v>
          </cell>
          <cell r="AD120">
            <v>0</v>
          </cell>
          <cell r="AE120">
            <v>20.313200000000002</v>
          </cell>
          <cell r="AF120">
            <v>6.65</v>
          </cell>
          <cell r="AG120">
            <v>14.609</v>
          </cell>
          <cell r="AH120">
            <v>17.308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16.111000000000001</v>
          </cell>
          <cell r="D121">
            <v>92.581000000000003</v>
          </cell>
          <cell r="E121">
            <v>55.762999999999998</v>
          </cell>
          <cell r="F121">
            <v>23.747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82.116</v>
          </cell>
          <cell r="K121">
            <v>-26.353000000000002</v>
          </cell>
          <cell r="L121">
            <v>10</v>
          </cell>
          <cell r="M121">
            <v>10</v>
          </cell>
          <cell r="N121">
            <v>0</v>
          </cell>
          <cell r="O121">
            <v>0</v>
          </cell>
          <cell r="W121">
            <v>11.1526</v>
          </cell>
          <cell r="X121">
            <v>20</v>
          </cell>
          <cell r="Y121">
            <v>5.715886878396069</v>
          </cell>
          <cell r="Z121">
            <v>2.1292792712013342</v>
          </cell>
          <cell r="AD121">
            <v>0</v>
          </cell>
          <cell r="AE121">
            <v>13.325999999999999</v>
          </cell>
          <cell r="AF121">
            <v>5.0446</v>
          </cell>
          <cell r="AG121">
            <v>13.868</v>
          </cell>
          <cell r="AH121">
            <v>23.834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5.7729999999999997</v>
          </cell>
          <cell r="E122">
            <v>1.87</v>
          </cell>
          <cell r="F122">
            <v>3.903</v>
          </cell>
          <cell r="G122" t="str">
            <v>г</v>
          </cell>
          <cell r="H122">
            <v>0</v>
          </cell>
          <cell r="I122" t="e">
            <v>#N/A</v>
          </cell>
          <cell r="J122">
            <v>1.87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0.374</v>
          </cell>
          <cell r="Y122">
            <v>10.435828877005347</v>
          </cell>
          <cell r="Z122">
            <v>10.435828877005347</v>
          </cell>
          <cell r="AD122">
            <v>0</v>
          </cell>
          <cell r="AE122">
            <v>0</v>
          </cell>
          <cell r="AF122">
            <v>0.72019999999999995</v>
          </cell>
          <cell r="AG122">
            <v>1.1339999999999999</v>
          </cell>
          <cell r="AH122">
            <v>0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150</v>
          </cell>
          <cell r="E123">
            <v>36</v>
          </cell>
          <cell r="F123">
            <v>114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36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7.2</v>
          </cell>
          <cell r="Y123">
            <v>15.833333333333332</v>
          </cell>
          <cell r="Z123">
            <v>15.833333333333332</v>
          </cell>
          <cell r="AD123">
            <v>0</v>
          </cell>
          <cell r="AE123">
            <v>22.2</v>
          </cell>
          <cell r="AF123">
            <v>7.4</v>
          </cell>
          <cell r="AG123">
            <v>4.5999999999999996</v>
          </cell>
          <cell r="AH123">
            <v>16</v>
          </cell>
          <cell r="AI123" t="str">
            <v>увел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-1066</v>
          </cell>
          <cell r="D124">
            <v>1528</v>
          </cell>
          <cell r="E124">
            <v>1371</v>
          </cell>
          <cell r="F124">
            <v>-944</v>
          </cell>
          <cell r="G124" t="str">
            <v>ак</v>
          </cell>
          <cell r="H124">
            <v>0</v>
          </cell>
          <cell r="I124">
            <v>0</v>
          </cell>
          <cell r="J124">
            <v>1400</v>
          </cell>
          <cell r="K124">
            <v>-29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274.2</v>
          </cell>
          <cell r="Y124">
            <v>-3.4427425237053249</v>
          </cell>
          <cell r="Z124">
            <v>-3.4427425237053249</v>
          </cell>
          <cell r="AD124">
            <v>0</v>
          </cell>
          <cell r="AE124">
            <v>381</v>
          </cell>
          <cell r="AF124">
            <v>367.2</v>
          </cell>
          <cell r="AG124">
            <v>316.8</v>
          </cell>
          <cell r="AH124">
            <v>307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D125">
            <v>5.2</v>
          </cell>
          <cell r="E125">
            <v>5.2</v>
          </cell>
          <cell r="G125" t="str">
            <v>ак</v>
          </cell>
          <cell r="H125">
            <v>0</v>
          </cell>
          <cell r="I125" t="e">
            <v>#N/A</v>
          </cell>
          <cell r="J125">
            <v>5.2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1.04</v>
          </cell>
          <cell r="Y125">
            <v>0</v>
          </cell>
          <cell r="Z125">
            <v>0</v>
          </cell>
          <cell r="AD125">
            <v>0</v>
          </cell>
          <cell r="AE125">
            <v>0</v>
          </cell>
          <cell r="AF125">
            <v>2.6</v>
          </cell>
          <cell r="AG125">
            <v>0.26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-284.05900000000003</v>
          </cell>
          <cell r="D126">
            <v>471.46699999999998</v>
          </cell>
          <cell r="E126">
            <v>391.55399999999997</v>
          </cell>
          <cell r="F126">
            <v>-217.70599999999999</v>
          </cell>
          <cell r="G126" t="str">
            <v>ак</v>
          </cell>
          <cell r="H126">
            <v>0</v>
          </cell>
          <cell r="I126" t="e">
            <v>#N/A</v>
          </cell>
          <cell r="J126">
            <v>396.822</v>
          </cell>
          <cell r="K126">
            <v>-5.2680000000000291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W126">
            <v>78.3108</v>
          </cell>
          <cell r="Y126">
            <v>-2.7800252327903685</v>
          </cell>
          <cell r="Z126">
            <v>-2.7800252327903685</v>
          </cell>
          <cell r="AD126">
            <v>0</v>
          </cell>
          <cell r="AE126">
            <v>129.5848</v>
          </cell>
          <cell r="AF126">
            <v>113.21</v>
          </cell>
          <cell r="AG126">
            <v>98.923000000000002</v>
          </cell>
          <cell r="AH126">
            <v>33.875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-381</v>
          </cell>
          <cell r="D127">
            <v>565</v>
          </cell>
          <cell r="E127">
            <v>530</v>
          </cell>
          <cell r="F127">
            <v>-359</v>
          </cell>
          <cell r="G127" t="str">
            <v>ак</v>
          </cell>
          <cell r="H127">
            <v>0</v>
          </cell>
          <cell r="I127">
            <v>0</v>
          </cell>
          <cell r="J127">
            <v>547</v>
          </cell>
          <cell r="K127">
            <v>-17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106</v>
          </cell>
          <cell r="Y127">
            <v>-3.3867924528301887</v>
          </cell>
          <cell r="Z127">
            <v>-3.3867924528301887</v>
          </cell>
          <cell r="AD127">
            <v>0</v>
          </cell>
          <cell r="AE127">
            <v>129.80000000000001</v>
          </cell>
          <cell r="AF127">
            <v>132.4</v>
          </cell>
          <cell r="AG127">
            <v>116.8</v>
          </cell>
          <cell r="AH127">
            <v>115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24.08.2024 - 30.08.2024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9.1999999999999993</v>
          </cell>
          <cell r="F7">
            <v>513.23199999999997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</v>
          </cell>
          <cell r="F8">
            <v>534.81299999999999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</v>
          </cell>
          <cell r="F9">
            <v>1671.6320000000001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</v>
          </cell>
          <cell r="F10">
            <v>123.102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337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1630</v>
          </cell>
          <cell r="F12">
            <v>4580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2279</v>
          </cell>
          <cell r="F13">
            <v>5725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1164</v>
          </cell>
          <cell r="F14">
            <v>5489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335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</v>
          </cell>
          <cell r="F16">
            <v>78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</v>
          </cell>
          <cell r="F17">
            <v>314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4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421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1485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54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18</v>
          </cell>
          <cell r="F23">
            <v>982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649</v>
          </cell>
          <cell r="F24">
            <v>917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25</v>
          </cell>
          <cell r="F25">
            <v>585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20</v>
          </cell>
          <cell r="F26">
            <v>865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12</v>
          </cell>
          <cell r="F27">
            <v>504.62299999999999</v>
          </cell>
        </row>
        <row r="28">
          <cell r="A28" t="str">
            <v xml:space="preserve"> 201  Ветчина Нежная ТМ Особый рецепт, (2,5кг), ПОКОМ</v>
          </cell>
          <cell r="D28">
            <v>80</v>
          </cell>
          <cell r="F28">
            <v>5199.201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5.6</v>
          </cell>
          <cell r="F29">
            <v>361.94299999999998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18.649999999999999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6.4</v>
          </cell>
          <cell r="F31">
            <v>553.67999999999995</v>
          </cell>
        </row>
        <row r="32">
          <cell r="A32" t="str">
            <v xml:space="preserve"> 230  Колбаса Молочная Особая ТМ Особый рецепт, п/а, ВЕС. ПОКОМ</v>
          </cell>
          <cell r="F32">
            <v>12.5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7.2</v>
          </cell>
          <cell r="F33">
            <v>309.27600000000001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5.2</v>
          </cell>
          <cell r="F34">
            <v>297.90800000000002</v>
          </cell>
        </row>
        <row r="35">
          <cell r="A35" t="str">
            <v xml:space="preserve"> 240  Колбаса Салями охотничья, ВЕС. ПОКОМ</v>
          </cell>
          <cell r="D35">
            <v>0.9</v>
          </cell>
          <cell r="F35">
            <v>34.241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5.65</v>
          </cell>
          <cell r="F36">
            <v>575.72799999999995</v>
          </cell>
        </row>
        <row r="37">
          <cell r="A37" t="str">
            <v xml:space="preserve"> 247  Сардельки Нежные, ВЕС.  ПОКОМ</v>
          </cell>
          <cell r="D37">
            <v>3.9039999999999999</v>
          </cell>
          <cell r="F37">
            <v>174.672</v>
          </cell>
        </row>
        <row r="38">
          <cell r="A38" t="str">
            <v xml:space="preserve"> 248  Сардельки Сочные ТМ Особый рецепт,   ПОКОМ</v>
          </cell>
          <cell r="D38">
            <v>5.2</v>
          </cell>
          <cell r="F38">
            <v>233.964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15.6</v>
          </cell>
          <cell r="F39">
            <v>1498.049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2.7</v>
          </cell>
          <cell r="F40">
            <v>116.557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</v>
          </cell>
          <cell r="F41">
            <v>259.35700000000003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122.855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250.27699999999999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204.548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214.72499999999999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17</v>
          </cell>
          <cell r="F46">
            <v>1300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1027</v>
          </cell>
          <cell r="F47">
            <v>3902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2428</v>
          </cell>
          <cell r="F48">
            <v>4940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2.7</v>
          </cell>
          <cell r="F50">
            <v>619.44000000000005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21</v>
          </cell>
          <cell r="F51">
            <v>762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20</v>
          </cell>
          <cell r="F52">
            <v>1470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3.2</v>
          </cell>
          <cell r="F53">
            <v>228.55099999999999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22</v>
          </cell>
          <cell r="F54">
            <v>2397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29</v>
          </cell>
          <cell r="F55">
            <v>3555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2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3.2</v>
          </cell>
          <cell r="F57">
            <v>120.492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3.2</v>
          </cell>
          <cell r="F58">
            <v>220.09200000000001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24</v>
          </cell>
          <cell r="F59">
            <v>1688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28</v>
          </cell>
          <cell r="F60">
            <v>2325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16</v>
          </cell>
          <cell r="F61">
            <v>1322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7.9</v>
          </cell>
          <cell r="F62">
            <v>433.78100000000001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19.664000000000001</v>
          </cell>
          <cell r="F63">
            <v>1035.511</v>
          </cell>
        </row>
        <row r="64">
          <cell r="A64" t="str">
            <v xml:space="preserve"> 316  Колбаса Нежная ТМ Зареченские ВЕС  ПОКОМ</v>
          </cell>
          <cell r="D64">
            <v>7.8</v>
          </cell>
          <cell r="F64">
            <v>128.81700000000001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7.7</v>
          </cell>
          <cell r="F65">
            <v>33.35</v>
          </cell>
        </row>
        <row r="66">
          <cell r="A66" t="str">
            <v xml:space="preserve"> 318  Сосиски Датские ТМ Зареченские, ВЕС  ПОКОМ</v>
          </cell>
          <cell r="D66">
            <v>24.7</v>
          </cell>
          <cell r="F66">
            <v>2761.9250000000002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1030</v>
          </cell>
          <cell r="F67">
            <v>4315</v>
          </cell>
        </row>
        <row r="68">
          <cell r="A68" t="str">
            <v xml:space="preserve"> 320  Ветчина Нежная ТМ Зареченские,большой батон, ВЕС ПОКОМ</v>
          </cell>
          <cell r="F68">
            <v>76.852999999999994</v>
          </cell>
        </row>
        <row r="69">
          <cell r="A69" t="str">
            <v xml:space="preserve"> 321  Колбаса Сервелат Пражский ТМ Зареченские, ВЕС ПОКОМ</v>
          </cell>
          <cell r="D69">
            <v>9.1</v>
          </cell>
          <cell r="F69">
            <v>23.050999999999998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833</v>
          </cell>
          <cell r="F70">
            <v>4301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24</v>
          </cell>
          <cell r="F71">
            <v>1393</v>
          </cell>
        </row>
        <row r="72">
          <cell r="A72" t="str">
            <v xml:space="preserve"> 328  Сардельки Сочинки Стародворье ТМ  0,4 кг ПОКОМ</v>
          </cell>
          <cell r="D72">
            <v>10</v>
          </cell>
          <cell r="F72">
            <v>590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11</v>
          </cell>
          <cell r="F73">
            <v>510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17.102</v>
          </cell>
          <cell r="F74">
            <v>722.78599999999994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13</v>
          </cell>
          <cell r="F75">
            <v>414</v>
          </cell>
        </row>
        <row r="76">
          <cell r="A76" t="str">
            <v xml:space="preserve"> 335  Колбаса Сливушка ТМ Вязанка. ВЕС.  ПОКОМ </v>
          </cell>
          <cell r="D76">
            <v>2.65</v>
          </cell>
          <cell r="F76">
            <v>239.01300000000001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989</v>
          </cell>
          <cell r="F77">
            <v>3765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22</v>
          </cell>
          <cell r="F78">
            <v>2510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4.05</v>
          </cell>
          <cell r="F79">
            <v>482.32900000000001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6.4</v>
          </cell>
          <cell r="F80">
            <v>373.49099999999999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28.05</v>
          </cell>
          <cell r="F81">
            <v>655.83600000000001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4.8499999999999996</v>
          </cell>
          <cell r="F82">
            <v>463.74400000000003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2</v>
          </cell>
          <cell r="F83">
            <v>199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6</v>
          </cell>
          <cell r="F84">
            <v>304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  <cell r="F85">
            <v>489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5.2</v>
          </cell>
          <cell r="F86">
            <v>204.21299999999999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13</v>
          </cell>
          <cell r="F87">
            <v>720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14</v>
          </cell>
          <cell r="F88">
            <v>1029</v>
          </cell>
        </row>
        <row r="89">
          <cell r="A89" t="str">
            <v xml:space="preserve"> 380  Колбаса Филейбургская с филе сочного окорока 0,13кг с/в ТМ Баварушка  ПОКОМ</v>
          </cell>
          <cell r="F89">
            <v>2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4</v>
          </cell>
          <cell r="F90">
            <v>1492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9</v>
          </cell>
          <cell r="F91">
            <v>750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7</v>
          </cell>
          <cell r="F92">
            <v>948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7</v>
          </cell>
          <cell r="F93">
            <v>629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3</v>
          </cell>
          <cell r="F94">
            <v>359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3031</v>
          </cell>
          <cell r="F95">
            <v>6757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D96">
            <v>6.9</v>
          </cell>
          <cell r="F96">
            <v>91.662000000000006</v>
          </cell>
        </row>
        <row r="97">
          <cell r="A97" t="str">
            <v xml:space="preserve"> 412  Сосиски Баварские ТМ Стародворье 0,35 кг ПОКОМ</v>
          </cell>
          <cell r="D97">
            <v>1866</v>
          </cell>
          <cell r="F97">
            <v>9376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67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3</v>
          </cell>
          <cell r="F99">
            <v>121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19</v>
          </cell>
          <cell r="F100">
            <v>673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7</v>
          </cell>
          <cell r="F101">
            <v>477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6</v>
          </cell>
          <cell r="F102">
            <v>302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F103">
            <v>307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D104">
            <v>45</v>
          </cell>
          <cell r="F104">
            <v>89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1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3</v>
          </cell>
          <cell r="F106">
            <v>273.952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6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5.6</v>
          </cell>
          <cell r="F108">
            <v>36.200000000000003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14</v>
          </cell>
          <cell r="F109">
            <v>557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2</v>
          </cell>
          <cell r="F110">
            <v>259.91300000000001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F111">
            <v>1.4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6</v>
          </cell>
          <cell r="F112">
            <v>402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1.3</v>
          </cell>
          <cell r="F113">
            <v>188.85300000000001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5</v>
          </cell>
          <cell r="F114">
            <v>263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D115">
            <v>2</v>
          </cell>
          <cell r="F115">
            <v>172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D116">
            <v>2</v>
          </cell>
          <cell r="F116">
            <v>187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9</v>
          </cell>
          <cell r="F117">
            <v>415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5</v>
          </cell>
          <cell r="F118">
            <v>241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9.65</v>
          </cell>
          <cell r="F119">
            <v>451.39499999999998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27.5</v>
          </cell>
          <cell r="F120">
            <v>3842.0129999999999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35</v>
          </cell>
          <cell r="F121">
            <v>5808.8069999999998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40</v>
          </cell>
          <cell r="F122">
            <v>5076.3729999999996</v>
          </cell>
        </row>
        <row r="123">
          <cell r="A123" t="str">
            <v xml:space="preserve"> 465  Колбаса Филейная оригинальная ВЕС 0,8кг ТМ Особый рецепт в оболочке полиамид  ПОКОМ</v>
          </cell>
          <cell r="D123">
            <v>4.8</v>
          </cell>
          <cell r="F123">
            <v>246.67599999999999</v>
          </cell>
        </row>
        <row r="124">
          <cell r="A124" t="str">
            <v xml:space="preserve"> 467  Колбаса Филейная 0,5кг ТМ Особый рецепт  ПОКОМ</v>
          </cell>
          <cell r="D124">
            <v>6</v>
          </cell>
          <cell r="F124">
            <v>185</v>
          </cell>
        </row>
        <row r="125">
          <cell r="A125" t="str">
            <v xml:space="preserve"> 472  Колбаса Молочная ВЕС ТМ Зареченские  ПОКОМ</v>
          </cell>
          <cell r="D125">
            <v>5.2</v>
          </cell>
          <cell r="F125">
            <v>42.701999999999998</v>
          </cell>
        </row>
        <row r="126">
          <cell r="A126" t="str">
            <v xml:space="preserve"> 473  Ветчина Рубленая ВЕС ТМ Зареченские  ПОКОМ</v>
          </cell>
          <cell r="D126">
            <v>8.1</v>
          </cell>
          <cell r="F126">
            <v>46.701999999999998</v>
          </cell>
        </row>
        <row r="127">
          <cell r="A127" t="str">
            <v xml:space="preserve"> 474  Колбаса Молочная 0,4кг ТМ Зареченские  ПОКОМ</v>
          </cell>
          <cell r="D127">
            <v>10</v>
          </cell>
          <cell r="F127">
            <v>44</v>
          </cell>
        </row>
        <row r="128">
          <cell r="A128" t="str">
            <v xml:space="preserve"> 475  Колбаса Нежная 0,4кг ТМ Зареченские  ПОКОМ</v>
          </cell>
          <cell r="D128">
            <v>12</v>
          </cell>
          <cell r="F128">
            <v>35</v>
          </cell>
        </row>
        <row r="129">
          <cell r="A129" t="str">
            <v xml:space="preserve"> 476  Колбаса Нежная со шпиком 0,4кг ТМ Зареченские  ПОКОМ</v>
          </cell>
          <cell r="D129">
            <v>9</v>
          </cell>
          <cell r="F129">
            <v>29</v>
          </cell>
        </row>
        <row r="130">
          <cell r="A130" t="str">
            <v xml:space="preserve"> 477  Ветчина Рубленая 0,4кг ТМ Зареченские  ПОКОМ</v>
          </cell>
          <cell r="D130">
            <v>14</v>
          </cell>
          <cell r="F130">
            <v>38</v>
          </cell>
        </row>
        <row r="131">
          <cell r="A131" t="str">
            <v xml:space="preserve"> 478  Сардельки Зареченские ВЕС ТМ Зареченские  ПОКОМ</v>
          </cell>
          <cell r="D131">
            <v>10.4</v>
          </cell>
          <cell r="F131">
            <v>65.759</v>
          </cell>
        </row>
        <row r="132">
          <cell r="A132" t="str">
            <v xml:space="preserve"> 479  Шпикачки Зареченские ВЕС ТМ Зареченские  ПОКОМ</v>
          </cell>
          <cell r="D132">
            <v>8.1</v>
          </cell>
          <cell r="F132">
            <v>78.117999999999995</v>
          </cell>
        </row>
        <row r="133">
          <cell r="A133" t="str">
            <v xml:space="preserve"> 481  Колбаса Филейная оригинальная ВЕС 1,87кг ТМ Особый рецепт большой батон  ПОКОМ</v>
          </cell>
          <cell r="F133">
            <v>3.67</v>
          </cell>
        </row>
        <row r="134">
          <cell r="A134" t="str">
            <v xml:space="preserve"> 486  Колбаски Бюргерсы с сыром 0,27кг ТМ Баварушка  ПОКОМ</v>
          </cell>
          <cell r="D134">
            <v>1</v>
          </cell>
          <cell r="F134">
            <v>85</v>
          </cell>
        </row>
        <row r="135">
          <cell r="A135" t="str">
            <v>3215 ВЕТЧ.МЯСНАЯ Папа может п/о 0.4кг 8шт.    ОСТАНКИНО</v>
          </cell>
          <cell r="D135">
            <v>342</v>
          </cell>
          <cell r="F135">
            <v>342</v>
          </cell>
        </row>
        <row r="136">
          <cell r="A136" t="str">
            <v>3812 СОЧНЫЕ сос п/о мгс 2*2  ОСТАНКИНО</v>
          </cell>
          <cell r="D136">
            <v>2054.9</v>
          </cell>
          <cell r="F136">
            <v>2054.9</v>
          </cell>
        </row>
        <row r="137">
          <cell r="A137" t="str">
            <v>4063 МЯСНАЯ Папа может вар п/о_Л   ОСТАНКИНО</v>
          </cell>
          <cell r="D137">
            <v>2322.15</v>
          </cell>
          <cell r="F137">
            <v>2322.15</v>
          </cell>
        </row>
        <row r="138">
          <cell r="A138" t="str">
            <v>4117 ЭКСТРА Папа может с/к в/у_Л   ОСТАНКИНО</v>
          </cell>
          <cell r="D138">
            <v>49.2</v>
          </cell>
          <cell r="F138">
            <v>49.2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122.85</v>
          </cell>
          <cell r="F139">
            <v>122.85</v>
          </cell>
        </row>
        <row r="140">
          <cell r="A140" t="str">
            <v>4813 ФИЛЕЙНАЯ Папа может вар п/о_Л   ОСТАНКИНО</v>
          </cell>
          <cell r="D140">
            <v>583.20000000000005</v>
          </cell>
          <cell r="F140">
            <v>583.20000000000005</v>
          </cell>
        </row>
        <row r="141">
          <cell r="A141" t="str">
            <v>4993 САЛЯМИ ИТАЛЬЯНСКАЯ с/к в/у 1/250*8_120c ОСТАНКИНО</v>
          </cell>
          <cell r="D141">
            <v>516</v>
          </cell>
          <cell r="F141">
            <v>516</v>
          </cell>
        </row>
        <row r="142">
          <cell r="A142" t="str">
            <v>5246 ДОКТОРСКАЯ ПРЕМИУМ вар б/о мгс_30с ОСТАНКИНО</v>
          </cell>
          <cell r="D142">
            <v>51</v>
          </cell>
          <cell r="F142">
            <v>51</v>
          </cell>
        </row>
        <row r="143">
          <cell r="A143" t="str">
            <v>5341 СЕРВЕЛАТ ОХОТНИЧИЙ в/к в/у  ОСТАНКИНО</v>
          </cell>
          <cell r="D143">
            <v>519</v>
          </cell>
          <cell r="F143">
            <v>519</v>
          </cell>
        </row>
        <row r="144">
          <cell r="A144" t="str">
            <v>5483 ЭКСТРА Папа может с/к в/у 1/250 8шт.   ОСТАНКИНО</v>
          </cell>
          <cell r="D144">
            <v>1049</v>
          </cell>
          <cell r="F144">
            <v>1049</v>
          </cell>
        </row>
        <row r="145">
          <cell r="A145" t="str">
            <v>5544 Сервелат Финский в/к в/у_45с НОВАЯ ОСТАНКИНО</v>
          </cell>
          <cell r="D145">
            <v>1268.749</v>
          </cell>
          <cell r="F145">
            <v>1268.749</v>
          </cell>
        </row>
        <row r="146">
          <cell r="A146" t="str">
            <v>5682 САЛЯМИ МЕЛКОЗЕРНЕНАЯ с/к в/у 1/120_60с   ОСТАНКИНО</v>
          </cell>
          <cell r="D146">
            <v>3805</v>
          </cell>
          <cell r="F146">
            <v>3805</v>
          </cell>
        </row>
        <row r="147">
          <cell r="A147" t="str">
            <v>5698 СЫТНЫЕ Папа может сар б/о мгс 1*3_Маяк  ОСТАНКИНО</v>
          </cell>
          <cell r="D147">
            <v>338.3</v>
          </cell>
          <cell r="F147">
            <v>338.3</v>
          </cell>
        </row>
        <row r="148">
          <cell r="A148" t="str">
            <v>5706 АРОМАТНАЯ Папа может с/к в/у 1/250 8шт.  ОСТАНКИНО</v>
          </cell>
          <cell r="D148">
            <v>903</v>
          </cell>
          <cell r="F148">
            <v>903</v>
          </cell>
        </row>
        <row r="149">
          <cell r="A149" t="str">
            <v>5708 ПОСОЛЬСКАЯ Папа может с/к в/у ОСТАНКИНО</v>
          </cell>
          <cell r="D149">
            <v>87.882000000000005</v>
          </cell>
          <cell r="F149">
            <v>87.882000000000005</v>
          </cell>
        </row>
        <row r="150">
          <cell r="A150" t="str">
            <v>5820 СЛИВОЧНЫЕ Папа может сос п/о мгс 2*2_45с   ОСТАНКИНО</v>
          </cell>
          <cell r="D150">
            <v>200.7</v>
          </cell>
          <cell r="F150">
            <v>200.7</v>
          </cell>
        </row>
        <row r="151">
          <cell r="A151" t="str">
            <v>5851 ЭКСТРА Папа может вар п/о   ОСТАНКИНО</v>
          </cell>
          <cell r="D151">
            <v>411.2</v>
          </cell>
          <cell r="F151">
            <v>411.2</v>
          </cell>
        </row>
        <row r="152">
          <cell r="A152" t="str">
            <v>5931 ОХОТНИЧЬЯ Папа может с/к в/у 1/220 8шт.   ОСТАНКИНО</v>
          </cell>
          <cell r="D152">
            <v>1039</v>
          </cell>
          <cell r="F152">
            <v>1039</v>
          </cell>
        </row>
        <row r="153">
          <cell r="A153" t="str">
            <v>5992 ВРЕМЯ ОКРОШКИ Папа может вар п/о 0.4кг   ОСТАНКИНО</v>
          </cell>
          <cell r="D153">
            <v>1101</v>
          </cell>
          <cell r="F153">
            <v>1101</v>
          </cell>
        </row>
        <row r="154">
          <cell r="A154" t="str">
            <v>6069 ФИЛЕЙНЫЕ Папа может сос ц/о мгс 0.33кг  ОСТАНКИНО</v>
          </cell>
          <cell r="D154">
            <v>2</v>
          </cell>
          <cell r="F154">
            <v>2</v>
          </cell>
        </row>
        <row r="155">
          <cell r="A155" t="str">
            <v>6113 СОЧНЫЕ сос п/о мгс 1*6_Ашан  ОСТАНКИНО</v>
          </cell>
          <cell r="D155">
            <v>2806.9</v>
          </cell>
          <cell r="F155">
            <v>2806.9</v>
          </cell>
        </row>
        <row r="156">
          <cell r="A156" t="str">
            <v>6206 СВИНИНА ПО-ДОМАШНЕМУ к/в мл/к в/у 0.3кг  ОСТАНКИНО</v>
          </cell>
          <cell r="D156">
            <v>583</v>
          </cell>
          <cell r="F156">
            <v>583</v>
          </cell>
        </row>
        <row r="157">
          <cell r="A157" t="str">
            <v>6228 МЯСНОЕ АССОРТИ к/з с/н мгс 1/90 10шт.  ОСТАНКИНО</v>
          </cell>
          <cell r="D157">
            <v>675</v>
          </cell>
          <cell r="F157">
            <v>675</v>
          </cell>
        </row>
        <row r="158">
          <cell r="A158" t="str">
            <v>6247 ДОМАШНЯЯ Папа может вар п/о 0,4кг 8шт.  ОСТАНКИНО</v>
          </cell>
          <cell r="D158">
            <v>275</v>
          </cell>
          <cell r="F158">
            <v>275</v>
          </cell>
        </row>
        <row r="159">
          <cell r="A159" t="str">
            <v>6268 ГОВЯЖЬЯ Папа может вар п/о 0,4кг 8 шт.  ОСТАНКИНО</v>
          </cell>
          <cell r="D159">
            <v>427</v>
          </cell>
          <cell r="F159">
            <v>427</v>
          </cell>
        </row>
        <row r="160">
          <cell r="A160" t="str">
            <v>6303 МЯСНЫЕ Папа может сос п/о мгс 1.5*3  ОСТАНКИНО</v>
          </cell>
          <cell r="D160">
            <v>521.29999999999995</v>
          </cell>
          <cell r="F160">
            <v>521.29999999999995</v>
          </cell>
        </row>
        <row r="161">
          <cell r="A161" t="str">
            <v>6325 ДОКТОРСКАЯ ПРЕМИУМ вар п/о 0.4кг 8шт.  ОСТАНКИНО</v>
          </cell>
          <cell r="D161">
            <v>1085</v>
          </cell>
          <cell r="F161">
            <v>1085</v>
          </cell>
        </row>
        <row r="162">
          <cell r="A162" t="str">
            <v>6333 МЯСНАЯ Папа может вар п/о 0.4кг 8шт.  ОСТАНКИНО</v>
          </cell>
          <cell r="D162">
            <v>7801</v>
          </cell>
          <cell r="F162">
            <v>7801</v>
          </cell>
        </row>
        <row r="163">
          <cell r="A163" t="str">
            <v>6340 ДОМАШНИЙ РЕЦЕПТ Коровино 0.5кг 8шт.  ОСТАНКИНО</v>
          </cell>
          <cell r="D163">
            <v>805</v>
          </cell>
          <cell r="F163">
            <v>805</v>
          </cell>
        </row>
        <row r="164">
          <cell r="A164" t="str">
            <v>6341 ДОМАШНИЙ РЕЦЕПТ СО ШПИКОМ Коровино 0.5кг  ОСТАНКИНО</v>
          </cell>
          <cell r="D164">
            <v>55</v>
          </cell>
          <cell r="F164">
            <v>55</v>
          </cell>
        </row>
        <row r="165">
          <cell r="A165" t="str">
            <v>6353 ЭКСТРА Папа может вар п/о 0.4кг 8шт.  ОСТАНКИНО</v>
          </cell>
          <cell r="D165">
            <v>2774</v>
          </cell>
          <cell r="F165">
            <v>2774</v>
          </cell>
        </row>
        <row r="166">
          <cell r="A166" t="str">
            <v>6392 ФИЛЕЙНАЯ Папа может вар п/о 0.4кг. ОСТАНКИНО</v>
          </cell>
          <cell r="D166">
            <v>6054</v>
          </cell>
          <cell r="F166">
            <v>6054</v>
          </cell>
        </row>
        <row r="167">
          <cell r="A167" t="str">
            <v>6426 КЛАССИЧЕСКАЯ ПМ вар п/о 0.3кг 8шт.  ОСТАНКИНО</v>
          </cell>
          <cell r="D167">
            <v>1939</v>
          </cell>
          <cell r="F167">
            <v>1939</v>
          </cell>
        </row>
        <row r="168">
          <cell r="A168" t="str">
            <v>6453 ЭКСТРА Папа может с/к с/н в/у 1/100 14шт.   ОСТАНКИНО</v>
          </cell>
          <cell r="D168">
            <v>2730</v>
          </cell>
          <cell r="F168">
            <v>2730</v>
          </cell>
        </row>
        <row r="169">
          <cell r="A169" t="str">
            <v>6454 АРОМАТНАЯ с/к с/н в/у 1/100 14шт.  ОСТАНКИНО</v>
          </cell>
          <cell r="D169">
            <v>2119</v>
          </cell>
          <cell r="F169">
            <v>2119</v>
          </cell>
        </row>
        <row r="170">
          <cell r="A170" t="str">
            <v>6459 СЕРВЕЛАТ ШВЕЙЦАРСК. в/к с/н в/у 1/100*10  ОСТАНКИНО</v>
          </cell>
          <cell r="D170">
            <v>326</v>
          </cell>
          <cell r="F170">
            <v>327</v>
          </cell>
        </row>
        <row r="171">
          <cell r="A171" t="str">
            <v>6470 ВЕТЧ.МРАМОРНАЯ в/у_45с  ОСТАНКИНО</v>
          </cell>
          <cell r="D171">
            <v>17.2</v>
          </cell>
          <cell r="F171">
            <v>17.2</v>
          </cell>
        </row>
        <row r="172">
          <cell r="A172" t="str">
            <v>6495 ВЕТЧ.МРАМОРНАЯ в/у срез 0.3кг 6шт_45с  ОСТАНКИНО</v>
          </cell>
          <cell r="D172">
            <v>178</v>
          </cell>
          <cell r="F172">
            <v>179</v>
          </cell>
        </row>
        <row r="173">
          <cell r="A173" t="str">
            <v>6527 ШПИКАЧКИ СОЧНЫЕ ПМ сар б/о мгс 1*3 45с ОСТАНКИНО</v>
          </cell>
          <cell r="D173">
            <v>620.20000000000005</v>
          </cell>
          <cell r="F173">
            <v>620.20000000000005</v>
          </cell>
        </row>
        <row r="174">
          <cell r="A174" t="str">
            <v>6528 ШПИКАЧКИ СОЧНЫЕ ПМ сар б/о мгс 0.4кг 45с  ОСТАНКИНО</v>
          </cell>
          <cell r="D174">
            <v>2</v>
          </cell>
          <cell r="F174">
            <v>2</v>
          </cell>
        </row>
        <row r="175">
          <cell r="A175" t="str">
            <v>6586 МРАМОРНАЯ И БАЛЫКОВАЯ в/к с/н мгс 1/90 ОСТАНКИНО</v>
          </cell>
          <cell r="D175">
            <v>304</v>
          </cell>
          <cell r="F175">
            <v>304</v>
          </cell>
        </row>
        <row r="176">
          <cell r="A176" t="str">
            <v>6602 БАВАРСКИЕ ПМ сос ц/о мгс 0,35кг 8шт.  ОСТАНКИНО</v>
          </cell>
          <cell r="D176">
            <v>305</v>
          </cell>
          <cell r="F176">
            <v>305</v>
          </cell>
        </row>
        <row r="177">
          <cell r="A177" t="str">
            <v>6661 СОЧНЫЙ ГРИЛЬ ПМ сос п/о мгс 1.5*4_Маяк  ОСТАНКИНО</v>
          </cell>
          <cell r="D177">
            <v>53.7</v>
          </cell>
          <cell r="F177">
            <v>53.7</v>
          </cell>
        </row>
        <row r="178">
          <cell r="A178" t="str">
            <v>6666 БОЯНСКАЯ Папа может п/к в/у 0,28кг 8 шт. ОСТАНКИНО</v>
          </cell>
          <cell r="D178">
            <v>1636</v>
          </cell>
          <cell r="F178">
            <v>1636</v>
          </cell>
        </row>
        <row r="179">
          <cell r="A179" t="str">
            <v>6683 СЕРВЕЛАТ ЗЕРНИСТЫЙ ПМ в/к в/у 0,35кг  ОСТАНКИНО</v>
          </cell>
          <cell r="D179">
            <v>4283</v>
          </cell>
          <cell r="F179">
            <v>4283</v>
          </cell>
        </row>
        <row r="180">
          <cell r="A180" t="str">
            <v>6684 СЕРВЕЛАТ КАРЕЛЬСКИЙ ПМ в/к в/у 0.28кг  ОСТАНКИНО</v>
          </cell>
          <cell r="D180">
            <v>3447</v>
          </cell>
          <cell r="F180">
            <v>3447</v>
          </cell>
        </row>
        <row r="181">
          <cell r="A181" t="str">
            <v>6689 СЕРВЕЛАТ ОХОТНИЧИЙ ПМ в/к в/у 0,35кг 8шт  ОСТАНКИНО</v>
          </cell>
          <cell r="D181">
            <v>5461</v>
          </cell>
          <cell r="F181">
            <v>5483</v>
          </cell>
        </row>
        <row r="182">
          <cell r="A182" t="str">
            <v>6697 СЕРВЕЛАТ ФИНСКИЙ ПМ в/к в/у 0,35кг 8шт.  ОСТАНКИНО</v>
          </cell>
          <cell r="D182">
            <v>7972</v>
          </cell>
          <cell r="F182">
            <v>7972</v>
          </cell>
        </row>
        <row r="183">
          <cell r="A183" t="str">
            <v>6713 СОЧНЫЙ ГРИЛЬ ПМ сос п/о мгс 0.41кг 8шт.  ОСТАНКИНО</v>
          </cell>
          <cell r="D183">
            <v>1687</v>
          </cell>
          <cell r="F183">
            <v>1687</v>
          </cell>
        </row>
        <row r="184">
          <cell r="A184" t="str">
            <v>6722 СОЧНЫЕ ПМ сос п/о мгс 0,41кг 10шт.  ОСТАНКИНО</v>
          </cell>
          <cell r="D184">
            <v>9244</v>
          </cell>
          <cell r="F184">
            <v>9244</v>
          </cell>
        </row>
        <row r="185">
          <cell r="A185" t="str">
            <v>6726 СЛИВОЧНЫЕ ПМ сос п/о мгс 0.41кг 10шт.  ОСТАНКИНО</v>
          </cell>
          <cell r="D185">
            <v>3760</v>
          </cell>
          <cell r="F185">
            <v>3760</v>
          </cell>
        </row>
        <row r="186">
          <cell r="A186" t="str">
            <v>6747 РУССКАЯ ПРЕМИУМ ПМ вар ф/о в/у  ОСТАНКИНО</v>
          </cell>
          <cell r="D186">
            <v>33</v>
          </cell>
          <cell r="F186">
            <v>33</v>
          </cell>
        </row>
        <row r="187">
          <cell r="A187" t="str">
            <v>6759 МОЛОЧНЫЕ ГОСТ сос ц/о мгс 0.4кг 7шт.  ОСТАНКИНО</v>
          </cell>
          <cell r="D187">
            <v>110</v>
          </cell>
          <cell r="F187">
            <v>110</v>
          </cell>
        </row>
        <row r="188">
          <cell r="A188" t="str">
            <v>6761 МОЛОЧНЫЕ ГОСТ сос ц/о мгс 1*4  ОСТАНКИНО</v>
          </cell>
          <cell r="D188">
            <v>87.2</v>
          </cell>
          <cell r="F188">
            <v>87.2</v>
          </cell>
        </row>
        <row r="189">
          <cell r="A189" t="str">
            <v>6762 СЛИВОЧНЫЕ сос ц/о мгс 0.41кг 8шт.  ОСТАНКИНО</v>
          </cell>
          <cell r="D189">
            <v>256</v>
          </cell>
          <cell r="F189">
            <v>256</v>
          </cell>
        </row>
        <row r="190">
          <cell r="A190" t="str">
            <v>6764 СЛИВОЧНЫЕ сос ц/о мгс 1*4  ОСТАНКИНО</v>
          </cell>
          <cell r="D190">
            <v>73.5</v>
          </cell>
          <cell r="F190">
            <v>73.5</v>
          </cell>
        </row>
        <row r="191">
          <cell r="A191" t="str">
            <v>6765 РУБЛЕНЫЕ сос ц/о мгс 0.36кг 6шт.  ОСТАНКИНО</v>
          </cell>
          <cell r="D191">
            <v>785</v>
          </cell>
          <cell r="F191">
            <v>785</v>
          </cell>
        </row>
        <row r="192">
          <cell r="A192" t="str">
            <v>6767 РУБЛЕНЫЕ сос ц/о мгс 1*4  ОСТАНКИНО</v>
          </cell>
          <cell r="D192">
            <v>86.9</v>
          </cell>
          <cell r="F192">
            <v>86.9</v>
          </cell>
        </row>
        <row r="193">
          <cell r="A193" t="str">
            <v>6768 С СЫРОМ сос ц/о мгс 0.41кг 6шт.  ОСТАНКИНО</v>
          </cell>
          <cell r="D193">
            <v>176</v>
          </cell>
          <cell r="F193">
            <v>176</v>
          </cell>
        </row>
        <row r="194">
          <cell r="A194" t="str">
            <v>6770 ИСПАНСКИЕ сос ц/о мгс 0.41кг 6шт.  ОСТАНКИНО</v>
          </cell>
          <cell r="D194">
            <v>128</v>
          </cell>
          <cell r="F194">
            <v>128</v>
          </cell>
        </row>
        <row r="195">
          <cell r="A195" t="str">
            <v>6773 САЛЯМИ Папа может п/к в/у 0,28кг 8шт.  ОСТАНКИНО</v>
          </cell>
          <cell r="D195">
            <v>773</v>
          </cell>
          <cell r="F195">
            <v>773</v>
          </cell>
        </row>
        <row r="196">
          <cell r="A196" t="str">
            <v>6777 МЯСНЫЕ С ГОВЯДИНОЙ ПМ сос п/о мгс 0.4кг  ОСТАНКИНО</v>
          </cell>
          <cell r="D196">
            <v>1776</v>
          </cell>
          <cell r="F196">
            <v>1776</v>
          </cell>
        </row>
        <row r="197">
          <cell r="A197" t="str">
            <v>6785 ВЕНСКАЯ САЛЯМИ п/к в/у 0.33кг 8шт.  ОСТАНКИНО</v>
          </cell>
          <cell r="D197">
            <v>436</v>
          </cell>
          <cell r="F197">
            <v>436</v>
          </cell>
        </row>
        <row r="198">
          <cell r="A198" t="str">
            <v>6787 СЕРВЕЛАТ КРЕМЛЕВСКИЙ в/к в/у 0,33кг 8шт.  ОСТАНКИНО</v>
          </cell>
          <cell r="D198">
            <v>257</v>
          </cell>
          <cell r="F198">
            <v>257</v>
          </cell>
        </row>
        <row r="199">
          <cell r="A199" t="str">
            <v>6788 СЕРВЕЛАТ КРЕМЛЕВСКИЙ в/к в/у  ОСТАНКИНО</v>
          </cell>
          <cell r="D199">
            <v>5.6</v>
          </cell>
          <cell r="F199">
            <v>5.6</v>
          </cell>
        </row>
        <row r="200">
          <cell r="A200" t="str">
            <v>6790 СЕРВЕЛАТ ЕВРОПЕЙСКИЙ в/к в/у  ОСТАНКИНО</v>
          </cell>
          <cell r="D200">
            <v>5.36</v>
          </cell>
          <cell r="F200">
            <v>5.36</v>
          </cell>
        </row>
        <row r="201">
          <cell r="A201" t="str">
            <v>6791 СЕРВЕЛАТ ПРЕМИУМ в/к в/у 0,33кг 8шт.  ОСТАНКИНО</v>
          </cell>
          <cell r="D201">
            <v>4</v>
          </cell>
          <cell r="F201">
            <v>4</v>
          </cell>
        </row>
        <row r="202">
          <cell r="A202" t="str">
            <v>6793 БАЛЫКОВАЯ в/к в/у 0,33кг 8шт.  ОСТАНКИНО</v>
          </cell>
          <cell r="D202">
            <v>730</v>
          </cell>
          <cell r="F202">
            <v>730</v>
          </cell>
        </row>
        <row r="203">
          <cell r="A203" t="str">
            <v>6794 БАЛЫКОВАЯ в/к в/у  ОСТАНКИНО</v>
          </cell>
          <cell r="D203">
            <v>32.299999999999997</v>
          </cell>
          <cell r="F203">
            <v>32.299999999999997</v>
          </cell>
        </row>
        <row r="204">
          <cell r="A204" t="str">
            <v>6795 ОСТАНКИНСКАЯ в/к в/у 0,33кг 8шт.  ОСТАНКИНО</v>
          </cell>
          <cell r="D204">
            <v>72</v>
          </cell>
          <cell r="F204">
            <v>72</v>
          </cell>
        </row>
        <row r="205">
          <cell r="A205" t="str">
            <v>6807 СЕРВЕЛАТ ЕВРОПЕЙСКИЙ в/к в/у 0,33кг 8шт.  ОСТАНКИНО</v>
          </cell>
          <cell r="D205">
            <v>156</v>
          </cell>
          <cell r="F205">
            <v>156</v>
          </cell>
        </row>
        <row r="206">
          <cell r="A206" t="str">
            <v>6829 МОЛОЧНЫЕ КЛАССИЧЕСКИЕ сос п/о мгс 2*4_С  ОСТАНКИНО</v>
          </cell>
          <cell r="D206">
            <v>902.1</v>
          </cell>
          <cell r="F206">
            <v>902.1</v>
          </cell>
        </row>
        <row r="207">
          <cell r="A207" t="str">
            <v>6834 ПОСОЛЬСКАЯ ПМ с/к с/н в/у 1/100 10шт.  ОСТАНКИНО</v>
          </cell>
          <cell r="D207">
            <v>532</v>
          </cell>
          <cell r="F207">
            <v>532</v>
          </cell>
        </row>
        <row r="208">
          <cell r="A208" t="str">
            <v>6837 ФИЛЕЙНЫЕ Папа Может сос ц/о мгс 0.4кг  ОСТАНКИНО</v>
          </cell>
          <cell r="D208">
            <v>1379</v>
          </cell>
          <cell r="F208">
            <v>1379</v>
          </cell>
        </row>
        <row r="209">
          <cell r="A209" t="str">
            <v>6852 МОЛОЧНЫЕ ПРЕМИУМ ПМ сос п/о в/ у 1/350  ОСТАНКИНО</v>
          </cell>
          <cell r="D209">
            <v>3710</v>
          </cell>
          <cell r="F209">
            <v>3710</v>
          </cell>
        </row>
        <row r="210">
          <cell r="A210" t="str">
            <v>6853 МОЛОЧНЫЕ ПРЕМИУМ ПМ сос п/о мгс 1*6  ОСТАНКИНО</v>
          </cell>
          <cell r="D210">
            <v>148.9</v>
          </cell>
          <cell r="F210">
            <v>148.9</v>
          </cell>
        </row>
        <row r="211">
          <cell r="A211" t="str">
            <v>6854 МОЛОЧНЫЕ ПРЕМИУМ ПМ сос п/о мгс 0.6кг  ОСТАНКИНО</v>
          </cell>
          <cell r="D211">
            <v>403</v>
          </cell>
          <cell r="F211">
            <v>403</v>
          </cell>
        </row>
        <row r="212">
          <cell r="A212" t="str">
            <v>6861 ДОМАШНИЙ РЕЦЕПТ Коровино вар п/о  ОСТАНКИНО</v>
          </cell>
          <cell r="D212">
            <v>968.3</v>
          </cell>
          <cell r="F212">
            <v>968.3</v>
          </cell>
        </row>
        <row r="213">
          <cell r="A213" t="str">
            <v>6862 ДОМАШНИЙ РЕЦЕПТ СО ШПИК. Коровино вар п/о  ОСТАНКИНО</v>
          </cell>
          <cell r="D213">
            <v>62.6</v>
          </cell>
          <cell r="F213">
            <v>62.6</v>
          </cell>
        </row>
        <row r="214">
          <cell r="A214" t="str">
            <v>6865 ВЕТЧ.НЕЖНАЯ Коровино п/о  ОСТАНКИНО</v>
          </cell>
          <cell r="D214">
            <v>430.1</v>
          </cell>
          <cell r="F214">
            <v>430.1</v>
          </cell>
        </row>
        <row r="215">
          <cell r="A215" t="str">
            <v>6870 С ГОВЯДИНОЙ СН сос п/о мгс 1*6  ОСТАНКИНО</v>
          </cell>
          <cell r="D215">
            <v>124.3</v>
          </cell>
          <cell r="F215">
            <v>124.3</v>
          </cell>
        </row>
        <row r="216">
          <cell r="A216" t="str">
            <v>6901 МЯСНИКС ПМ сос б/о мгс 1/160 14шт.  ОСТАНКИНО</v>
          </cell>
          <cell r="D216">
            <v>221</v>
          </cell>
          <cell r="F216">
            <v>225</v>
          </cell>
        </row>
        <row r="217">
          <cell r="A217" t="str">
            <v>6903 СОЧНЫЕ ПМ сос п/о мгс 0.41кг_osu  ОСТАНКИНО</v>
          </cell>
          <cell r="D217">
            <v>2</v>
          </cell>
          <cell r="F217">
            <v>2</v>
          </cell>
        </row>
        <row r="218">
          <cell r="A218" t="str">
            <v>6919 БЕКОН с/к с/н в/у 1/180 10шт.  ОСТАНКИНО</v>
          </cell>
          <cell r="D218">
            <v>673</v>
          </cell>
          <cell r="F218">
            <v>678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282</v>
          </cell>
          <cell r="F219">
            <v>282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451</v>
          </cell>
          <cell r="F220">
            <v>451</v>
          </cell>
        </row>
        <row r="221">
          <cell r="A221" t="str">
            <v>БОНУС ДОМАШНИЙ РЕЦЕПТ Коровино 0.5кг 8шт. (6305)</v>
          </cell>
          <cell r="D221">
            <v>22</v>
          </cell>
          <cell r="F221">
            <v>22</v>
          </cell>
        </row>
        <row r="222">
          <cell r="A222" t="str">
            <v>БОНУС ДОМАШНИЙ РЕЦЕПТ Коровино вар п/о (5324)</v>
          </cell>
          <cell r="D222">
            <v>30</v>
          </cell>
          <cell r="F222">
            <v>30</v>
          </cell>
        </row>
        <row r="223">
          <cell r="A223" t="str">
            <v>БОНУС СОЧНЫЕ сос п/о мгс 0.41кг_UZ (6087)  ОСТАНКИНО</v>
          </cell>
          <cell r="D223">
            <v>142</v>
          </cell>
          <cell r="F223">
            <v>142</v>
          </cell>
        </row>
        <row r="224">
          <cell r="A224" t="str">
            <v>БОНУС СОЧНЫЕ сос п/о мгс 1*6_UZ (6088)  ОСТАНКИНО</v>
          </cell>
          <cell r="D224">
            <v>299</v>
          </cell>
          <cell r="F224">
            <v>299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1361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0.7</v>
          </cell>
        </row>
        <row r="227">
          <cell r="A227" t="str">
            <v>БОНУС_320  Ветчина Нежная ТМ Зареченские,большой батон, ВЕС ПОКОМ</v>
          </cell>
          <cell r="D227">
            <v>5.2</v>
          </cell>
          <cell r="F227">
            <v>5.2</v>
          </cell>
        </row>
        <row r="228">
          <cell r="A228" t="str">
            <v>БОНУС_Колбаса вареная Филейская ТМ Вязанка. ВЕС  ПОКОМ</v>
          </cell>
          <cell r="F228">
            <v>371.221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517</v>
          </cell>
        </row>
        <row r="230">
          <cell r="A230" t="str">
            <v>БОНУС_Мини-чебуречки с мясом  0,3кг ТМ Зареченские  ПОКОМ</v>
          </cell>
          <cell r="D230">
            <v>3</v>
          </cell>
          <cell r="F230">
            <v>3</v>
          </cell>
        </row>
        <row r="231">
          <cell r="A231" t="str">
            <v>БОНУС_Пельмени Бульмени с говядиной и свининой Наваристые 2,7кг Горячая штучка ВЕС  ПОКОМ</v>
          </cell>
          <cell r="F231">
            <v>141.21100000000001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382</v>
          </cell>
        </row>
        <row r="233">
          <cell r="A233" t="str">
            <v>БОНУС_Сервелат Фирменный в/к 0,10 кг.шт. нарезка (лоток с ср.защ.атм.)  СПК</v>
          </cell>
          <cell r="D233">
            <v>90</v>
          </cell>
          <cell r="F233">
            <v>90</v>
          </cell>
        </row>
        <row r="234">
          <cell r="A234" t="str">
            <v>БОНУС_Сервелат Фирменый в/к 0,10 кг.шт. нарезка (лоток с ср.защ.атм.)  СПК</v>
          </cell>
          <cell r="D234">
            <v>11</v>
          </cell>
          <cell r="F234">
            <v>11</v>
          </cell>
        </row>
        <row r="235">
          <cell r="A235" t="str">
            <v>Бутербродная вареная 0,47 кг шт.  СПК</v>
          </cell>
          <cell r="D235">
            <v>80</v>
          </cell>
          <cell r="F235">
            <v>80</v>
          </cell>
        </row>
        <row r="236">
          <cell r="A236" t="str">
            <v>Вацлавская п/к (черева) 390 гр.шт. термоус.пак  СПК</v>
          </cell>
          <cell r="D236">
            <v>175</v>
          </cell>
          <cell r="F236">
            <v>175</v>
          </cell>
        </row>
        <row r="237">
          <cell r="A237" t="str">
            <v>Готовые бельмеши сочные с мясом ТМ Горячая штучка 0,3кг зам  ПОКОМ</v>
          </cell>
          <cell r="F237">
            <v>7</v>
          </cell>
        </row>
        <row r="238">
          <cell r="A238" t="str">
            <v>Готовые чебуманы с говядиной 0,28кг ТМ Горячая штучка  ПОКОМ</v>
          </cell>
          <cell r="F238">
            <v>2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5</v>
          </cell>
          <cell r="F239">
            <v>505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2423</v>
          </cell>
          <cell r="F240">
            <v>4442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1206</v>
          </cell>
          <cell r="F241">
            <v>2687</v>
          </cell>
        </row>
        <row r="242">
          <cell r="A242" t="str">
            <v>Готовые чебуреки с мясом ТМ Горячая штучка 0,09 кг флоу-пак ПОКОМ</v>
          </cell>
          <cell r="D242">
            <v>30</v>
          </cell>
          <cell r="F242">
            <v>350</v>
          </cell>
        </row>
        <row r="243">
          <cell r="A243" t="str">
            <v>Грудинка Деревенская в аджике к/в 150 гр.шт. нарезка (лоток с ср.защ.атм.)  СПК</v>
          </cell>
          <cell r="D243">
            <v>10</v>
          </cell>
          <cell r="F243">
            <v>10</v>
          </cell>
        </row>
        <row r="244">
          <cell r="A244" t="str">
            <v>Гуцульская с/к "КолбасГрад" 160 гр.шт. термоус. пак  СПК</v>
          </cell>
          <cell r="D244">
            <v>59</v>
          </cell>
          <cell r="F244">
            <v>59</v>
          </cell>
        </row>
        <row r="245">
          <cell r="A245" t="str">
            <v>Дельгаро с/в "Эликатессе" 140 гр.шт.  СПК</v>
          </cell>
          <cell r="D245">
            <v>92</v>
          </cell>
          <cell r="F245">
            <v>96</v>
          </cell>
        </row>
        <row r="246">
          <cell r="A246" t="str">
            <v>Деревенская рубленая вареная 350 гр.шт. термоус. пак.  СПК</v>
          </cell>
          <cell r="D246">
            <v>5</v>
          </cell>
          <cell r="F246">
            <v>5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327</v>
          </cell>
          <cell r="F247">
            <v>327</v>
          </cell>
        </row>
        <row r="248">
          <cell r="A248" t="str">
            <v>Докторская вареная в/с  СПК</v>
          </cell>
          <cell r="D248">
            <v>3</v>
          </cell>
          <cell r="F248">
            <v>3</v>
          </cell>
        </row>
        <row r="249">
          <cell r="A249" t="str">
            <v>Докторская вареная в/с 0,47 кг шт.  СПК</v>
          </cell>
          <cell r="D249">
            <v>105</v>
          </cell>
          <cell r="F249">
            <v>105</v>
          </cell>
        </row>
        <row r="250">
          <cell r="A250" t="str">
            <v>Докторская вареная термоус.пак. "Высокий вкус"  СПК</v>
          </cell>
          <cell r="D250">
            <v>90.5</v>
          </cell>
          <cell r="F250">
            <v>90.5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7.4</v>
          </cell>
        </row>
        <row r="252">
          <cell r="A252" t="str">
            <v>Жар-ладушки с яблоком и грушей ТМ Зареченские ВЕС ПОКОМ</v>
          </cell>
          <cell r="F252">
            <v>11.9</v>
          </cell>
        </row>
        <row r="253">
          <cell r="A253" t="str">
            <v>ЖАР-мени ВЕС ТМ Зареченские  ПОКОМ</v>
          </cell>
          <cell r="F253">
            <v>110.5</v>
          </cell>
        </row>
        <row r="254">
          <cell r="A254" t="str">
            <v>Классическая вареная 400 гр.шт.  СПК</v>
          </cell>
          <cell r="D254">
            <v>3</v>
          </cell>
          <cell r="F254">
            <v>3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1021</v>
          </cell>
          <cell r="F255">
            <v>1045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1120</v>
          </cell>
          <cell r="F256">
            <v>1120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384</v>
          </cell>
          <cell r="F257">
            <v>384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29</v>
          </cell>
          <cell r="F258">
            <v>29</v>
          </cell>
        </row>
        <row r="259">
          <cell r="A259" t="str">
            <v>Коньячная с/к 0,10 кг.шт. нарезка (лоток с ср.зад.атм.) "Высокий вкус"  СПК</v>
          </cell>
          <cell r="D259">
            <v>70</v>
          </cell>
          <cell r="F259">
            <v>70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8</v>
          </cell>
          <cell r="F260">
            <v>581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1004</v>
          </cell>
          <cell r="F261">
            <v>2054</v>
          </cell>
        </row>
        <row r="262">
          <cell r="A262" t="str">
            <v>Ла Фаворте с/в "Эликатессе" 140 гр.шт.  СПК</v>
          </cell>
          <cell r="D262">
            <v>212</v>
          </cell>
          <cell r="F262">
            <v>212</v>
          </cell>
        </row>
        <row r="263">
          <cell r="A263" t="str">
            <v>Ливерная Печеночная "Просто выгодно" 0,3 кг.шт.  СПК</v>
          </cell>
          <cell r="D263">
            <v>161</v>
          </cell>
          <cell r="F263">
            <v>161</v>
          </cell>
        </row>
        <row r="264">
          <cell r="A264" t="str">
            <v>Любительская вареная термоус.пак. "Высокий вкус"  СПК</v>
          </cell>
          <cell r="D264">
            <v>82</v>
          </cell>
          <cell r="F264">
            <v>82</v>
          </cell>
        </row>
        <row r="265">
          <cell r="A265" t="str">
            <v>Мини-пицца с ветчиной и сыром 0,3кг ТМ Зареченские  ПОКОМ</v>
          </cell>
          <cell r="D265">
            <v>10</v>
          </cell>
          <cell r="F265">
            <v>46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84</v>
          </cell>
        </row>
        <row r="267">
          <cell r="A267" t="str">
            <v>Мини-сосиски в тесте 0,3кг ТМ Зареченские  ПОКОМ</v>
          </cell>
          <cell r="D267">
            <v>6</v>
          </cell>
          <cell r="F267">
            <v>24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155.40100000000001</v>
          </cell>
        </row>
        <row r="269">
          <cell r="A269" t="str">
            <v>Мини-чебуречки с мясом  0,3кг ТМ Зареченские  ПОКОМ</v>
          </cell>
          <cell r="D269">
            <v>5</v>
          </cell>
          <cell r="F269">
            <v>30</v>
          </cell>
        </row>
        <row r="270">
          <cell r="A270" t="str">
            <v>Мини-чебуречки с мясом ВЕС 5,5кг ТМ Зареченские  ПОКОМ</v>
          </cell>
          <cell r="F270">
            <v>5.5</v>
          </cell>
        </row>
        <row r="271">
          <cell r="A271" t="str">
            <v>Мини-чебуречки с сыром и ветчиной 0,3кг ТМ Зареченские  ПОКОМ</v>
          </cell>
          <cell r="D271">
            <v>8</v>
          </cell>
          <cell r="F271">
            <v>34</v>
          </cell>
        </row>
        <row r="272">
          <cell r="A272" t="str">
            <v>Мини-шарики с курочкой и сыром ТМ Зареченские ВЕС  ПОКОМ</v>
          </cell>
          <cell r="F272">
            <v>165.4</v>
          </cell>
        </row>
        <row r="273">
          <cell r="A273" t="str">
            <v>Мусульманская вареная "Просто выгодно"  СПК</v>
          </cell>
          <cell r="D273">
            <v>9</v>
          </cell>
          <cell r="F273">
            <v>9</v>
          </cell>
        </row>
        <row r="274">
          <cell r="A274" t="str">
            <v>Мусульманская п/к "Просто выгодно" термофор.пак.  СПК</v>
          </cell>
          <cell r="D274">
            <v>1.5</v>
          </cell>
          <cell r="F274">
            <v>1.5</v>
          </cell>
        </row>
        <row r="275">
          <cell r="A275" t="str">
            <v>Наггетсы Foodgital 0,25кг ТМ Горячая штучка  ПОКОМ</v>
          </cell>
          <cell r="F275">
            <v>55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14</v>
          </cell>
          <cell r="F276">
            <v>2459</v>
          </cell>
        </row>
        <row r="277">
          <cell r="A277" t="str">
            <v>Наггетсы Нагетосы Сочная курочка со сладкой паприкой  0,25 кг ПОКОМ</v>
          </cell>
          <cell r="F277">
            <v>47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10</v>
          </cell>
          <cell r="F278">
            <v>1644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18</v>
          </cell>
          <cell r="F279">
            <v>2002</v>
          </cell>
        </row>
        <row r="280">
          <cell r="A280" t="str">
            <v>Наггетсы с куриным филе и сыром ТМ Вязанка 0,25 кг ПОКОМ</v>
          </cell>
          <cell r="D280">
            <v>6</v>
          </cell>
          <cell r="F280">
            <v>769</v>
          </cell>
        </row>
        <row r="281">
          <cell r="A281" t="str">
            <v>Наггетсы Хрустящие 0,3кг ТМ Зареченские  ПОКОМ</v>
          </cell>
          <cell r="D281">
            <v>8</v>
          </cell>
          <cell r="F281">
            <v>69</v>
          </cell>
        </row>
        <row r="282">
          <cell r="A282" t="str">
            <v>Наггетсы Хрустящие ТМ Зареченские. ВЕС ПОКОМ</v>
          </cell>
          <cell r="D282">
            <v>24</v>
          </cell>
          <cell r="F282">
            <v>811.01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80</v>
          </cell>
          <cell r="F283">
            <v>80</v>
          </cell>
        </row>
        <row r="284">
          <cell r="A284" t="str">
            <v>Оригинальная с перцем с/к  СПК</v>
          </cell>
          <cell r="D284">
            <v>305.35000000000002</v>
          </cell>
          <cell r="F284">
            <v>305.35000000000002</v>
          </cell>
        </row>
        <row r="285">
          <cell r="A285" t="str">
            <v>Особая вареная  СПК</v>
          </cell>
          <cell r="D285">
            <v>6</v>
          </cell>
          <cell r="F285">
            <v>6</v>
          </cell>
        </row>
        <row r="286">
          <cell r="A286" t="str">
            <v>Пекантино с/в "Эликатессе" 0,10 кг.шт. нарезка (лоток с.ср.защ.атм.)  СПК</v>
          </cell>
          <cell r="D286">
            <v>2</v>
          </cell>
          <cell r="F286">
            <v>2</v>
          </cell>
        </row>
        <row r="287">
          <cell r="A287" t="str">
            <v>Пельмени Grandmeni со сливочным маслом Горячая штучка 0,75 кг ПОКОМ</v>
          </cell>
          <cell r="D287">
            <v>8</v>
          </cell>
          <cell r="F287">
            <v>204</v>
          </cell>
        </row>
        <row r="288">
          <cell r="A288" t="str">
            <v>Пельмени Бигбули #МЕГАВКУСИЩЕ с сочной грудинкой 0,43 кг  ПОКОМ</v>
          </cell>
          <cell r="F288">
            <v>93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16</v>
          </cell>
          <cell r="F289">
            <v>922</v>
          </cell>
        </row>
        <row r="290">
          <cell r="A290" t="str">
            <v>Пельмени Бигбули с мясом, Горячая штучка 0,43кг  ПОКОМ</v>
          </cell>
          <cell r="D290">
            <v>1</v>
          </cell>
          <cell r="F290">
            <v>242</v>
          </cell>
        </row>
        <row r="291">
          <cell r="A291" t="str">
            <v>Пельмени Бигбули с мясом, Горячая штучка 0,9кг  ПОКОМ</v>
          </cell>
          <cell r="D291">
            <v>1203</v>
          </cell>
          <cell r="F291">
            <v>1564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32</v>
          </cell>
          <cell r="F292">
            <v>801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2</v>
          </cell>
          <cell r="F293">
            <v>291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10</v>
          </cell>
          <cell r="F294">
            <v>359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988</v>
          </cell>
          <cell r="F295">
            <v>3210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38</v>
          </cell>
          <cell r="F296">
            <v>1646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D297">
            <v>5.4</v>
          </cell>
          <cell r="F297">
            <v>215.7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20</v>
          </cell>
          <cell r="F298">
            <v>1100.4000000000001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1624</v>
          </cell>
          <cell r="F299">
            <v>3750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14</v>
          </cell>
          <cell r="F300">
            <v>1251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D301">
            <v>13</v>
          </cell>
          <cell r="F301">
            <v>41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D302">
            <v>17</v>
          </cell>
          <cell r="F302">
            <v>66</v>
          </cell>
        </row>
        <row r="303">
          <cell r="A303" t="str">
            <v>Пельмени Жемчужные сфера 1,0кг ТМ Зареченские  ПОКОМ</v>
          </cell>
          <cell r="D303">
            <v>6</v>
          </cell>
          <cell r="F303">
            <v>18</v>
          </cell>
        </row>
        <row r="304">
          <cell r="A304" t="str">
            <v>Пельмени Медвежьи ушки с фермерскими сливками 0,7кг  ПОКОМ</v>
          </cell>
          <cell r="D304">
            <v>6</v>
          </cell>
          <cell r="F304">
            <v>283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F305">
            <v>314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F306">
            <v>160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13</v>
          </cell>
          <cell r="F307">
            <v>1390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2</v>
          </cell>
          <cell r="F308">
            <v>209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505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6</v>
          </cell>
          <cell r="F310">
            <v>561</v>
          </cell>
        </row>
        <row r="311">
          <cell r="A311" t="str">
            <v>Пельмени Сочные сфера 0,8 кг ТМ Стародворье  ПОКОМ</v>
          </cell>
          <cell r="F311">
            <v>55</v>
          </cell>
        </row>
        <row r="312">
          <cell r="A312" t="str">
            <v>Пельмени Татарские 0,4кг ТМ Особый рецепт  ПОКОМ</v>
          </cell>
          <cell r="F312">
            <v>89</v>
          </cell>
        </row>
        <row r="313">
          <cell r="A313" t="str">
            <v>Пипперони с/к "Эликатессе" 0,10 кг.шт.  СПК</v>
          </cell>
          <cell r="D313">
            <v>83</v>
          </cell>
          <cell r="F313">
            <v>83</v>
          </cell>
        </row>
        <row r="314">
          <cell r="A314" t="str">
            <v>Пипперони с/к "Эликатессе" 0,20 кг.шт.  СПК</v>
          </cell>
          <cell r="D314">
            <v>2</v>
          </cell>
          <cell r="F314">
            <v>2</v>
          </cell>
        </row>
        <row r="315">
          <cell r="A315" t="str">
            <v>Пирожки с мясом 0,3кг ТМ Зареченские  ПОКОМ</v>
          </cell>
          <cell r="D315">
            <v>3</v>
          </cell>
          <cell r="F315">
            <v>18</v>
          </cell>
        </row>
        <row r="316">
          <cell r="A316" t="str">
            <v>Пирожки с мясом 3,7кг ВЕС ТМ Зареченские  ПОКОМ</v>
          </cell>
          <cell r="F316">
            <v>207.2</v>
          </cell>
        </row>
        <row r="317">
          <cell r="A317" t="str">
            <v>Пирожки с мясом, картофелем и грибами 0,3кг ТМ Зареченские  ПОКОМ</v>
          </cell>
          <cell r="D317">
            <v>1</v>
          </cell>
          <cell r="F317">
            <v>15</v>
          </cell>
        </row>
        <row r="318">
          <cell r="A318" t="str">
            <v>Пирожки с яблоком и грушей 0,3кг ТМ Зареченские  ПОКОМ</v>
          </cell>
          <cell r="F318">
            <v>6</v>
          </cell>
        </row>
        <row r="319">
          <cell r="A319" t="str">
            <v>Пирожки с яблоком и грушей ВЕС ТМ Зареченские  ПОКОМ</v>
          </cell>
          <cell r="F319">
            <v>62.9</v>
          </cell>
        </row>
        <row r="320">
          <cell r="A320" t="str">
            <v>Плавленый сыр "Шоколадный" 30% 180 гр ТМ "ПАПА МОЖЕТ"  ОСТАНКИНО</v>
          </cell>
          <cell r="D320">
            <v>20</v>
          </cell>
          <cell r="F320">
            <v>20</v>
          </cell>
        </row>
        <row r="321">
          <cell r="A321" t="str">
            <v>Плавленый Сыр 45% "С ветчиной" СТМ "ПапаМожет" 180гр  ОСТАНКИНО</v>
          </cell>
          <cell r="D321">
            <v>35</v>
          </cell>
          <cell r="F321">
            <v>35</v>
          </cell>
        </row>
        <row r="322">
          <cell r="A322" t="str">
            <v>Плавленый Сыр 45% "С грибами" СТМ "ПапаМожет 180гр  ОСТАНКИНО</v>
          </cell>
          <cell r="D322">
            <v>28</v>
          </cell>
          <cell r="F322">
            <v>28</v>
          </cell>
        </row>
        <row r="323">
          <cell r="A323" t="str">
            <v>Покровская вареная 0,47 кг шт.  СПК</v>
          </cell>
          <cell r="D323">
            <v>23</v>
          </cell>
          <cell r="F323">
            <v>23</v>
          </cell>
        </row>
        <row r="324">
          <cell r="A324" t="str">
            <v>Продукт колбасный с сыром копченый Коровино 400 гр  ОСТАНКИНО</v>
          </cell>
          <cell r="D324">
            <v>16</v>
          </cell>
          <cell r="F324">
            <v>16</v>
          </cell>
        </row>
        <row r="325">
          <cell r="A325" t="str">
            <v>Ричеза с/к 230 гр.шт.  СПК</v>
          </cell>
          <cell r="D325">
            <v>358</v>
          </cell>
          <cell r="F325">
            <v>358</v>
          </cell>
        </row>
        <row r="326">
          <cell r="A326" t="str">
            <v>Сальчетти с/к 230 гр.шт.  СПК</v>
          </cell>
          <cell r="D326">
            <v>256</v>
          </cell>
          <cell r="F326">
            <v>265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48</v>
          </cell>
          <cell r="F327">
            <v>48</v>
          </cell>
        </row>
        <row r="328">
          <cell r="A328" t="str">
            <v>Салями Трюфель с/в "Эликатессе" 0,16 кг.шт.  СПК</v>
          </cell>
          <cell r="D328">
            <v>162</v>
          </cell>
          <cell r="F328">
            <v>162</v>
          </cell>
        </row>
        <row r="329">
          <cell r="A329" t="str">
            <v>Салями Финская с/к 235 гр.шт. "Высокий вкус"  СПК</v>
          </cell>
          <cell r="D329">
            <v>2</v>
          </cell>
          <cell r="F329">
            <v>2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157</v>
          </cell>
          <cell r="F330">
            <v>157</v>
          </cell>
        </row>
        <row r="331">
          <cell r="A331" t="str">
            <v>Сардельки "Необыкновенные" (в ср.защ.атм.)  СПК</v>
          </cell>
          <cell r="D331">
            <v>10</v>
          </cell>
          <cell r="F331">
            <v>10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111.56699999999999</v>
          </cell>
          <cell r="F332">
            <v>111.56699999999999</v>
          </cell>
        </row>
        <row r="333">
          <cell r="A333" t="str">
            <v>Семейная с чесночком Экстра вареная  СПК</v>
          </cell>
          <cell r="D333">
            <v>24.5</v>
          </cell>
          <cell r="F333">
            <v>24.5</v>
          </cell>
        </row>
        <row r="334">
          <cell r="A334" t="str">
            <v>Семейная с чесночком Экстра вареная 0,5 кг.шт.  СПК</v>
          </cell>
          <cell r="D334">
            <v>7</v>
          </cell>
          <cell r="F334">
            <v>7</v>
          </cell>
        </row>
        <row r="335">
          <cell r="A335" t="str">
            <v>Сервелат Европейский в/к, в/с 0,38 кг.шт.термофор.пак  СПК</v>
          </cell>
          <cell r="D335">
            <v>24</v>
          </cell>
          <cell r="F335">
            <v>24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139</v>
          </cell>
          <cell r="F336">
            <v>139</v>
          </cell>
        </row>
        <row r="337">
          <cell r="A337" t="str">
            <v>Сервелат Финский в/к 0,38 кг.шт. термофор.пак.  СПК</v>
          </cell>
          <cell r="D337">
            <v>157</v>
          </cell>
          <cell r="F337">
            <v>157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88</v>
          </cell>
          <cell r="F338">
            <v>88</v>
          </cell>
        </row>
        <row r="339">
          <cell r="A339" t="str">
            <v>Сибирская особая с/к 0,10 кг.шт. нарезка (лоток с ср.защ.атм.)  СПК</v>
          </cell>
          <cell r="D339">
            <v>520</v>
          </cell>
          <cell r="F339">
            <v>520</v>
          </cell>
        </row>
        <row r="340">
          <cell r="A340" t="str">
            <v>Сибирская особая с/к 0,235 кг шт.  СПК</v>
          </cell>
          <cell r="D340">
            <v>288</v>
          </cell>
          <cell r="F340">
            <v>288</v>
          </cell>
        </row>
        <row r="341">
          <cell r="A341" t="str">
            <v>Славянская п/к 0,38 кг шт.термофор.пак.  СПК</v>
          </cell>
          <cell r="D341">
            <v>10</v>
          </cell>
          <cell r="F341">
            <v>10</v>
          </cell>
        </row>
        <row r="342">
          <cell r="A342" t="str">
            <v>Сливочный со вкусом топл. молока 45% тм Папа Может. брус (2шт)  ОСТАНКИНО</v>
          </cell>
          <cell r="D342">
            <v>142.6</v>
          </cell>
          <cell r="F342">
            <v>142.6</v>
          </cell>
        </row>
        <row r="343">
          <cell r="A343" t="str">
            <v>Смак-мени с картофелем и сочной грудинкой 1кг ТМ Зареченские ПОКОМ</v>
          </cell>
          <cell r="F343">
            <v>5</v>
          </cell>
        </row>
        <row r="344">
          <cell r="A344" t="str">
            <v>Сосиски "Баварские" 0,36 кг.шт. вак.упак.  СПК</v>
          </cell>
          <cell r="D344">
            <v>13</v>
          </cell>
          <cell r="F344">
            <v>13</v>
          </cell>
        </row>
        <row r="345">
          <cell r="A345" t="str">
            <v>Сосиски "Молочные" 0,36 кг.шт. вак.упак.  СПК</v>
          </cell>
          <cell r="D345">
            <v>36</v>
          </cell>
          <cell r="F345">
            <v>36</v>
          </cell>
        </row>
        <row r="346">
          <cell r="A346" t="str">
            <v>Сосиски Мини (коллаген) (лоток с ср.защ.атм.) (для ХОРЕКА)  СПК</v>
          </cell>
          <cell r="D346">
            <v>3</v>
          </cell>
          <cell r="F346">
            <v>3</v>
          </cell>
        </row>
        <row r="347">
          <cell r="A347" t="str">
            <v>Сосиски Мусульманские "Просто выгодно" (в ср.защ.атм.)  СПК</v>
          </cell>
          <cell r="D347">
            <v>16</v>
          </cell>
          <cell r="F347">
            <v>16</v>
          </cell>
        </row>
        <row r="348">
          <cell r="A348" t="str">
            <v>Сосиски Хот-дог ВЕС (лоток с ср.защ.атм.)   СПК</v>
          </cell>
          <cell r="D348">
            <v>64</v>
          </cell>
          <cell r="F348">
            <v>64</v>
          </cell>
        </row>
        <row r="349">
          <cell r="A349" t="str">
            <v>Сосисоны в темпуре ВЕС  ПОКОМ</v>
          </cell>
          <cell r="D349">
            <v>1.8</v>
          </cell>
          <cell r="F349">
            <v>16.2</v>
          </cell>
        </row>
        <row r="350">
          <cell r="A350" t="str">
            <v>Сочный мегачебурек ТМ Зареченские ВЕС ПОКОМ</v>
          </cell>
          <cell r="D350">
            <v>6.84</v>
          </cell>
          <cell r="F350">
            <v>229.911</v>
          </cell>
        </row>
        <row r="351">
          <cell r="A351" t="str">
            <v>Сыр "Пармезан" 40% колотый 100 гр  ОСТАНКИНО</v>
          </cell>
          <cell r="D351">
            <v>19</v>
          </cell>
          <cell r="F351">
            <v>19</v>
          </cell>
        </row>
        <row r="352">
          <cell r="A352" t="str">
            <v>Сыр "Пармезан" 40% кусок 180 гр  ОСТАНКИНО</v>
          </cell>
          <cell r="D352">
            <v>122</v>
          </cell>
          <cell r="F352">
            <v>124</v>
          </cell>
        </row>
        <row r="353">
          <cell r="A353" t="str">
            <v>Сыр Боккончини копченый 40% 100 гр.  ОСТАНКИНО</v>
          </cell>
          <cell r="D353">
            <v>126</v>
          </cell>
          <cell r="F353">
            <v>126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33</v>
          </cell>
          <cell r="F354">
            <v>33</v>
          </cell>
        </row>
        <row r="355">
          <cell r="A355" t="str">
            <v>Сыр колбасный копченый Папа Может 400 гр  ОСТАНКИНО</v>
          </cell>
          <cell r="D355">
            <v>7</v>
          </cell>
          <cell r="F355">
            <v>7</v>
          </cell>
        </row>
        <row r="356">
          <cell r="A356" t="str">
            <v>Сыр Останкино "Алтайский Gold" 50% вес  ОСТАНКИНО</v>
          </cell>
          <cell r="D356">
            <v>2.6</v>
          </cell>
          <cell r="F356">
            <v>2.6</v>
          </cell>
        </row>
        <row r="357">
          <cell r="A357" t="str">
            <v>Сыр ПАПА МОЖЕТ "Гауда Голд" 45% 180 г  ОСТАНКИНО</v>
          </cell>
          <cell r="D357">
            <v>449</v>
          </cell>
          <cell r="F357">
            <v>449</v>
          </cell>
        </row>
        <row r="358">
          <cell r="A358" t="str">
            <v>Сыр Папа Может "Гауда Голд", 45% брусок ВЕС ОСТАНКИНО</v>
          </cell>
          <cell r="D358">
            <v>18.7</v>
          </cell>
          <cell r="F358">
            <v>18.7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354</v>
          </cell>
          <cell r="F359">
            <v>354</v>
          </cell>
        </row>
        <row r="360">
          <cell r="A360" t="str">
            <v>Сыр Папа Может "Голландский традиционный", 45% брусок ВЕС ОСТАНКИНО</v>
          </cell>
          <cell r="D360">
            <v>35.5</v>
          </cell>
          <cell r="F360">
            <v>35.5</v>
          </cell>
        </row>
        <row r="361">
          <cell r="A361" t="str">
            <v>Сыр ПАПА МОЖЕТ "Министерский" 180гр, 45 %  ОСТАНКИНО</v>
          </cell>
          <cell r="D361">
            <v>71</v>
          </cell>
          <cell r="F361">
            <v>71</v>
          </cell>
        </row>
        <row r="362">
          <cell r="A362" t="str">
            <v>Сыр ПАПА МОЖЕТ "Папин завтрак" 180гр, 45 %  ОСТАНКИНО</v>
          </cell>
          <cell r="D362">
            <v>40</v>
          </cell>
          <cell r="F362">
            <v>40</v>
          </cell>
        </row>
        <row r="363">
          <cell r="A363" t="str">
            <v>Сыр Папа Может "Пошехонский" 45% вес (= 3 кг)  ОСТАНКИНО</v>
          </cell>
          <cell r="D363">
            <v>10</v>
          </cell>
          <cell r="F363">
            <v>10</v>
          </cell>
        </row>
        <row r="364">
          <cell r="A364" t="str">
            <v>Сыр ПАПА МОЖЕТ "Российский традиционный" 45% 180 г  ОСТАНКИНО</v>
          </cell>
          <cell r="D364">
            <v>878</v>
          </cell>
          <cell r="F364">
            <v>878</v>
          </cell>
        </row>
        <row r="365">
          <cell r="A365" t="str">
            <v>Сыр Папа Может "Российский традиционный" ВЕС брусок массовая доля жира 50%  ОСТАНКИНО</v>
          </cell>
          <cell r="D365">
            <v>66.8</v>
          </cell>
          <cell r="F365">
            <v>66.8</v>
          </cell>
        </row>
        <row r="366">
          <cell r="A366" t="str">
            <v>Сыр ПАПА МОЖЕТ "Тильзитер" 45% 180 г  ОСТАНКИНО</v>
          </cell>
          <cell r="D366">
            <v>1</v>
          </cell>
          <cell r="F366">
            <v>1</v>
          </cell>
        </row>
        <row r="367">
          <cell r="A367" t="str">
            <v>Сыр Папа Может "Тильзитер", 45% брусок ВЕС   ОСТАНКИНО</v>
          </cell>
          <cell r="D367">
            <v>64.5</v>
          </cell>
          <cell r="F367">
            <v>64.5</v>
          </cell>
        </row>
        <row r="368">
          <cell r="A368" t="str">
            <v>Сыр Папа Может Гауда  45% 200гр     Останкино</v>
          </cell>
          <cell r="D368">
            <v>1</v>
          </cell>
          <cell r="F368">
            <v>1</v>
          </cell>
        </row>
        <row r="369">
          <cell r="A369" t="str">
            <v>Сыр Папа Может Голландский  45% 200гр     Останкино</v>
          </cell>
          <cell r="D369">
            <v>366</v>
          </cell>
          <cell r="F369">
            <v>366</v>
          </cell>
        </row>
        <row r="370">
          <cell r="A370" t="str">
            <v>Сыр Папа Может Голландский 45%, нарез, 125г (9 шт)  Останкино</v>
          </cell>
          <cell r="D370">
            <v>288</v>
          </cell>
          <cell r="F370">
            <v>288</v>
          </cell>
        </row>
        <row r="371">
          <cell r="A371" t="str">
            <v>Сыр Папа Может Российский  50% 200гр    Останкино</v>
          </cell>
          <cell r="D371">
            <v>268</v>
          </cell>
          <cell r="F371">
            <v>268</v>
          </cell>
        </row>
        <row r="372">
          <cell r="A372" t="str">
            <v>Сыр Папа Может Тильзитер   45% 200гр     Останкино</v>
          </cell>
          <cell r="D372">
            <v>344</v>
          </cell>
          <cell r="F372">
            <v>347</v>
          </cell>
        </row>
        <row r="373">
          <cell r="A373" t="str">
            <v>Сыр Папа Может Тильзитер 50%, нарезка 125г  Останкино</v>
          </cell>
          <cell r="D373">
            <v>16</v>
          </cell>
          <cell r="F373">
            <v>16</v>
          </cell>
        </row>
        <row r="374">
          <cell r="A374" t="str">
            <v>Сыр Плавл. Сливочный 55% 190гр  Останкино</v>
          </cell>
          <cell r="D374">
            <v>1</v>
          </cell>
          <cell r="F374">
            <v>1</v>
          </cell>
        </row>
        <row r="375">
          <cell r="A375" t="str">
            <v>Сыр плавленый Сливочный ж 45 % 180г ТМ Папа Может (16шт) ОСТАНКИНО</v>
          </cell>
          <cell r="D375">
            <v>65</v>
          </cell>
          <cell r="F375">
            <v>65</v>
          </cell>
        </row>
        <row r="376">
          <cell r="A376" t="str">
            <v>Сыр полутвердый "Тильзитер" 45%, ВЕС брус ТМ "Папа может"  ОСТАНКИНО</v>
          </cell>
          <cell r="D376">
            <v>3</v>
          </cell>
          <cell r="F376">
            <v>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178</v>
          </cell>
          <cell r="F377">
            <v>178</v>
          </cell>
        </row>
        <row r="378">
          <cell r="A378" t="str">
            <v>Сыр Скаморца свежий 40% 100 гр.  ОСТАНКИНО</v>
          </cell>
          <cell r="D378">
            <v>159</v>
          </cell>
          <cell r="F378">
            <v>159</v>
          </cell>
        </row>
        <row r="379">
          <cell r="A379" t="str">
            <v>Сыр творожный с зеленью 60% Папа может 140 гр.  ОСТАНКИНО</v>
          </cell>
          <cell r="D379">
            <v>21</v>
          </cell>
          <cell r="F379">
            <v>21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8</v>
          </cell>
          <cell r="F380">
            <v>8</v>
          </cell>
        </row>
        <row r="381">
          <cell r="A381" t="str">
            <v>Сыр Чечил копченый 43% 100г/6шт ТМ Папа Может  ОСТАНКИНО</v>
          </cell>
          <cell r="D381">
            <v>179</v>
          </cell>
          <cell r="F381">
            <v>179</v>
          </cell>
        </row>
        <row r="382">
          <cell r="A382" t="str">
            <v>Сыр Чечил свежий 45% 100г/6шт ТМ Папа Может  ОСТАНКИНО</v>
          </cell>
          <cell r="D382">
            <v>274</v>
          </cell>
          <cell r="F382">
            <v>274</v>
          </cell>
        </row>
        <row r="383">
          <cell r="A383" t="str">
            <v>Сыч/Прод Коровино Российский 50% 200г СЗМЖ  ОСТАНКИНО</v>
          </cell>
          <cell r="D383">
            <v>108</v>
          </cell>
          <cell r="F383">
            <v>108</v>
          </cell>
        </row>
        <row r="384">
          <cell r="A384" t="str">
            <v>Сыч/Прод Коровино Российский Ориг 50% ВЕС (7,5 кг круг) ОСТАНКИНО</v>
          </cell>
          <cell r="D384">
            <v>13</v>
          </cell>
          <cell r="F384">
            <v>13</v>
          </cell>
        </row>
        <row r="385">
          <cell r="A385" t="str">
            <v>Сыч/Прод Коровино Российский Оригин 50% ВЕС (5 кг)  ОСТАНКИНО</v>
          </cell>
          <cell r="D385">
            <v>379.5</v>
          </cell>
          <cell r="F385">
            <v>379.5</v>
          </cell>
        </row>
        <row r="386">
          <cell r="A386" t="str">
            <v>Сыч/Прод Коровино Тильзитер 50% 200г СЗМЖ  ОСТАНКИНО</v>
          </cell>
          <cell r="D386">
            <v>110</v>
          </cell>
          <cell r="F386">
            <v>110</v>
          </cell>
        </row>
        <row r="387">
          <cell r="A387" t="str">
            <v>Сыч/Прод Коровино Тильзитер Оригин 50% ВЕС (5 кг брус) СЗМЖ  ОСТАНКИНО</v>
          </cell>
          <cell r="D387">
            <v>243.3</v>
          </cell>
          <cell r="F387">
            <v>243.3</v>
          </cell>
        </row>
        <row r="388">
          <cell r="A388" t="str">
            <v>Творожный Сыр 60% С маринованными огурчиками и укропом 140 гр  ОСТАНКИНО</v>
          </cell>
          <cell r="D388">
            <v>9</v>
          </cell>
          <cell r="F388">
            <v>9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172</v>
          </cell>
          <cell r="F389">
            <v>172</v>
          </cell>
        </row>
        <row r="390">
          <cell r="A390" t="str">
            <v>Торо Неро с/в "Эликатессе" 140 гр.шт.  СПК</v>
          </cell>
          <cell r="D390">
            <v>119</v>
          </cell>
          <cell r="F390">
            <v>119</v>
          </cell>
        </row>
        <row r="391">
          <cell r="A391" t="str">
            <v>Уши свиные копченые к пиву 0,15кг нар. д/ф шт.  СПК</v>
          </cell>
          <cell r="D391">
            <v>23</v>
          </cell>
          <cell r="F391">
            <v>23</v>
          </cell>
        </row>
        <row r="392">
          <cell r="A392" t="str">
            <v>Фестивальная пора с/к 100 гр.шт.нар. (лоток с ср.защ.атм.)  СПК</v>
          </cell>
          <cell r="D392">
            <v>412</v>
          </cell>
          <cell r="F392">
            <v>412</v>
          </cell>
        </row>
        <row r="393">
          <cell r="A393" t="str">
            <v>Фестивальная пора с/к 235 гр.шт.  СПК</v>
          </cell>
          <cell r="D393">
            <v>1123.5</v>
          </cell>
          <cell r="F393">
            <v>1123.5</v>
          </cell>
        </row>
        <row r="394">
          <cell r="A394" t="str">
            <v>Фестивальная пора с/к термоус.пак  СПК</v>
          </cell>
          <cell r="D394">
            <v>7.6</v>
          </cell>
          <cell r="F394">
            <v>7.6</v>
          </cell>
        </row>
        <row r="395">
          <cell r="A395" t="str">
            <v>Фуэт с/в "Эликатессе" 160 гр.шт.  СПК</v>
          </cell>
          <cell r="D395">
            <v>251</v>
          </cell>
          <cell r="F395">
            <v>255</v>
          </cell>
        </row>
        <row r="396">
          <cell r="A396" t="str">
            <v>Хинкали Классические ТМ Зареченские ВЕС ПОКОМ</v>
          </cell>
          <cell r="F396">
            <v>75</v>
          </cell>
        </row>
        <row r="397">
          <cell r="A397" t="str">
            <v>Хотстеры с сыром 0,25кг ТМ Горячая штучка  ПОКОМ</v>
          </cell>
          <cell r="D397">
            <v>3</v>
          </cell>
          <cell r="F397">
            <v>360</v>
          </cell>
        </row>
        <row r="398">
          <cell r="A398" t="str">
            <v>Хотстеры ТМ Горячая штучка ТС Хотстеры 0,25 кг зам  ПОКОМ</v>
          </cell>
          <cell r="D398">
            <v>1225</v>
          </cell>
          <cell r="F398">
            <v>2484</v>
          </cell>
        </row>
        <row r="399">
          <cell r="A399" t="str">
            <v>Хрустящие крылышки острые к пиву ТМ Горячая штучка 0,3кг зам  ПОКОМ</v>
          </cell>
          <cell r="D399">
            <v>14</v>
          </cell>
          <cell r="F399">
            <v>544</v>
          </cell>
        </row>
        <row r="400">
          <cell r="A400" t="str">
            <v>Хрустящие крылышки ТМ Горячая штучка 0,3 кг зам  ПОКОМ</v>
          </cell>
          <cell r="D400">
            <v>1</v>
          </cell>
          <cell r="F400">
            <v>514</v>
          </cell>
        </row>
        <row r="401">
          <cell r="A401" t="str">
            <v>Хрустящие крылышки ТМ Зареченские ТС Зареченские продукты. ВЕС ПОКОМ</v>
          </cell>
          <cell r="F401">
            <v>27.6</v>
          </cell>
        </row>
        <row r="402">
          <cell r="A402" t="str">
            <v>Чебупай сочное яблоко ТМ Горячая штучка 0,2 кг зам.  ПОКОМ</v>
          </cell>
          <cell r="F402">
            <v>188</v>
          </cell>
        </row>
        <row r="403">
          <cell r="A403" t="str">
            <v>Чебупай спелая вишня ТМ Горячая штучка 0,2 кг зам.  ПОКОМ</v>
          </cell>
          <cell r="F403">
            <v>330</v>
          </cell>
        </row>
        <row r="404">
          <cell r="A404" t="str">
            <v>Чебупели Курочка гриль ТМ Горячая штучка, 0,3 кг зам  ПОКОМ</v>
          </cell>
          <cell r="D404">
            <v>5</v>
          </cell>
          <cell r="F404">
            <v>339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2413</v>
          </cell>
          <cell r="F405">
            <v>4048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4821</v>
          </cell>
          <cell r="F406">
            <v>7836</v>
          </cell>
        </row>
        <row r="407">
          <cell r="A407" t="str">
            <v>Чебуреки Мясные вес 2,7 кг ТМ Зареченские ВЕС ПОКОМ</v>
          </cell>
          <cell r="F407">
            <v>18.899999999999999</v>
          </cell>
        </row>
        <row r="408">
          <cell r="A408" t="str">
            <v>Чебуреки сочные ВЕС ТМ Зареченские  ПОКОМ</v>
          </cell>
          <cell r="D408">
            <v>15</v>
          </cell>
          <cell r="F408">
            <v>445.01100000000002</v>
          </cell>
        </row>
        <row r="409">
          <cell r="A409" t="str">
            <v>Шпикачки Русские (черева) (в ср.защ.атм.) "Высокий вкус"  СПК</v>
          </cell>
          <cell r="D409">
            <v>107.5</v>
          </cell>
          <cell r="F409">
            <v>107.5</v>
          </cell>
        </row>
        <row r="410">
          <cell r="A410" t="str">
            <v>Эликапреза с/в "Эликатессе" 0,10 кг.шт. нарезка (лоток с ср.защ.атм.)  СПК</v>
          </cell>
          <cell r="D410">
            <v>261</v>
          </cell>
          <cell r="F410">
            <v>261</v>
          </cell>
        </row>
        <row r="411">
          <cell r="A411" t="str">
            <v>Юбилейная с/к 0,10 кг.шт. нарезка (лоток с ср.защ.атм.)  СПК</v>
          </cell>
          <cell r="D411">
            <v>93</v>
          </cell>
          <cell r="F411">
            <v>93</v>
          </cell>
        </row>
        <row r="412">
          <cell r="A412" t="str">
            <v>Юбилейная с/к 0,235 кг.шт.  СПК</v>
          </cell>
          <cell r="D412">
            <v>1072</v>
          </cell>
          <cell r="F412">
            <v>1072</v>
          </cell>
        </row>
        <row r="413">
          <cell r="A413" t="str">
            <v>Итого</v>
          </cell>
          <cell r="D413">
            <v>155179.01800000001</v>
          </cell>
          <cell r="F413">
            <v>309466.37599999999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30.08.2024 - 30.08.2024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123.99299999999999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92.271000000000001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390.995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25.042000000000002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42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775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632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961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66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210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-6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190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36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66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115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97.385999999999996</v>
          </cell>
        </row>
        <row r="26">
          <cell r="A26" t="str">
            <v xml:space="preserve"> 201  Ветчина Нежная ТМ Особый рецепт, (2,5кг), ПОКОМ</v>
          </cell>
          <cell r="D26">
            <v>1182.75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81.39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90.04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58.25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55.704000000000001</v>
          </cell>
        </row>
        <row r="31">
          <cell r="A31" t="str">
            <v xml:space="preserve"> 240  Колбаса Салями охотничья, ВЕС. ПОКОМ</v>
          </cell>
          <cell r="D31">
            <v>7.3710000000000004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97.840999999999994</v>
          </cell>
        </row>
        <row r="33">
          <cell r="A33" t="str">
            <v xml:space="preserve"> 247  Сардельки Нежные, ВЕС.  ПОКОМ</v>
          </cell>
          <cell r="D33">
            <v>27.422000000000001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46.594000000000001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284.96800000000002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7.9610000000000003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30.285</v>
          </cell>
        </row>
        <row r="38">
          <cell r="A38" t="str">
            <v xml:space="preserve"> 263  Шпикачки Стародворские, ВЕС.  ПОКОМ</v>
          </cell>
          <cell r="D38">
            <v>21.611999999999998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31.446000000000002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27.242999999999999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29.390999999999998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237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489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398</v>
          </cell>
        </row>
        <row r="45">
          <cell r="A45" t="str">
            <v xml:space="preserve"> 283  Сосиски Сочинки, ВЕС, ТМ Стародворье ПОКОМ</v>
          </cell>
          <cell r="D45">
            <v>93.744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195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58.005000000000003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354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619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21.201000000000001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30.445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257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408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202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124.783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259.21600000000001</v>
          </cell>
        </row>
        <row r="58">
          <cell r="A58" t="str">
            <v xml:space="preserve"> 316  Колбаса Нежная ТМ Зареченские ВЕС  ПОКОМ</v>
          </cell>
          <cell r="D58">
            <v>25.533999999999999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7.64</v>
          </cell>
        </row>
        <row r="60">
          <cell r="A60" t="str">
            <v xml:space="preserve"> 318  Сосиски Датские ТМ Зареченские, ВЕС  ПОКОМ</v>
          </cell>
          <cell r="D60">
            <v>531.27499999999998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663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1.528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499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311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92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79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205.483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51</v>
          </cell>
        </row>
        <row r="69">
          <cell r="A69" t="str">
            <v xml:space="preserve"> 335  Колбаса Сливушка ТМ Вязанка. ВЕС.  ПОКОМ </v>
          </cell>
          <cell r="D69">
            <v>54.256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491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431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80.491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56.298999999999999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143.886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77.856999999999999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25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77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95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33.856999999999999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160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219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274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108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4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22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66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800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D88">
            <v>1.51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1434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1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21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104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6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D94">
            <v>6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D95">
            <v>22.286999999999999</v>
          </cell>
        </row>
        <row r="96">
          <cell r="A96" t="str">
            <v xml:space="preserve"> 429  Колбаса Нежная со шпиком.ТС Зареченские продукты в оболочке полиамид ВЕС ПОКОМ</v>
          </cell>
          <cell r="D96">
            <v>4.056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79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44.765000000000001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70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23.2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28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40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18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101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70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92.7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909.50900000000001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1357.797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1278.145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39.216000000000001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29</v>
          </cell>
        </row>
        <row r="112">
          <cell r="A112" t="str">
            <v xml:space="preserve"> 472  Колбаса Молочная ВЕС ТМ Зареченские  ПОКОМ</v>
          </cell>
          <cell r="D112">
            <v>11.023999999999999</v>
          </cell>
        </row>
        <row r="113">
          <cell r="A113" t="str">
            <v xml:space="preserve"> 473  Ветчина Рубленая ВЕС ТМ Зареченские  ПОКОМ</v>
          </cell>
          <cell r="D113">
            <v>4.01</v>
          </cell>
        </row>
        <row r="114">
          <cell r="A114" t="str">
            <v xml:space="preserve"> 474  Колбаса Молочная 0,4кг ТМ Зареченские  ПОКОМ</v>
          </cell>
          <cell r="D114">
            <v>3</v>
          </cell>
        </row>
        <row r="115">
          <cell r="A115" t="str">
            <v xml:space="preserve"> 476  Колбаса Нежная со шпиком 0,4кг ТМ Зареченские  ПОКОМ</v>
          </cell>
          <cell r="D115">
            <v>2</v>
          </cell>
        </row>
        <row r="116">
          <cell r="A116" t="str">
            <v xml:space="preserve"> 477  Ветчина Рубленая 0,4кг ТМ Зареченские  ПОКОМ</v>
          </cell>
          <cell r="D116">
            <v>3</v>
          </cell>
        </row>
        <row r="117">
          <cell r="A117" t="str">
            <v xml:space="preserve"> 478  Сардельки Зареченские ВЕС ТМ Зареченские  ПОКОМ</v>
          </cell>
          <cell r="D117">
            <v>14.708</v>
          </cell>
        </row>
        <row r="118">
          <cell r="A118" t="str">
            <v xml:space="preserve"> 479  Шпикачки Зареченские ВЕС ТМ Зареченские  ПОКОМ</v>
          </cell>
          <cell r="D118">
            <v>10.683999999999999</v>
          </cell>
        </row>
        <row r="119">
          <cell r="A119" t="str">
            <v xml:space="preserve"> 481  Колбаса Филейная оригинальная ВЕС 1,87кг ТМ Особый рецепт большой батон  ПОКОМ</v>
          </cell>
          <cell r="D119">
            <v>1.8</v>
          </cell>
        </row>
        <row r="120">
          <cell r="A120" t="str">
            <v xml:space="preserve"> 486  Колбаски Бюргерсы с сыром 0,27кг ТМ Баварушка  ПОКОМ</v>
          </cell>
          <cell r="D120">
            <v>51</v>
          </cell>
        </row>
        <row r="121">
          <cell r="A121" t="str">
            <v>3215 ВЕТЧ.МЯСНАЯ Папа может п/о 0.4кг 8шт.    ОСТАНКИНО</v>
          </cell>
          <cell r="D121">
            <v>69</v>
          </cell>
        </row>
        <row r="122">
          <cell r="A122" t="str">
            <v>3812 СОЧНЫЕ сос п/о мгс 2*2  ОСТАНКИНО</v>
          </cell>
          <cell r="D122">
            <v>469.16899999999998</v>
          </cell>
        </row>
        <row r="123">
          <cell r="A123" t="str">
            <v>4063 МЯСНАЯ Папа может вар п/о_Л   ОСТАНКИНО</v>
          </cell>
          <cell r="D123">
            <v>621.62099999999998</v>
          </cell>
        </row>
        <row r="124">
          <cell r="A124" t="str">
            <v>4117 ЭКСТРА Папа может с/к в/у_Л   ОСТАНКИНО</v>
          </cell>
          <cell r="D124">
            <v>9.0649999999999995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24.352</v>
          </cell>
        </row>
        <row r="126">
          <cell r="A126" t="str">
            <v>4813 ФИЛЕЙНАЯ Папа может вар п/о_Л   ОСТАНКИНО</v>
          </cell>
          <cell r="D126">
            <v>136.55099999999999</v>
          </cell>
        </row>
        <row r="127">
          <cell r="A127" t="str">
            <v>4993 САЛЯМИ ИТАЛЬЯНСКАЯ с/к в/у 1/250*8_120c ОСТАНКИНО</v>
          </cell>
          <cell r="D127">
            <v>73</v>
          </cell>
        </row>
        <row r="128">
          <cell r="A128" t="str">
            <v>5246 ДОКТОРСКАЯ ПРЕМИУМ вар б/о мгс_30с ОСТАНКИНО</v>
          </cell>
          <cell r="D128">
            <v>7.4320000000000004</v>
          </cell>
        </row>
        <row r="129">
          <cell r="A129" t="str">
            <v>5341 СЕРВЕЛАТ ОХОТНИЧИЙ в/к в/у  ОСТАНКИНО</v>
          </cell>
          <cell r="D129">
            <v>197.505</v>
          </cell>
        </row>
        <row r="130">
          <cell r="A130" t="str">
            <v>5483 ЭКСТРА Папа может с/к в/у 1/250 8шт.   ОСТАНКИНО</v>
          </cell>
          <cell r="D130">
            <v>287</v>
          </cell>
        </row>
        <row r="131">
          <cell r="A131" t="str">
            <v>5544 Сервелат Финский в/к в/у_45с НОВАЯ ОСТАНКИНО</v>
          </cell>
          <cell r="D131">
            <v>420.92399999999998</v>
          </cell>
        </row>
        <row r="132">
          <cell r="A132" t="str">
            <v>5682 САЛЯМИ МЕЛКОЗЕРНЕНАЯ с/к в/у 1/120_60с   ОСТАНКИНО</v>
          </cell>
          <cell r="D132">
            <v>1061</v>
          </cell>
        </row>
        <row r="133">
          <cell r="A133" t="str">
            <v>5698 СЫТНЫЕ Папа может сар б/о мгс 1*3_Маяк  ОСТАНКИНО</v>
          </cell>
          <cell r="D133">
            <v>98.643000000000001</v>
          </cell>
        </row>
        <row r="134">
          <cell r="A134" t="str">
            <v>5706 АРОМАТНАЯ Папа может с/к в/у 1/250 8шт.  ОСТАНКИНО</v>
          </cell>
          <cell r="D134">
            <v>198</v>
          </cell>
        </row>
        <row r="135">
          <cell r="A135" t="str">
            <v>5708 ПОСОЛЬСКАЯ Папа может с/к в/у ОСТАНКИНО</v>
          </cell>
          <cell r="D135">
            <v>5.4779999999999998</v>
          </cell>
        </row>
        <row r="136">
          <cell r="A136" t="str">
            <v>5820 СЛИВОЧНЫЕ Папа может сос п/о мгс 2*2_45с   ОСТАНКИНО</v>
          </cell>
          <cell r="D136">
            <v>35.055</v>
          </cell>
        </row>
        <row r="137">
          <cell r="A137" t="str">
            <v>5851 ЭКСТРА Папа может вар п/о   ОСТАНКИНО</v>
          </cell>
          <cell r="D137">
            <v>101.264</v>
          </cell>
        </row>
        <row r="138">
          <cell r="A138" t="str">
            <v>5931 ОХОТНИЧЬЯ Папа может с/к в/у 1/220 8шт.   ОСТАНКИНО</v>
          </cell>
          <cell r="D138">
            <v>188</v>
          </cell>
        </row>
        <row r="139">
          <cell r="A139" t="str">
            <v>5992 ВРЕМЯ ОКРОШКИ Папа может вар п/о 0.4кг   ОСТАНКИНО</v>
          </cell>
          <cell r="D139">
            <v>266</v>
          </cell>
        </row>
        <row r="140">
          <cell r="A140" t="str">
            <v>6113 СОЧНЫЕ сос п/о мгс 1*6_Ашан  ОСТАНКИНО</v>
          </cell>
          <cell r="D140">
            <v>783.01</v>
          </cell>
        </row>
        <row r="141">
          <cell r="A141" t="str">
            <v>6206 СВИНИНА ПО-ДОМАШНЕМУ к/в мл/к в/у 0.3кг  ОСТАНКИНО</v>
          </cell>
          <cell r="D141">
            <v>139</v>
          </cell>
        </row>
        <row r="142">
          <cell r="A142" t="str">
            <v>6228 МЯСНОЕ АССОРТИ к/з с/н мгс 1/90 10шт.  ОСТАНКИНО</v>
          </cell>
          <cell r="D142">
            <v>194</v>
          </cell>
        </row>
        <row r="143">
          <cell r="A143" t="str">
            <v>6247 ДОМАШНЯЯ Папа может вар п/о 0,4кг 8шт.  ОСТАНКИНО</v>
          </cell>
          <cell r="D143">
            <v>108</v>
          </cell>
        </row>
        <row r="144">
          <cell r="A144" t="str">
            <v>6268 ГОВЯЖЬЯ Папа может вар п/о 0,4кг 8 шт.  ОСТАНКИНО</v>
          </cell>
          <cell r="D144">
            <v>98</v>
          </cell>
        </row>
        <row r="145">
          <cell r="A145" t="str">
            <v>6303 МЯСНЫЕ Папа может сос п/о мгс 1.5*3  ОСТАНКИНО</v>
          </cell>
          <cell r="D145">
            <v>147.173</v>
          </cell>
        </row>
        <row r="146">
          <cell r="A146" t="str">
            <v>6325 ДОКТОРСКАЯ ПРЕМИУМ вар п/о 0.4кг 8шт.  ОСТАНКИНО</v>
          </cell>
          <cell r="D146">
            <v>202</v>
          </cell>
        </row>
        <row r="147">
          <cell r="A147" t="str">
            <v>6333 МЯСНАЯ Папа может вар п/о 0.4кг 8шт.  ОСТАНКИНО</v>
          </cell>
          <cell r="D147">
            <v>2181</v>
          </cell>
        </row>
        <row r="148">
          <cell r="A148" t="str">
            <v>6340 ДОМАШНИЙ РЕЦЕПТ Коровино 0.5кг 8шт.  ОСТАНКИНО</v>
          </cell>
          <cell r="D148">
            <v>214</v>
          </cell>
        </row>
        <row r="149">
          <cell r="A149" t="str">
            <v>6341 ДОМАШНИЙ РЕЦЕПТ СО ШПИКОМ Коровино 0.5кг  ОСТАНКИНО</v>
          </cell>
          <cell r="D149">
            <v>17</v>
          </cell>
        </row>
        <row r="150">
          <cell r="A150" t="str">
            <v>6353 ЭКСТРА Папа может вар п/о 0.4кг 8шт.  ОСТАНКИНО</v>
          </cell>
          <cell r="D150">
            <v>870</v>
          </cell>
        </row>
        <row r="151">
          <cell r="A151" t="str">
            <v>6392 ФИЛЕЙНАЯ Папа может вар п/о 0.4кг. ОСТАНКИНО</v>
          </cell>
          <cell r="D151">
            <v>1694</v>
          </cell>
        </row>
        <row r="152">
          <cell r="A152" t="str">
            <v>6426 КЛАССИЧЕСКАЯ ПМ вар п/о 0.3кг 8шт.  ОСТАНКИНО</v>
          </cell>
          <cell r="D152">
            <v>702</v>
          </cell>
        </row>
        <row r="153">
          <cell r="A153" t="str">
            <v>6453 ЭКСТРА Папа может с/к с/н в/у 1/100 14шт.   ОСТАНКИНО</v>
          </cell>
          <cell r="D153">
            <v>671</v>
          </cell>
        </row>
        <row r="154">
          <cell r="A154" t="str">
            <v>6454 АРОМАТНАЯ с/к с/н в/у 1/100 14шт.  ОСТАНКИНО</v>
          </cell>
          <cell r="D154">
            <v>469</v>
          </cell>
        </row>
        <row r="155">
          <cell r="A155" t="str">
            <v>6459 СЕРВЕЛАТ ШВЕЙЦАРСК. в/к с/н в/у 1/100*10  ОСТАНКИНО</v>
          </cell>
          <cell r="D155">
            <v>46</v>
          </cell>
        </row>
        <row r="156">
          <cell r="A156" t="str">
            <v>6470 ВЕТЧ.МРАМОРНАЯ в/у_45с  ОСТАНКИНО</v>
          </cell>
          <cell r="D156">
            <v>4.87</v>
          </cell>
        </row>
        <row r="157">
          <cell r="A157" t="str">
            <v>6527 ШПИКАЧКИ СОЧНЫЕ ПМ сар б/о мгс 1*3 45с ОСТАНКИНО</v>
          </cell>
          <cell r="D157">
            <v>154.66900000000001</v>
          </cell>
        </row>
        <row r="158">
          <cell r="A158" t="str">
            <v>6586 МРАМОРНАЯ И БАЛЫКОВАЯ в/к с/н мгс 1/90 ОСТАНКИНО</v>
          </cell>
          <cell r="D158">
            <v>106</v>
          </cell>
        </row>
        <row r="159">
          <cell r="A159" t="str">
            <v>6602 БАВАРСКИЕ ПМ сос ц/о мгс 0,35кг 8шт.  ОСТАНКИНО</v>
          </cell>
          <cell r="D159">
            <v>69</v>
          </cell>
        </row>
        <row r="160">
          <cell r="A160" t="str">
            <v>6661 СОЧНЫЙ ГРИЛЬ ПМ сос п/о мгс 1.5*4_Маяк  ОСТАНКИНО</v>
          </cell>
          <cell r="D160">
            <v>12.372999999999999</v>
          </cell>
        </row>
        <row r="161">
          <cell r="A161" t="str">
            <v>6666 БОЯНСКАЯ Папа может п/к в/у 0,28кг 8 шт. ОСТАНКИНО</v>
          </cell>
          <cell r="D161">
            <v>330</v>
          </cell>
        </row>
        <row r="162">
          <cell r="A162" t="str">
            <v>6683 СЕРВЕЛАТ ЗЕРНИСТЫЙ ПМ в/к в/у 0,35кг  ОСТАНКИНО</v>
          </cell>
          <cell r="D162">
            <v>1071</v>
          </cell>
        </row>
        <row r="163">
          <cell r="A163" t="str">
            <v>6684 СЕРВЕЛАТ КАРЕЛЬСКИЙ ПМ в/к в/у 0.28кг  ОСТАНКИНО</v>
          </cell>
          <cell r="D163">
            <v>899</v>
          </cell>
        </row>
        <row r="164">
          <cell r="A164" t="str">
            <v>6689 СЕРВЕЛАТ ОХОТНИЧИЙ ПМ в/к в/у 0,35кг 8шт  ОСТАНКИНО</v>
          </cell>
          <cell r="D164">
            <v>1863</v>
          </cell>
        </row>
        <row r="165">
          <cell r="A165" t="str">
            <v>6697 СЕРВЕЛАТ ФИНСКИЙ ПМ в/к в/у 0,35кг 8шт.  ОСТАНКИНО</v>
          </cell>
          <cell r="D165">
            <v>2554</v>
          </cell>
        </row>
        <row r="166">
          <cell r="A166" t="str">
            <v>6713 СОЧНЫЙ ГРИЛЬ ПМ сос п/о мгс 0.41кг 8шт.  ОСТАНКИНО</v>
          </cell>
          <cell r="D166">
            <v>383</v>
          </cell>
        </row>
        <row r="167">
          <cell r="A167" t="str">
            <v>6722 СОЧНЫЕ ПМ сос п/о мгс 0,41кг 10шт.  ОСТАНКИНО</v>
          </cell>
          <cell r="D167">
            <v>2774</v>
          </cell>
        </row>
        <row r="168">
          <cell r="A168" t="str">
            <v>6726 СЛИВОЧНЫЕ ПМ сос п/о мгс 0.41кг 10шт.  ОСТАНКИНО</v>
          </cell>
          <cell r="D168">
            <v>1015</v>
          </cell>
        </row>
        <row r="169">
          <cell r="A169" t="str">
            <v>6747 РУССКАЯ ПРЕМИУМ ПМ вар ф/о в/у  ОСТАНКИНО</v>
          </cell>
          <cell r="D169">
            <v>4.4249999999999998</v>
          </cell>
        </row>
        <row r="170">
          <cell r="A170" t="str">
            <v>6759 МОЛОЧНЫЕ ГОСТ сос ц/о мгс 0.4кг 7шт.  ОСТАНКИНО</v>
          </cell>
          <cell r="D170">
            <v>39</v>
          </cell>
        </row>
        <row r="171">
          <cell r="A171" t="str">
            <v>6761 МОЛОЧНЫЕ ГОСТ сос ц/о мгс 1*4  ОСТАНКИНО</v>
          </cell>
          <cell r="D171">
            <v>2.1480000000000001</v>
          </cell>
        </row>
        <row r="172">
          <cell r="A172" t="str">
            <v>6762 СЛИВОЧНЫЕ сос ц/о мгс 0.41кг 8шт.  ОСТАНКИНО</v>
          </cell>
          <cell r="D172">
            <v>91</v>
          </cell>
        </row>
        <row r="173">
          <cell r="A173" t="str">
            <v>6764 СЛИВОЧНЫЕ сос ц/о мгс 1*4  ОСТАНКИНО</v>
          </cell>
          <cell r="D173">
            <v>9.41</v>
          </cell>
        </row>
        <row r="174">
          <cell r="A174" t="str">
            <v>6765 РУБЛЕНЫЕ сос ц/о мгс 0.36кг 6шт.  ОСТАНКИНО</v>
          </cell>
          <cell r="D174">
            <v>180</v>
          </cell>
        </row>
        <row r="175">
          <cell r="A175" t="str">
            <v>6767 РУБЛЕНЫЕ сос ц/о мгс 1*4  ОСТАНКИНО</v>
          </cell>
          <cell r="D175">
            <v>30.809000000000001</v>
          </cell>
        </row>
        <row r="176">
          <cell r="A176" t="str">
            <v>6768 С СЫРОМ сос ц/о мгс 0.41кг 6шт.  ОСТАНКИНО</v>
          </cell>
          <cell r="D176">
            <v>26</v>
          </cell>
        </row>
        <row r="177">
          <cell r="A177" t="str">
            <v>6770 ИСПАНСКИЕ сос ц/о мгс 0.41кг 6шт.  ОСТАНКИНО</v>
          </cell>
          <cell r="D177">
            <v>31</v>
          </cell>
        </row>
        <row r="178">
          <cell r="A178" t="str">
            <v>6773 САЛЯМИ Папа может п/к в/у 0,28кг 8шт.  ОСТАНКИНО</v>
          </cell>
          <cell r="D178">
            <v>205</v>
          </cell>
        </row>
        <row r="179">
          <cell r="A179" t="str">
            <v>6777 МЯСНЫЕ С ГОВЯДИНОЙ ПМ сос п/о мгс 0.4кг  ОСТАНКИНО</v>
          </cell>
          <cell r="D179">
            <v>456</v>
          </cell>
        </row>
        <row r="180">
          <cell r="A180" t="str">
            <v>6785 ВЕНСКАЯ САЛЯМИ п/к в/у 0.33кг 8шт.  ОСТАНКИНО</v>
          </cell>
          <cell r="D180">
            <v>101</v>
          </cell>
        </row>
        <row r="181">
          <cell r="A181" t="str">
            <v>6787 СЕРВЕЛАТ КРЕМЛЕВСКИЙ в/к в/у 0,33кг 8шт.  ОСТАНКИНО</v>
          </cell>
          <cell r="D181">
            <v>77</v>
          </cell>
        </row>
        <row r="182">
          <cell r="A182" t="str">
            <v>6793 БАЛЫКОВАЯ в/к в/у 0,33кг 8шт.  ОСТАНКИНО</v>
          </cell>
          <cell r="D182">
            <v>185</v>
          </cell>
        </row>
        <row r="183">
          <cell r="A183" t="str">
            <v>6794 БАЛЫКОВАЯ в/к в/у  ОСТАНКИНО</v>
          </cell>
          <cell r="D183">
            <v>7.8760000000000003</v>
          </cell>
        </row>
        <row r="184">
          <cell r="A184" t="str">
            <v>6795 ОСТАНКИНСКАЯ в/к в/у 0,33кг 8шт.  ОСТАНКИНО</v>
          </cell>
          <cell r="D184">
            <v>8</v>
          </cell>
        </row>
        <row r="185">
          <cell r="A185" t="str">
            <v>6807 СЕРВЕЛАТ ЕВРОПЕЙСКИЙ в/к в/у 0,33кг 8шт.  ОСТАНКИНО</v>
          </cell>
          <cell r="D185">
            <v>27</v>
          </cell>
        </row>
        <row r="186">
          <cell r="A186" t="str">
            <v>6829 МОЛОЧНЫЕ КЛАССИЧЕСКИЕ сос п/о мгс 2*4_С  ОСТАНКИНО</v>
          </cell>
          <cell r="D186">
            <v>188.90299999999999</v>
          </cell>
        </row>
        <row r="187">
          <cell r="A187" t="str">
            <v>6834 ПОСОЛЬСКАЯ ПМ с/к с/н в/у 1/100 10шт.  ОСТАНКИНО</v>
          </cell>
          <cell r="D187">
            <v>63</v>
          </cell>
        </row>
        <row r="188">
          <cell r="A188" t="str">
            <v>6837 ФИЛЕЙНЫЕ Папа Может сос ц/о мгс 0.4кг  ОСТАНКИНО</v>
          </cell>
          <cell r="D188">
            <v>354</v>
          </cell>
        </row>
        <row r="189">
          <cell r="A189" t="str">
            <v>6852 МОЛОЧНЫЕ ПРЕМИУМ ПМ сос п/о в/ у 1/350  ОСТАНКИНО</v>
          </cell>
          <cell r="D189">
            <v>914</v>
          </cell>
        </row>
        <row r="190">
          <cell r="A190" t="str">
            <v>6853 МОЛОЧНЫЕ ПРЕМИУМ ПМ сос п/о мгс 1*6  ОСТАНКИНО</v>
          </cell>
          <cell r="D190">
            <v>39.924999999999997</v>
          </cell>
        </row>
        <row r="191">
          <cell r="A191" t="str">
            <v>6854 МОЛОЧНЫЕ ПРЕМИУМ ПМ сос п/о мгс 0.6кг  ОСТАНКИНО</v>
          </cell>
          <cell r="D191">
            <v>24</v>
          </cell>
        </row>
        <row r="192">
          <cell r="A192" t="str">
            <v>6861 ДОМАШНИЙ РЕЦЕПТ Коровино вар п/о  ОСТАНКИНО</v>
          </cell>
          <cell r="D192">
            <v>241.727</v>
          </cell>
        </row>
        <row r="193">
          <cell r="A193" t="str">
            <v>6862 ДОМАШНИЙ РЕЦЕПТ СО ШПИК. Коровино вар п/о  ОСТАНКИНО</v>
          </cell>
          <cell r="D193">
            <v>9.8569999999999993</v>
          </cell>
        </row>
        <row r="194">
          <cell r="A194" t="str">
            <v>6865 ВЕТЧ.НЕЖНАЯ Коровино п/о  ОСТАНКИНО</v>
          </cell>
          <cell r="D194">
            <v>182.125</v>
          </cell>
        </row>
        <row r="195">
          <cell r="A195" t="str">
            <v>6870 С ГОВЯДИНОЙ СН сос п/о мгс 1*6  ОСТАНКИНО</v>
          </cell>
          <cell r="D195">
            <v>5.4749999999999996</v>
          </cell>
        </row>
        <row r="196">
          <cell r="A196" t="str">
            <v>6901 МЯСНИКС ПМ сос б/о мгс 1/160 14шт.  ОСТАНКИНО</v>
          </cell>
          <cell r="D196">
            <v>51</v>
          </cell>
        </row>
        <row r="197">
          <cell r="A197" t="str">
            <v>6919 БЕКОН с/к с/н в/у 1/180 10шт.  ОСТАНКИНО</v>
          </cell>
          <cell r="D197">
            <v>52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100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118</v>
          </cell>
        </row>
        <row r="200">
          <cell r="A200" t="str">
            <v>БОНУС ДОМАШНИЙ РЕЦЕПТ Коровино 0.5кг 8шт. (6305)</v>
          </cell>
          <cell r="D200">
            <v>8</v>
          </cell>
        </row>
        <row r="201">
          <cell r="A201" t="str">
            <v>БОНУС ДОМАШНИЙ РЕЦЕПТ Коровино вар п/о (5324)</v>
          </cell>
          <cell r="D201">
            <v>1.99</v>
          </cell>
        </row>
        <row r="202">
          <cell r="A202" t="str">
            <v>БОНУС СОЧНЫЕ сос п/о мгс 0.41кг_UZ (6087)  ОСТАНКИНО</v>
          </cell>
          <cell r="D202">
            <v>4</v>
          </cell>
        </row>
        <row r="203">
          <cell r="A203" t="str">
            <v>БОНУС СОЧНЫЕ сос п/о мгс 1*6_UZ (6088)  ОСТАНКИНО</v>
          </cell>
          <cell r="D203">
            <v>57.96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186</v>
          </cell>
        </row>
        <row r="205">
          <cell r="A205" t="str">
            <v>БОНУС_Колбаса вареная Филейская ТМ Вязанка. ВЕС  ПОКОМ</v>
          </cell>
          <cell r="D205">
            <v>70.677000000000007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65</v>
          </cell>
        </row>
        <row r="207">
          <cell r="A207" t="str">
            <v>БОНУС_Мини-чебуречки с мясом  0,3кг ТМ Зареченские  ПОКОМ</v>
          </cell>
          <cell r="D207">
            <v>1</v>
          </cell>
        </row>
        <row r="208">
          <cell r="A208" t="str">
            <v>БОНУС_Пельмени Бульмени с говядиной и свининой Наваристые 2,7кг Горячая штучка ВЕС  ПОКОМ</v>
          </cell>
          <cell r="D208">
            <v>16.2</v>
          </cell>
        </row>
        <row r="209">
          <cell r="A209" t="str">
            <v>БОНУС_Пельмени Отборные из свинины и говядины 0,9 кг ТМ Стародворье ТС Медвежье ушко  ПОКОМ</v>
          </cell>
          <cell r="D209">
            <v>59</v>
          </cell>
        </row>
        <row r="210">
          <cell r="A210" t="str">
            <v>БОНУС_Сервелат Фирменный в/к 0,10 кг.шт. нарезка (лоток с ср.защ.атм.)  СПК</v>
          </cell>
          <cell r="D210">
            <v>6</v>
          </cell>
        </row>
        <row r="211">
          <cell r="A211" t="str">
            <v>БОНУС_Сервелат Фирменый в/к 0,10 кг.шт. нарезка (лоток с ср.защ.атм.)  СПК</v>
          </cell>
          <cell r="D211">
            <v>7</v>
          </cell>
        </row>
        <row r="212">
          <cell r="A212" t="str">
            <v>Бутербродная вареная 0,47 кг шт.  СПК</v>
          </cell>
          <cell r="D212">
            <v>18</v>
          </cell>
        </row>
        <row r="213">
          <cell r="A213" t="str">
            <v>Вацлавская п/к (черева) 390 гр.шт. термоус.пак  СПК</v>
          </cell>
          <cell r="D213">
            <v>56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70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382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226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107</v>
          </cell>
        </row>
        <row r="218">
          <cell r="A218" t="str">
            <v>Гуцульская с/к "КолбасГрад" 160 гр.шт. термоус. пак  СПК</v>
          </cell>
          <cell r="D218">
            <v>8</v>
          </cell>
        </row>
        <row r="219">
          <cell r="A219" t="str">
            <v>Дельгаро с/в "Эликатессе" 140 гр.шт.  СПК</v>
          </cell>
          <cell r="D219">
            <v>31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62</v>
          </cell>
        </row>
        <row r="221">
          <cell r="A221" t="str">
            <v>Докторская вареная в/с  СПК</v>
          </cell>
          <cell r="D221">
            <v>1.206</v>
          </cell>
        </row>
        <row r="222">
          <cell r="A222" t="str">
            <v>Докторская вареная в/с 0,47 кг шт.  СПК</v>
          </cell>
          <cell r="D222">
            <v>47</v>
          </cell>
        </row>
        <row r="223">
          <cell r="A223" t="str">
            <v>Докторская вареная термоус.пак. "Высокий вкус"  СПК</v>
          </cell>
          <cell r="D223">
            <v>19.966000000000001</v>
          </cell>
        </row>
        <row r="224">
          <cell r="A224" t="str">
            <v>ЖАР-мени ВЕС ТМ Зареченские  ПОКОМ</v>
          </cell>
          <cell r="D224">
            <v>5.5</v>
          </cell>
        </row>
        <row r="225">
          <cell r="A225" t="str">
            <v>Классическая вареная 400 гр.шт.  СПК</v>
          </cell>
          <cell r="D225">
            <v>1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186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197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87</v>
          </cell>
        </row>
        <row r="229">
          <cell r="A229" t="str">
            <v>Консервы говядина тушеная "СПК" ж/б 0,338 кг.шт. термоус. пл. ЧМК  СПК</v>
          </cell>
          <cell r="D229">
            <v>15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76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247</v>
          </cell>
        </row>
        <row r="232">
          <cell r="A232" t="str">
            <v>Ла Фаворте с/в "Эликатессе" 140 гр.шт.  СПК</v>
          </cell>
          <cell r="D232">
            <v>53</v>
          </cell>
        </row>
        <row r="233">
          <cell r="A233" t="str">
            <v>Ливерная Печеночная "Просто выгодно" 0,3 кг.шт.  СПК</v>
          </cell>
          <cell r="D233">
            <v>78</v>
          </cell>
        </row>
        <row r="234">
          <cell r="A234" t="str">
            <v>Любительская вареная термоус.пак. "Высокий вкус"  СПК</v>
          </cell>
          <cell r="D234">
            <v>14.571</v>
          </cell>
        </row>
        <row r="235">
          <cell r="A235" t="str">
            <v>Мини-пицца с ветчиной и сыром 0,3кг ТМ Зареченские  ПОКОМ</v>
          </cell>
          <cell r="D235">
            <v>1</v>
          </cell>
        </row>
        <row r="236">
          <cell r="A236" t="str">
            <v>Мини-сосиски в тесте "Фрайпики" 3,7кг ВЕС, ТМ Зареченские  ПОКОМ</v>
          </cell>
          <cell r="D236">
            <v>3.7</v>
          </cell>
        </row>
        <row r="237">
          <cell r="A237" t="str">
            <v>Мини-сосиски в тесте 0,3кг ТМ Зареченские  ПОКОМ</v>
          </cell>
          <cell r="D237">
            <v>2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29.6</v>
          </cell>
        </row>
        <row r="239">
          <cell r="A239" t="str">
            <v>Мини-чебуречки с мясом  0,3кг ТМ Зареченские  ПОКОМ</v>
          </cell>
          <cell r="D239">
            <v>7</v>
          </cell>
        </row>
        <row r="240">
          <cell r="A240" t="str">
            <v>Мини-чебуречки с сыром и ветчиной 0,3кг ТМ Зареченские  ПОКОМ</v>
          </cell>
          <cell r="D240">
            <v>8</v>
          </cell>
        </row>
        <row r="241">
          <cell r="A241" t="str">
            <v>Мини-шарики с курочкой и сыром ТМ Зареченские ВЕС  ПОКОМ</v>
          </cell>
          <cell r="D241">
            <v>27</v>
          </cell>
        </row>
        <row r="242">
          <cell r="A242" t="str">
            <v>Мусульманская вареная "Просто выгодно"  СПК</v>
          </cell>
          <cell r="D242">
            <v>1.024</v>
          </cell>
        </row>
        <row r="243">
          <cell r="A243" t="str">
            <v>Мусульманская п/к "Просто выгодно" термофор.пак.  СПК</v>
          </cell>
          <cell r="D243">
            <v>1.512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522</v>
          </cell>
        </row>
        <row r="245">
          <cell r="A245" t="str">
            <v>Наггетсы Нагетосы Сочная курочка со сладкой паприкой  0,25 кг ПОКОМ</v>
          </cell>
          <cell r="D245">
            <v>1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296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489</v>
          </cell>
        </row>
        <row r="248">
          <cell r="A248" t="str">
            <v>Наггетсы с куриным филе и сыром ТМ Вязанка 0,25 кг ПОКОМ</v>
          </cell>
          <cell r="D248">
            <v>104</v>
          </cell>
        </row>
        <row r="249">
          <cell r="A249" t="str">
            <v>Наггетсы Хрустящие 0,3кг ТМ Зареченские  ПОКОМ</v>
          </cell>
          <cell r="D249">
            <v>2</v>
          </cell>
        </row>
        <row r="250">
          <cell r="A250" t="str">
            <v>Наггетсы Хрустящие ТМ Зареченские. ВЕС ПОКОМ</v>
          </cell>
          <cell r="D250">
            <v>126</v>
          </cell>
        </row>
        <row r="251">
          <cell r="A251" t="str">
            <v>Оригинальная с перцем с/к  СПК</v>
          </cell>
          <cell r="D251">
            <v>87.722999999999999</v>
          </cell>
        </row>
        <row r="252">
          <cell r="A252" t="str">
            <v>Пельмени Grandmeni со сливочным маслом Горячая штучка 0,75 кг ПОКОМ</v>
          </cell>
          <cell r="D252">
            <v>38</v>
          </cell>
        </row>
        <row r="253">
          <cell r="A253" t="str">
            <v>Пельмени Бигбули #МЕГАВКУСИЩЕ с сочной грудинкой 0,43 кг  ПОКОМ</v>
          </cell>
          <cell r="D253">
            <v>22</v>
          </cell>
        </row>
        <row r="254">
          <cell r="A254" t="str">
            <v>Пельмени Бигбули #МЕГАВКУСИЩЕ с сочной грудинкой 0,9 кг  ПОКОМ</v>
          </cell>
          <cell r="D254">
            <v>247</v>
          </cell>
        </row>
        <row r="255">
          <cell r="A255" t="str">
            <v>Пельмени Бигбули с мясом, Горячая штучка 0,43кг  ПОКОМ</v>
          </cell>
          <cell r="D255">
            <v>35</v>
          </cell>
        </row>
        <row r="256">
          <cell r="A256" t="str">
            <v>Пельмени Бигбули с мясом, Горячая штучка 0,9кг  ПОКОМ</v>
          </cell>
          <cell r="D256">
            <v>52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175</v>
          </cell>
        </row>
        <row r="258">
          <cell r="A258" t="str">
            <v>Пельмени Бигбули со сливочным маслом #МЕГАМАСЛИЩЕ Горячая штучка 0,9 кг  ПОКОМ</v>
          </cell>
          <cell r="D258">
            <v>36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101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471</v>
          </cell>
        </row>
        <row r="261">
          <cell r="A261" t="str">
            <v>Пельмени Бульмени с говядиной и свининой Горячая штучка 0,43  ПОКОМ</v>
          </cell>
          <cell r="D261">
            <v>425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43.2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130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380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220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3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4</v>
          </cell>
        </row>
        <row r="268">
          <cell r="A268" t="str">
            <v>Пельмени Жемчужные сфера 1,0кг ТМ Зареченские  ПОКОМ</v>
          </cell>
          <cell r="D268">
            <v>2</v>
          </cell>
        </row>
        <row r="269">
          <cell r="A269" t="str">
            <v>Пельмени Медвежьи ушки с фермерскими сливками 0,7кг  ПОКОМ</v>
          </cell>
          <cell r="D269">
            <v>29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39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16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268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15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70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91</v>
          </cell>
        </row>
        <row r="276">
          <cell r="A276" t="str">
            <v>Пельмени Сочные сфера 0,8 кг ТМ Стародворье  ПОКОМ</v>
          </cell>
          <cell r="D276">
            <v>1</v>
          </cell>
        </row>
        <row r="277">
          <cell r="A277" t="str">
            <v>Пельмени Татарские 0,4кг ТМ Особый рецепт  ПОКОМ</v>
          </cell>
          <cell r="D277">
            <v>6</v>
          </cell>
        </row>
        <row r="278">
          <cell r="A278" t="str">
            <v>Пирожки с мясом 0,3кг ТМ Зареченские  ПОКОМ</v>
          </cell>
          <cell r="D278">
            <v>5</v>
          </cell>
        </row>
        <row r="279">
          <cell r="A279" t="str">
            <v>Пирожки с мясом 3,7кг ВЕС ТМ Зареченские  ПОКОМ</v>
          </cell>
          <cell r="D279">
            <v>48.1</v>
          </cell>
        </row>
        <row r="280">
          <cell r="A280" t="str">
            <v>Пирожки с мясом, картофелем и грибами 0,3кг ТМ Зареченские  ПОКОМ</v>
          </cell>
          <cell r="D280">
            <v>6</v>
          </cell>
        </row>
        <row r="281">
          <cell r="A281" t="str">
            <v>Пирожки с яблоком и грушей ВЕС ТМ Зареченские  ПОКОМ</v>
          </cell>
          <cell r="D281">
            <v>55.5</v>
          </cell>
        </row>
        <row r="282">
          <cell r="A282" t="str">
            <v>Покровская вареная 0,47 кг шт.  СПК</v>
          </cell>
          <cell r="D282">
            <v>4</v>
          </cell>
        </row>
        <row r="283">
          <cell r="A283" t="str">
            <v>Ричеза с/к 230 гр.шт.  СПК</v>
          </cell>
          <cell r="D283">
            <v>107</v>
          </cell>
        </row>
        <row r="284">
          <cell r="A284" t="str">
            <v>Сальчетти с/к 230 гр.шт.  СПК</v>
          </cell>
          <cell r="D284">
            <v>63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9</v>
          </cell>
        </row>
        <row r="286">
          <cell r="A286" t="str">
            <v>Салями Трюфель с/в "Эликатессе" 0,16 кг.шт.  СПК</v>
          </cell>
          <cell r="D286">
            <v>20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51.863999999999997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28.116</v>
          </cell>
        </row>
        <row r="289">
          <cell r="A289" t="str">
            <v>Семейная с чесночком Экстра вареная  СПК</v>
          </cell>
          <cell r="D289">
            <v>17</v>
          </cell>
        </row>
        <row r="290">
          <cell r="A290" t="str">
            <v>Семейная с чесночком Экстра вареная 0,5 кг.шт.  СПК</v>
          </cell>
          <cell r="D290">
            <v>3</v>
          </cell>
        </row>
        <row r="291">
          <cell r="A291" t="str">
            <v>Сервелат Европейский в/к, в/с 0,38 кг.шт.термофор.пак  СПК</v>
          </cell>
          <cell r="D291">
            <v>5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55</v>
          </cell>
        </row>
        <row r="293">
          <cell r="A293" t="str">
            <v>Сервелат Финский в/к 0,38 кг.шт. термофор.пак.  СПК</v>
          </cell>
          <cell r="D293">
            <v>13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33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20</v>
          </cell>
        </row>
        <row r="296">
          <cell r="A296" t="str">
            <v>Сибирская особая с/к 0,235 кг шт.  СПК</v>
          </cell>
          <cell r="D296">
            <v>123</v>
          </cell>
        </row>
        <row r="297">
          <cell r="A297" t="str">
            <v>Сосиски "Молочные" 0,36 кг.шт. вак.упак.  СПК</v>
          </cell>
          <cell r="D297">
            <v>6</v>
          </cell>
        </row>
        <row r="298">
          <cell r="A298" t="str">
            <v>Сосиски Хот-дог ВЕС (лоток с ср.защ.атм.)   СПК</v>
          </cell>
          <cell r="D298">
            <v>14.226000000000001</v>
          </cell>
        </row>
        <row r="299">
          <cell r="A299" t="str">
            <v>Сосисоны в темпуре ВЕС  ПОКОМ</v>
          </cell>
          <cell r="D299">
            <v>9</v>
          </cell>
        </row>
        <row r="300">
          <cell r="A300" t="str">
            <v>Сочный мегачебурек ТМ Зареченские ВЕС ПОКОМ</v>
          </cell>
          <cell r="D300">
            <v>35.840000000000003</v>
          </cell>
        </row>
        <row r="301">
          <cell r="A301" t="str">
            <v>Торо Неро с/в "Эликатессе" 140 гр.шт.  СПК</v>
          </cell>
          <cell r="D301">
            <v>32</v>
          </cell>
        </row>
        <row r="302">
          <cell r="A302" t="str">
            <v>Уши свиные копченые к пиву 0,15кг нар. д/ф шт.  СПК</v>
          </cell>
          <cell r="D302">
            <v>9</v>
          </cell>
        </row>
        <row r="303">
          <cell r="A303" t="str">
            <v>Фестивальная пора с/к 235 гр.шт.  СПК</v>
          </cell>
          <cell r="D303">
            <v>347</v>
          </cell>
        </row>
        <row r="304">
          <cell r="A304" t="str">
            <v>Фуэт с/в "Эликатессе" 160 гр.шт.  СПК</v>
          </cell>
          <cell r="D304">
            <v>46</v>
          </cell>
        </row>
        <row r="305">
          <cell r="A305" t="str">
            <v>Хинкали Классические ТМ Зареченские ВЕС ПОКОМ</v>
          </cell>
          <cell r="D305">
            <v>5</v>
          </cell>
        </row>
        <row r="306">
          <cell r="A306" t="str">
            <v>Хотстеры с сыром 0,25кг ТМ Горячая штучка  ПОКОМ</v>
          </cell>
          <cell r="D306">
            <v>78</v>
          </cell>
        </row>
        <row r="307">
          <cell r="A307" t="str">
            <v>Хотстеры ТМ Горячая штучка ТС Хотстеры 0,25 кг зам  ПОКОМ</v>
          </cell>
          <cell r="D307">
            <v>230</v>
          </cell>
        </row>
        <row r="308">
          <cell r="A308" t="str">
            <v>Хрустящие крылышки острые к пиву ТМ Горячая штучка 0,3кг зам  ПОКОМ</v>
          </cell>
          <cell r="D308">
            <v>93</v>
          </cell>
        </row>
        <row r="309">
          <cell r="A309" t="str">
            <v>Хрустящие крылышки ТМ Горячая штучка 0,3 кг зам  ПОКОМ</v>
          </cell>
          <cell r="D309">
            <v>82</v>
          </cell>
        </row>
        <row r="310">
          <cell r="A310" t="str">
            <v>Чебупай сочное яблоко ТМ Горячая штучка 0,2 кг зам.  ПОКОМ</v>
          </cell>
          <cell r="D310">
            <v>24</v>
          </cell>
        </row>
        <row r="311">
          <cell r="A311" t="str">
            <v>Чебупай спелая вишня ТМ Горячая штучка 0,2 кг зам.  ПОКОМ</v>
          </cell>
          <cell r="D311">
            <v>59</v>
          </cell>
        </row>
        <row r="312">
          <cell r="A312" t="str">
            <v>Чебупели Курочка гриль ТМ Горячая штучка, 0,3 кг зам  ПОКОМ</v>
          </cell>
          <cell r="D312">
            <v>75</v>
          </cell>
        </row>
        <row r="313">
          <cell r="A313" t="str">
            <v>Чебупицца курочка по-итальянски Горячая штучка 0,25 кг зам  ПОКОМ</v>
          </cell>
          <cell r="D313">
            <v>274</v>
          </cell>
        </row>
        <row r="314">
          <cell r="A314" t="str">
            <v>Чебупицца Пепперони ТМ Горячая штучка ТС Чебупицца 0.25кг зам  ПОКОМ</v>
          </cell>
          <cell r="D314">
            <v>599</v>
          </cell>
        </row>
        <row r="315">
          <cell r="A315" t="str">
            <v>Чебуреки сочные ВЕС ТМ Зареченские  ПОКОМ</v>
          </cell>
          <cell r="D315">
            <v>80</v>
          </cell>
        </row>
        <row r="316">
          <cell r="A316" t="str">
            <v>Шпикачки Русские (черева) (в ср.защ.атм.) "Высокий вкус"  СПК</v>
          </cell>
          <cell r="D316">
            <v>27.431999999999999</v>
          </cell>
        </row>
        <row r="317">
          <cell r="A317" t="str">
            <v>Эликапреза с/в "Эликатессе" 0,10 кг.шт. нарезка (лоток с ср.защ.атм.)  СПК</v>
          </cell>
          <cell r="D317">
            <v>62</v>
          </cell>
        </row>
        <row r="318">
          <cell r="A318" t="str">
            <v>Юбилейная с/к 0,10 кг.шт. нарезка (лоток с ср.защ.атм.)  СПК</v>
          </cell>
          <cell r="D318">
            <v>18</v>
          </cell>
        </row>
        <row r="319">
          <cell r="A319" t="str">
            <v>Юбилейная с/к 0,235 кг.шт.  СПК</v>
          </cell>
          <cell r="D319">
            <v>313</v>
          </cell>
        </row>
        <row r="320">
          <cell r="A320" t="str">
            <v>Итого</v>
          </cell>
          <cell r="D320">
            <v>59583.607000000004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7"/>
  <sheetViews>
    <sheetView tabSelected="1" workbookViewId="0">
      <pane xSplit="2" ySplit="6" topLeftCell="C95" activePane="bottomRight" state="frozen"/>
      <selection pane="topRight" activeCell="C1" sqref="C1"/>
      <selection pane="bottomLeft" activeCell="A7" sqref="A7"/>
      <selection pane="bottomRight" activeCell="V111" sqref="V111"/>
    </sheetView>
  </sheetViews>
  <sheetFormatPr defaultColWidth="10.5" defaultRowHeight="11.45" customHeight="1" outlineLevelRow="1" x14ac:dyDescent="0.2"/>
  <cols>
    <col min="1" max="1" width="56.1640625" style="1" customWidth="1"/>
    <col min="2" max="2" width="3.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12.6640625" style="5" bestFit="1" customWidth="1"/>
    <col min="36" max="37" width="8" style="5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131</v>
      </c>
      <c r="H4" s="10" t="s">
        <v>132</v>
      </c>
      <c r="I4" s="9" t="s">
        <v>133</v>
      </c>
      <c r="J4" s="9" t="s">
        <v>134</v>
      </c>
      <c r="K4" s="9" t="s">
        <v>135</v>
      </c>
      <c r="L4" s="9" t="s">
        <v>136</v>
      </c>
      <c r="M4" s="9" t="s">
        <v>136</v>
      </c>
      <c r="N4" s="9" t="s">
        <v>136</v>
      </c>
      <c r="O4" s="9" t="s">
        <v>136</v>
      </c>
      <c r="P4" s="9" t="s">
        <v>136</v>
      </c>
      <c r="Q4" s="9" t="s">
        <v>136</v>
      </c>
      <c r="R4" s="9" t="s">
        <v>136</v>
      </c>
      <c r="S4" s="11" t="s">
        <v>136</v>
      </c>
      <c r="T4" s="9" t="s">
        <v>137</v>
      </c>
      <c r="U4" s="11" t="s">
        <v>136</v>
      </c>
      <c r="V4" s="11" t="s">
        <v>136</v>
      </c>
      <c r="W4" s="9" t="s">
        <v>133</v>
      </c>
      <c r="X4" s="11" t="s">
        <v>136</v>
      </c>
      <c r="Y4" s="9" t="s">
        <v>138</v>
      </c>
      <c r="Z4" s="11" t="s">
        <v>139</v>
      </c>
      <c r="AA4" s="9" t="s">
        <v>140</v>
      </c>
      <c r="AB4" s="9" t="s">
        <v>141</v>
      </c>
      <c r="AC4" s="9" t="s">
        <v>142</v>
      </c>
      <c r="AD4" s="9" t="s">
        <v>143</v>
      </c>
      <c r="AE4" s="9" t="s">
        <v>133</v>
      </c>
      <c r="AF4" s="9" t="s">
        <v>133</v>
      </c>
      <c r="AG4" s="9" t="s">
        <v>133</v>
      </c>
      <c r="AH4" s="9" t="s">
        <v>144</v>
      </c>
      <c r="AI4" s="9" t="s">
        <v>145</v>
      </c>
      <c r="AJ4" s="11" t="s">
        <v>146</v>
      </c>
      <c r="AK4" s="11" t="s">
        <v>146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147</v>
      </c>
      <c r="M5" s="14" t="s">
        <v>148</v>
      </c>
      <c r="N5" s="14" t="s">
        <v>149</v>
      </c>
      <c r="V5" s="14" t="s">
        <v>150</v>
      </c>
      <c r="X5" s="14" t="s">
        <v>151</v>
      </c>
      <c r="AE5" s="5" t="s">
        <v>152</v>
      </c>
      <c r="AF5" s="5" t="s">
        <v>153</v>
      </c>
      <c r="AG5" s="14" t="s">
        <v>154</v>
      </c>
      <c r="AH5" s="14" t="s">
        <v>155</v>
      </c>
      <c r="AJ5" s="14" t="s">
        <v>150</v>
      </c>
      <c r="AK5" s="14" t="s">
        <v>151</v>
      </c>
    </row>
    <row r="6" spans="1:39" ht="11.1" customHeight="1" x14ac:dyDescent="0.2">
      <c r="A6" s="6"/>
      <c r="B6" s="6"/>
      <c r="C6" s="3"/>
      <c r="D6" s="3"/>
      <c r="E6" s="12">
        <f>SUM(E7:E156)</f>
        <v>130694.18400000001</v>
      </c>
      <c r="F6" s="12">
        <f>SUM(F7:F156)</f>
        <v>114001.22799999999</v>
      </c>
      <c r="J6" s="12">
        <f>SUM(J7:J156)</f>
        <v>132657.87400000004</v>
      </c>
      <c r="K6" s="12">
        <f t="shared" ref="K6:X6" si="0">SUM(K7:K156)</f>
        <v>-1963.6899999999982</v>
      </c>
      <c r="L6" s="12">
        <f t="shared" si="0"/>
        <v>16969.8</v>
      </c>
      <c r="M6" s="12">
        <f t="shared" si="0"/>
        <v>11300</v>
      </c>
      <c r="N6" s="12">
        <f t="shared" si="0"/>
        <v>29259.952000000001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28050</v>
      </c>
      <c r="W6" s="12">
        <f t="shared" si="0"/>
        <v>22814.43680000001</v>
      </c>
      <c r="X6" s="12">
        <f t="shared" si="0"/>
        <v>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16622</v>
      </c>
      <c r="AE6" s="12">
        <f t="shared" ref="AE6" si="5">SUM(AE7:AE156)</f>
        <v>29010.887999999999</v>
      </c>
      <c r="AF6" s="12">
        <f t="shared" ref="AF6" si="6">SUM(AF7:AF156)</f>
        <v>27225.835600000017</v>
      </c>
      <c r="AG6" s="12">
        <f t="shared" ref="AG6" si="7">SUM(AG7:AG156)</f>
        <v>25855.384999999995</v>
      </c>
      <c r="AH6" s="12">
        <f t="shared" ref="AH6" si="8">SUM(AH7:AH156)</f>
        <v>21762.542999999994</v>
      </c>
      <c r="AJ6" s="12">
        <f t="shared" ref="AJ6" si="9">SUM(AJ7:AJ156)</f>
        <v>16773.399999999998</v>
      </c>
      <c r="AK6" s="12">
        <f t="shared" ref="AK6" si="10">SUM(AK7:AK156)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529.26199999999994</v>
      </c>
      <c r="D7" s="8">
        <v>614.74400000000003</v>
      </c>
      <c r="E7" s="8">
        <v>525.91399999999999</v>
      </c>
      <c r="F7" s="8">
        <v>588.32500000000005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513.23199999999997</v>
      </c>
      <c r="K7" s="13">
        <f>E7-J7</f>
        <v>12.682000000000016</v>
      </c>
      <c r="L7" s="13">
        <f>VLOOKUP(A:A,[1]TDSheet!$A:$N,14,0)</f>
        <v>350</v>
      </c>
      <c r="M7" s="13">
        <f>VLOOKUP(A:A,[1]TDSheet!$A:$O,15,0)</f>
        <v>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5">
        <v>250</v>
      </c>
      <c r="W7" s="13">
        <f>(E7-AD7)/5</f>
        <v>105.1828</v>
      </c>
      <c r="X7" s="15"/>
      <c r="Y7" s="16">
        <f>(F7+L7+M7+N7+V7+X7)/W7</f>
        <v>12.248437957536783</v>
      </c>
      <c r="Z7" s="13">
        <f>F7/W7</f>
        <v>5.593357469091905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134.20779999999999</v>
      </c>
      <c r="AF7" s="13">
        <f>VLOOKUP(A:A,[1]TDSheet!$A:$AF,32,0)</f>
        <v>133.93860000000001</v>
      </c>
      <c r="AG7" s="13">
        <f>VLOOKUP(A:A,[1]TDSheet!$A:$AG,33,0)</f>
        <v>123.821</v>
      </c>
      <c r="AH7" s="13">
        <f>VLOOKUP(A:A,[3]TDSheet!$A:$D,4,0)</f>
        <v>123.99299999999999</v>
      </c>
      <c r="AI7" s="13" t="str">
        <f>VLOOKUP(A:A,[1]TDSheet!$A:$AI,35,0)</f>
        <v>сентак</v>
      </c>
      <c r="AJ7" s="13">
        <f>V7*H7</f>
        <v>250</v>
      </c>
      <c r="AK7" s="13">
        <f>X7*H7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473.71199999999999</v>
      </c>
      <c r="D8" s="8">
        <v>952.976</v>
      </c>
      <c r="E8" s="8">
        <v>551.54300000000001</v>
      </c>
      <c r="F8" s="8">
        <v>828.05200000000002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534.81299999999999</v>
      </c>
      <c r="K8" s="13">
        <f t="shared" ref="K8:K71" si="11">E8-J8</f>
        <v>16.730000000000018</v>
      </c>
      <c r="L8" s="13">
        <f>VLOOKUP(A:A,[1]TDSheet!$A:$N,14,0)</f>
        <v>0</v>
      </c>
      <c r="M8" s="13">
        <f>VLOOKUP(A:A,[1]TDSheet!$A:$O,15,0)</f>
        <v>0</v>
      </c>
      <c r="N8" s="13">
        <f>VLOOKUP(A:A,[1]TDSheet!$A:$X,24,0)</f>
        <v>50</v>
      </c>
      <c r="O8" s="13"/>
      <c r="P8" s="13"/>
      <c r="Q8" s="13"/>
      <c r="R8" s="13"/>
      <c r="S8" s="13"/>
      <c r="T8" s="13"/>
      <c r="U8" s="13"/>
      <c r="V8" s="15"/>
      <c r="W8" s="13">
        <f t="shared" ref="W8:W71" si="12">(E8-AD8)/5</f>
        <v>110.3086</v>
      </c>
      <c r="X8" s="15"/>
      <c r="Y8" s="16">
        <f t="shared" ref="Y8:Y71" si="13">(F8+L8+M8+N8+V8+X8)/W8</f>
        <v>7.9599596042375662</v>
      </c>
      <c r="Z8" s="13">
        <f t="shared" ref="Z8:Z71" si="14">F8/W8</f>
        <v>7.5066857887780287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157.74700000000001</v>
      </c>
      <c r="AF8" s="13">
        <f>VLOOKUP(A:A,[1]TDSheet!$A:$AF,32,0)</f>
        <v>143.1292</v>
      </c>
      <c r="AG8" s="13">
        <f>VLOOKUP(A:A,[1]TDSheet!$A:$AG,33,0)</f>
        <v>153.97819999999999</v>
      </c>
      <c r="AH8" s="13">
        <f>VLOOKUP(A:A,[3]TDSheet!$A:$D,4,0)</f>
        <v>92.271000000000001</v>
      </c>
      <c r="AI8" s="13" t="str">
        <f>VLOOKUP(A:A,[1]TDSheet!$A:$AI,35,0)</f>
        <v>оконч</v>
      </c>
      <c r="AJ8" s="13">
        <f t="shared" ref="AJ8:AJ71" si="15">V8*H8</f>
        <v>0</v>
      </c>
      <c r="AK8" s="13">
        <f t="shared" ref="AK8:AK71" si="16">X8*H8</f>
        <v>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1665.2439999999999</v>
      </c>
      <c r="D9" s="8">
        <v>2521.3609999999999</v>
      </c>
      <c r="E9" s="8">
        <v>1796.9010000000001</v>
      </c>
      <c r="F9" s="8">
        <v>2334.4780000000001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1671.6320000000001</v>
      </c>
      <c r="K9" s="13">
        <f t="shared" si="11"/>
        <v>125.26900000000001</v>
      </c>
      <c r="L9" s="13">
        <f>VLOOKUP(A:A,[1]TDSheet!$A:$N,14,0)</f>
        <v>100</v>
      </c>
      <c r="M9" s="13">
        <f>VLOOKUP(A:A,[1]TDSheet!$A:$O,15,0)</f>
        <v>0</v>
      </c>
      <c r="N9" s="13">
        <f>VLOOKUP(A:A,[1]TDSheet!$A:$X,24,0)</f>
        <v>300</v>
      </c>
      <c r="O9" s="13"/>
      <c r="P9" s="13"/>
      <c r="Q9" s="13"/>
      <c r="R9" s="13"/>
      <c r="S9" s="13"/>
      <c r="T9" s="13"/>
      <c r="U9" s="13"/>
      <c r="V9" s="15">
        <v>400</v>
      </c>
      <c r="W9" s="13">
        <f t="shared" si="12"/>
        <v>359.3802</v>
      </c>
      <c r="X9" s="15"/>
      <c r="Y9" s="16">
        <f t="shared" si="13"/>
        <v>8.7218995370362649</v>
      </c>
      <c r="Z9" s="13">
        <f t="shared" si="14"/>
        <v>6.4958447905588566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512.72559999999999</v>
      </c>
      <c r="AF9" s="13">
        <f>VLOOKUP(A:A,[1]TDSheet!$A:$AF,32,0)</f>
        <v>475.4298</v>
      </c>
      <c r="AG9" s="13">
        <f>VLOOKUP(A:A,[1]TDSheet!$A:$AG,33,0)</f>
        <v>469.09700000000004</v>
      </c>
      <c r="AH9" s="13">
        <f>VLOOKUP(A:A,[3]TDSheet!$A:$D,4,0)</f>
        <v>390.995</v>
      </c>
      <c r="AI9" s="13" t="str">
        <f>VLOOKUP(A:A,[1]TDSheet!$A:$AI,35,0)</f>
        <v>продсент</v>
      </c>
      <c r="AJ9" s="13">
        <f t="shared" si="15"/>
        <v>400</v>
      </c>
      <c r="AK9" s="13">
        <f t="shared" si="16"/>
        <v>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121.393</v>
      </c>
      <c r="D10" s="8">
        <v>241.91200000000001</v>
      </c>
      <c r="E10" s="8">
        <v>118.598</v>
      </c>
      <c r="F10" s="8">
        <v>240.804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123.102</v>
      </c>
      <c r="K10" s="13">
        <f t="shared" si="11"/>
        <v>-4.5040000000000049</v>
      </c>
      <c r="L10" s="13">
        <f>VLOOKUP(A:A,[1]TDSheet!$A:$N,14,0)</f>
        <v>0</v>
      </c>
      <c r="M10" s="13">
        <f>VLOOKUP(A:A,[1]TDSheet!$A:$O,15,0)</f>
        <v>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5"/>
      <c r="W10" s="13">
        <f t="shared" si="12"/>
        <v>23.7196</v>
      </c>
      <c r="X10" s="15"/>
      <c r="Y10" s="16">
        <f t="shared" si="13"/>
        <v>10.152110490902039</v>
      </c>
      <c r="Z10" s="13">
        <f t="shared" si="14"/>
        <v>10.152110490902039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35.639600000000002</v>
      </c>
      <c r="AF10" s="13">
        <f>VLOOKUP(A:A,[1]TDSheet!$A:$AF,32,0)</f>
        <v>31.380399999999998</v>
      </c>
      <c r="AG10" s="13">
        <f>VLOOKUP(A:A,[1]TDSheet!$A:$AG,33,0)</f>
        <v>39.803600000000003</v>
      </c>
      <c r="AH10" s="13">
        <f>VLOOKUP(A:A,[3]TDSheet!$A:$D,4,0)</f>
        <v>25.042000000000002</v>
      </c>
      <c r="AI10" s="13" t="e">
        <f>VLOOKUP(A:A,[1]TDSheet!$A:$AI,35,0)</f>
        <v>#N/A</v>
      </c>
      <c r="AJ10" s="13">
        <f t="shared" si="15"/>
        <v>0</v>
      </c>
      <c r="AK10" s="13">
        <f t="shared" si="16"/>
        <v>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245</v>
      </c>
      <c r="D11" s="8">
        <v>447</v>
      </c>
      <c r="E11" s="8">
        <v>326</v>
      </c>
      <c r="F11" s="8">
        <v>347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337</v>
      </c>
      <c r="K11" s="13">
        <f t="shared" si="11"/>
        <v>-11</v>
      </c>
      <c r="L11" s="13">
        <f>VLOOKUP(A:A,[1]TDSheet!$A:$N,14,0)</f>
        <v>0</v>
      </c>
      <c r="M11" s="13">
        <f>VLOOKUP(A:A,[1]TDSheet!$A:$O,15,0)</f>
        <v>0</v>
      </c>
      <c r="N11" s="13">
        <f>VLOOKUP(A:A,[1]TDSheet!$A:$X,24,0)</f>
        <v>100</v>
      </c>
      <c r="O11" s="13"/>
      <c r="P11" s="13"/>
      <c r="Q11" s="13"/>
      <c r="R11" s="13"/>
      <c r="S11" s="13"/>
      <c r="T11" s="13"/>
      <c r="U11" s="13"/>
      <c r="V11" s="15">
        <v>110</v>
      </c>
      <c r="W11" s="13">
        <f t="shared" si="12"/>
        <v>65.2</v>
      </c>
      <c r="X11" s="15"/>
      <c r="Y11" s="16">
        <f t="shared" si="13"/>
        <v>8.5429447852760738</v>
      </c>
      <c r="Z11" s="13">
        <f t="shared" si="14"/>
        <v>5.3220858895705518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78</v>
      </c>
      <c r="AF11" s="13">
        <f>VLOOKUP(A:A,[1]TDSheet!$A:$AF,32,0)</f>
        <v>76.2</v>
      </c>
      <c r="AG11" s="13">
        <f>VLOOKUP(A:A,[1]TDSheet!$A:$AG,33,0)</f>
        <v>77</v>
      </c>
      <c r="AH11" s="13">
        <f>VLOOKUP(A:A,[3]TDSheet!$A:$D,4,0)</f>
        <v>42</v>
      </c>
      <c r="AI11" s="13">
        <f>VLOOKUP(A:A,[1]TDSheet!$A:$AI,35,0)</f>
        <v>0</v>
      </c>
      <c r="AJ11" s="13">
        <f t="shared" si="15"/>
        <v>55</v>
      </c>
      <c r="AK11" s="13">
        <f t="shared" si="16"/>
        <v>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1659</v>
      </c>
      <c r="D12" s="8">
        <v>5149</v>
      </c>
      <c r="E12" s="8">
        <v>4483</v>
      </c>
      <c r="F12" s="8">
        <v>2191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4580</v>
      </c>
      <c r="K12" s="13">
        <f t="shared" si="11"/>
        <v>-97</v>
      </c>
      <c r="L12" s="13">
        <f>VLOOKUP(A:A,[1]TDSheet!$A:$N,14,0)</f>
        <v>200</v>
      </c>
      <c r="M12" s="13">
        <f>VLOOKUP(A:A,[1]TDSheet!$A:$O,15,0)</f>
        <v>0</v>
      </c>
      <c r="N12" s="13">
        <f>VLOOKUP(A:A,[1]TDSheet!$A:$X,24,0)</f>
        <v>300</v>
      </c>
      <c r="O12" s="13"/>
      <c r="P12" s="13"/>
      <c r="Q12" s="13"/>
      <c r="R12" s="13"/>
      <c r="S12" s="13"/>
      <c r="T12" s="13"/>
      <c r="U12" s="13"/>
      <c r="V12" s="15">
        <v>800</v>
      </c>
      <c r="W12" s="13">
        <f t="shared" si="12"/>
        <v>576.6</v>
      </c>
      <c r="X12" s="15"/>
      <c r="Y12" s="16">
        <f t="shared" si="13"/>
        <v>6.0544571626777657</v>
      </c>
      <c r="Z12" s="13">
        <f t="shared" si="14"/>
        <v>3.7998612556364897</v>
      </c>
      <c r="AA12" s="13"/>
      <c r="AB12" s="13"/>
      <c r="AC12" s="13"/>
      <c r="AD12" s="13">
        <f>VLOOKUP(A:A,[1]TDSheet!$A:$AD,30,0)</f>
        <v>1600</v>
      </c>
      <c r="AE12" s="13">
        <f>VLOOKUP(A:A,[1]TDSheet!$A:$AE,31,0)</f>
        <v>590.6</v>
      </c>
      <c r="AF12" s="13">
        <f>VLOOKUP(A:A,[1]TDSheet!$A:$AF,32,0)</f>
        <v>558.79999999999995</v>
      </c>
      <c r="AG12" s="13">
        <f>VLOOKUP(A:A,[1]TDSheet!$A:$AG,33,0)</f>
        <v>594.4</v>
      </c>
      <c r="AH12" s="13">
        <f>VLOOKUP(A:A,[3]TDSheet!$A:$D,4,0)</f>
        <v>775</v>
      </c>
      <c r="AI12" s="13" t="str">
        <f>VLOOKUP(A:A,[1]TDSheet!$A:$AI,35,0)</f>
        <v>оконч</v>
      </c>
      <c r="AJ12" s="13">
        <f t="shared" si="15"/>
        <v>320</v>
      </c>
      <c r="AK12" s="13">
        <f t="shared" si="16"/>
        <v>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3421</v>
      </c>
      <c r="D13" s="8">
        <v>6417</v>
      </c>
      <c r="E13" s="8">
        <v>5646</v>
      </c>
      <c r="F13" s="8">
        <v>4066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5725</v>
      </c>
      <c r="K13" s="13">
        <f t="shared" si="11"/>
        <v>-79</v>
      </c>
      <c r="L13" s="13">
        <f>VLOOKUP(A:A,[1]TDSheet!$A:$N,14,0)</f>
        <v>1000</v>
      </c>
      <c r="M13" s="13">
        <f>VLOOKUP(A:A,[1]TDSheet!$A:$O,15,0)</f>
        <v>800</v>
      </c>
      <c r="N13" s="13">
        <f>VLOOKUP(A:A,[1]TDSheet!$A:$X,24,0)</f>
        <v>800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679.2</v>
      </c>
      <c r="X13" s="15"/>
      <c r="Y13" s="16">
        <f t="shared" si="13"/>
        <v>9.8144876325088326</v>
      </c>
      <c r="Z13" s="13">
        <f t="shared" si="14"/>
        <v>5.986454652532391</v>
      </c>
      <c r="AA13" s="13"/>
      <c r="AB13" s="13"/>
      <c r="AC13" s="13"/>
      <c r="AD13" s="13">
        <f>VLOOKUP(A:A,[1]TDSheet!$A:$AD,30,0)</f>
        <v>2250</v>
      </c>
      <c r="AE13" s="13">
        <f>VLOOKUP(A:A,[1]TDSheet!$A:$AE,31,0)</f>
        <v>975.2</v>
      </c>
      <c r="AF13" s="13">
        <f>VLOOKUP(A:A,[1]TDSheet!$A:$AF,32,0)</f>
        <v>917.4</v>
      </c>
      <c r="AG13" s="13">
        <f>VLOOKUP(A:A,[1]TDSheet!$A:$AG,33,0)</f>
        <v>847.4</v>
      </c>
      <c r="AH13" s="13">
        <f>VLOOKUP(A:A,[3]TDSheet!$A:$D,4,0)</f>
        <v>632</v>
      </c>
      <c r="AI13" s="13" t="str">
        <f>VLOOKUP(A:A,[1]TDSheet!$A:$AI,35,0)</f>
        <v>сентак</v>
      </c>
      <c r="AJ13" s="13">
        <f t="shared" si="15"/>
        <v>0</v>
      </c>
      <c r="AK13" s="13">
        <f t="shared" si="16"/>
        <v>0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3967</v>
      </c>
      <c r="D14" s="8">
        <v>5536</v>
      </c>
      <c r="E14" s="8">
        <v>5375</v>
      </c>
      <c r="F14" s="8">
        <v>3983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5489</v>
      </c>
      <c r="K14" s="13">
        <f t="shared" si="11"/>
        <v>-114</v>
      </c>
      <c r="L14" s="13">
        <f>VLOOKUP(A:A,[1]TDSheet!$A:$N,14,0)</f>
        <v>0</v>
      </c>
      <c r="M14" s="13">
        <f>VLOOKUP(A:A,[1]TDSheet!$A:$O,15,0)</f>
        <v>800</v>
      </c>
      <c r="N14" s="13">
        <f>VLOOKUP(A:A,[1]TDSheet!$A:$X,24,0)</f>
        <v>400</v>
      </c>
      <c r="O14" s="13"/>
      <c r="P14" s="13"/>
      <c r="Q14" s="13"/>
      <c r="R14" s="13"/>
      <c r="S14" s="13"/>
      <c r="T14" s="13"/>
      <c r="U14" s="13"/>
      <c r="V14" s="15">
        <v>1800</v>
      </c>
      <c r="W14" s="13">
        <f t="shared" si="12"/>
        <v>850.6</v>
      </c>
      <c r="X14" s="15"/>
      <c r="Y14" s="16">
        <f t="shared" si="13"/>
        <v>8.2094991770514927</v>
      </c>
      <c r="Z14" s="13">
        <f t="shared" si="14"/>
        <v>4.6825770044674346</v>
      </c>
      <c r="AA14" s="13"/>
      <c r="AB14" s="13"/>
      <c r="AC14" s="13"/>
      <c r="AD14" s="13">
        <f>VLOOKUP(A:A,[1]TDSheet!$A:$AD,30,0)</f>
        <v>1122</v>
      </c>
      <c r="AE14" s="13">
        <f>VLOOKUP(A:A,[1]TDSheet!$A:$AE,31,0)</f>
        <v>1027</v>
      </c>
      <c r="AF14" s="13">
        <f>VLOOKUP(A:A,[1]TDSheet!$A:$AF,32,0)</f>
        <v>1045</v>
      </c>
      <c r="AG14" s="13">
        <f>VLOOKUP(A:A,[1]TDSheet!$A:$AG,33,0)</f>
        <v>943.8</v>
      </c>
      <c r="AH14" s="13">
        <f>VLOOKUP(A:A,[3]TDSheet!$A:$D,4,0)</f>
        <v>961</v>
      </c>
      <c r="AI14" s="13">
        <f>VLOOKUP(A:A,[1]TDSheet!$A:$AI,35,0)</f>
        <v>0</v>
      </c>
      <c r="AJ14" s="13">
        <f t="shared" si="15"/>
        <v>810</v>
      </c>
      <c r="AK14" s="13">
        <f t="shared" si="16"/>
        <v>0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236</v>
      </c>
      <c r="D15" s="8">
        <v>500</v>
      </c>
      <c r="E15" s="8">
        <v>292</v>
      </c>
      <c r="F15" s="8">
        <v>434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335</v>
      </c>
      <c r="K15" s="13">
        <f t="shared" si="11"/>
        <v>-43</v>
      </c>
      <c r="L15" s="13">
        <f>VLOOKUP(A:A,[1]TDSheet!$A:$N,14,0)</f>
        <v>50</v>
      </c>
      <c r="M15" s="13">
        <f>VLOOKUP(A:A,[1]TDSheet!$A:$O,15,0)</f>
        <v>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5">
        <v>20</v>
      </c>
      <c r="W15" s="13">
        <f t="shared" si="12"/>
        <v>58.4</v>
      </c>
      <c r="X15" s="15"/>
      <c r="Y15" s="16">
        <f t="shared" si="13"/>
        <v>8.6301369863013697</v>
      </c>
      <c r="Z15" s="13">
        <f t="shared" si="14"/>
        <v>7.4315068493150687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78.8</v>
      </c>
      <c r="AF15" s="13">
        <f>VLOOKUP(A:A,[1]TDSheet!$A:$AF,32,0)</f>
        <v>76.400000000000006</v>
      </c>
      <c r="AG15" s="13">
        <f>VLOOKUP(A:A,[1]TDSheet!$A:$AG,33,0)</f>
        <v>82.2</v>
      </c>
      <c r="AH15" s="13">
        <f>VLOOKUP(A:A,[3]TDSheet!$A:$D,4,0)</f>
        <v>32</v>
      </c>
      <c r="AI15" s="13" t="e">
        <f>VLOOKUP(A:A,[1]TDSheet!$A:$AI,35,0)</f>
        <v>#N/A</v>
      </c>
      <c r="AJ15" s="13">
        <f t="shared" si="15"/>
        <v>10</v>
      </c>
      <c r="AK15" s="13">
        <f t="shared" si="16"/>
        <v>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49</v>
      </c>
      <c r="D16" s="8">
        <v>107</v>
      </c>
      <c r="E16" s="8">
        <v>65</v>
      </c>
      <c r="F16" s="8">
        <v>84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78</v>
      </c>
      <c r="K16" s="13">
        <f t="shared" si="11"/>
        <v>-13</v>
      </c>
      <c r="L16" s="13">
        <f>VLOOKUP(A:A,[1]TDSheet!$A:$N,14,0)</f>
        <v>0</v>
      </c>
      <c r="M16" s="13">
        <f>VLOOKUP(A:A,[1]TDSheet!$A:$O,15,0)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5">
        <v>30</v>
      </c>
      <c r="W16" s="13">
        <f t="shared" si="12"/>
        <v>13</v>
      </c>
      <c r="X16" s="15"/>
      <c r="Y16" s="16">
        <f t="shared" si="13"/>
        <v>8.7692307692307701</v>
      </c>
      <c r="Z16" s="13">
        <f t="shared" si="14"/>
        <v>6.4615384615384617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17</v>
      </c>
      <c r="AF16" s="13">
        <f>VLOOKUP(A:A,[1]TDSheet!$A:$AF,32,0)</f>
        <v>14.6</v>
      </c>
      <c r="AG16" s="13">
        <f>VLOOKUP(A:A,[1]TDSheet!$A:$AG,33,0)</f>
        <v>15.6</v>
      </c>
      <c r="AH16" s="13">
        <f>VLOOKUP(A:A,[3]TDSheet!$A:$D,4,0)</f>
        <v>9</v>
      </c>
      <c r="AI16" s="13">
        <f>VLOOKUP(A:A,[1]TDSheet!$A:$AI,35,0)</f>
        <v>0</v>
      </c>
      <c r="AJ16" s="13">
        <f t="shared" si="15"/>
        <v>12</v>
      </c>
      <c r="AK16" s="13">
        <f t="shared" si="16"/>
        <v>0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366</v>
      </c>
      <c r="D17" s="8">
        <v>733</v>
      </c>
      <c r="E17" s="8">
        <v>301</v>
      </c>
      <c r="F17" s="8">
        <v>786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314</v>
      </c>
      <c r="K17" s="13">
        <f t="shared" si="11"/>
        <v>-13</v>
      </c>
      <c r="L17" s="13">
        <f>VLOOKUP(A:A,[1]TDSheet!$A:$N,14,0)</f>
        <v>0</v>
      </c>
      <c r="M17" s="13">
        <f>VLOOKUP(A:A,[1]TDSheet!$A:$O,15,0)</f>
        <v>0</v>
      </c>
      <c r="N17" s="13">
        <f>VLOOKUP(A:A,[1]TDSheet!$A:$X,24,0)</f>
        <v>200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60.2</v>
      </c>
      <c r="X17" s="15"/>
      <c r="Y17" s="16">
        <f t="shared" si="13"/>
        <v>16.378737541528238</v>
      </c>
      <c r="Z17" s="13">
        <f t="shared" si="14"/>
        <v>13.056478405315614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77.8</v>
      </c>
      <c r="AF17" s="13">
        <f>VLOOKUP(A:A,[1]TDSheet!$A:$AF,32,0)</f>
        <v>76.400000000000006</v>
      </c>
      <c r="AG17" s="13">
        <f>VLOOKUP(A:A,[1]TDSheet!$A:$AG,33,0)</f>
        <v>71.400000000000006</v>
      </c>
      <c r="AH17" s="13">
        <f>VLOOKUP(A:A,[3]TDSheet!$A:$D,4,0)</f>
        <v>43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0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425</v>
      </c>
      <c r="D18" s="8">
        <v>272</v>
      </c>
      <c r="E18" s="8">
        <v>411</v>
      </c>
      <c r="F18" s="8">
        <v>265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421</v>
      </c>
      <c r="K18" s="13">
        <f t="shared" si="11"/>
        <v>-10</v>
      </c>
      <c r="L18" s="13">
        <f>VLOOKUP(A:A,[1]TDSheet!$A:$N,14,0)</f>
        <v>150</v>
      </c>
      <c r="M18" s="13">
        <f>VLOOKUP(A:A,[1]TDSheet!$A:$O,15,0)</f>
        <v>0</v>
      </c>
      <c r="N18" s="13">
        <f>VLOOKUP(A:A,[1]TDSheet!$A:$X,24,0)</f>
        <v>130</v>
      </c>
      <c r="O18" s="13"/>
      <c r="P18" s="13"/>
      <c r="Q18" s="13"/>
      <c r="R18" s="13"/>
      <c r="S18" s="13"/>
      <c r="T18" s="13"/>
      <c r="U18" s="13"/>
      <c r="V18" s="15">
        <v>150</v>
      </c>
      <c r="W18" s="13">
        <f t="shared" si="12"/>
        <v>82.2</v>
      </c>
      <c r="X18" s="15"/>
      <c r="Y18" s="16">
        <f t="shared" si="13"/>
        <v>8.4549878345498772</v>
      </c>
      <c r="Z18" s="13">
        <f t="shared" si="14"/>
        <v>3.2238442822384425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89.4</v>
      </c>
      <c r="AF18" s="13">
        <f>VLOOKUP(A:A,[1]TDSheet!$A:$AF,32,0)</f>
        <v>97.6</v>
      </c>
      <c r="AG18" s="13">
        <f>VLOOKUP(A:A,[1]TDSheet!$A:$AG,33,0)</f>
        <v>77.400000000000006</v>
      </c>
      <c r="AH18" s="13">
        <f>VLOOKUP(A:A,[3]TDSheet!$A:$D,4,0)</f>
        <v>66</v>
      </c>
      <c r="AI18" s="13">
        <f>VLOOKUP(A:A,[1]TDSheet!$A:$AI,35,0)</f>
        <v>0</v>
      </c>
      <c r="AJ18" s="13">
        <f t="shared" si="15"/>
        <v>45</v>
      </c>
      <c r="AK18" s="13">
        <f t="shared" si="16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2487</v>
      </c>
      <c r="D19" s="8">
        <v>2552</v>
      </c>
      <c r="E19" s="8">
        <v>1468</v>
      </c>
      <c r="F19" s="8">
        <v>3542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1485</v>
      </c>
      <c r="K19" s="13">
        <f t="shared" si="11"/>
        <v>-17</v>
      </c>
      <c r="L19" s="13">
        <f>VLOOKUP(A:A,[1]TDSheet!$A:$N,14,0)</f>
        <v>0</v>
      </c>
      <c r="M19" s="13">
        <f>VLOOKUP(A:A,[1]TDSheet!$A:$O,15,0)</f>
        <v>0</v>
      </c>
      <c r="N19" s="13">
        <f>VLOOKUP(A:A,[1]TDSheet!$A:$X,24,0)</f>
        <v>1000</v>
      </c>
      <c r="O19" s="13"/>
      <c r="P19" s="13"/>
      <c r="Q19" s="13"/>
      <c r="R19" s="13"/>
      <c r="S19" s="13"/>
      <c r="T19" s="13"/>
      <c r="U19" s="13"/>
      <c r="V19" s="15"/>
      <c r="W19" s="13">
        <f t="shared" si="12"/>
        <v>293.60000000000002</v>
      </c>
      <c r="X19" s="15"/>
      <c r="Y19" s="16">
        <f t="shared" si="13"/>
        <v>15.470027247956402</v>
      </c>
      <c r="Z19" s="13">
        <f t="shared" si="14"/>
        <v>12.064032697547683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388.4</v>
      </c>
      <c r="AF19" s="13">
        <f>VLOOKUP(A:A,[1]TDSheet!$A:$AF,32,0)</f>
        <v>324.60000000000002</v>
      </c>
      <c r="AG19" s="13">
        <f>VLOOKUP(A:A,[1]TDSheet!$A:$AG,33,0)</f>
        <v>294</v>
      </c>
      <c r="AH19" s="13">
        <f>VLOOKUP(A:A,[3]TDSheet!$A:$D,4,0)</f>
        <v>210</v>
      </c>
      <c r="AI19" s="13">
        <f>VLOOKUP(A:A,[1]TDSheet!$A:$AI,35,0)</f>
        <v>0</v>
      </c>
      <c r="AJ19" s="13">
        <f t="shared" si="15"/>
        <v>0</v>
      </c>
      <c r="AK19" s="13">
        <f t="shared" si="16"/>
        <v>0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761</v>
      </c>
      <c r="D20" s="8">
        <v>862</v>
      </c>
      <c r="E20" s="8">
        <v>947</v>
      </c>
      <c r="F20" s="8">
        <v>658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982</v>
      </c>
      <c r="K20" s="13">
        <f t="shared" si="11"/>
        <v>-35</v>
      </c>
      <c r="L20" s="13">
        <f>VLOOKUP(A:A,[1]TDSheet!$A:$N,14,0)</f>
        <v>250</v>
      </c>
      <c r="M20" s="13">
        <f>VLOOKUP(A:A,[1]TDSheet!$A:$O,15,0)</f>
        <v>0</v>
      </c>
      <c r="N20" s="13">
        <f>VLOOKUP(A:A,[1]TDSheet!$A:$X,24,0)</f>
        <v>250</v>
      </c>
      <c r="O20" s="13"/>
      <c r="P20" s="13"/>
      <c r="Q20" s="13"/>
      <c r="R20" s="13"/>
      <c r="S20" s="13"/>
      <c r="T20" s="13"/>
      <c r="U20" s="13"/>
      <c r="V20" s="15">
        <v>400</v>
      </c>
      <c r="W20" s="13">
        <f t="shared" si="12"/>
        <v>189.4</v>
      </c>
      <c r="X20" s="15"/>
      <c r="Y20" s="16">
        <f t="shared" si="13"/>
        <v>8.2259767687434007</v>
      </c>
      <c r="Z20" s="13">
        <f t="shared" si="14"/>
        <v>3.4741288278775078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212.2</v>
      </c>
      <c r="AF20" s="13">
        <f>VLOOKUP(A:A,[1]TDSheet!$A:$AF,32,0)</f>
        <v>200</v>
      </c>
      <c r="AG20" s="13">
        <f>VLOOKUP(A:A,[1]TDSheet!$A:$AG,33,0)</f>
        <v>182.6</v>
      </c>
      <c r="AH20" s="13">
        <f>VLOOKUP(A:A,[3]TDSheet!$A:$D,4,0)</f>
        <v>190</v>
      </c>
      <c r="AI20" s="13" t="str">
        <f>VLOOKUP(A:A,[1]TDSheet!$A:$AI,35,0)</f>
        <v>оконч</v>
      </c>
      <c r="AJ20" s="13">
        <f t="shared" si="15"/>
        <v>140</v>
      </c>
      <c r="AK20" s="13">
        <f t="shared" si="16"/>
        <v>0</v>
      </c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246</v>
      </c>
      <c r="D21" s="8">
        <v>834</v>
      </c>
      <c r="E21" s="8">
        <v>898</v>
      </c>
      <c r="F21" s="8">
        <v>177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917</v>
      </c>
      <c r="K21" s="13">
        <f t="shared" si="11"/>
        <v>-19</v>
      </c>
      <c r="L21" s="13">
        <f>VLOOKUP(A:A,[1]TDSheet!$A:$N,14,0)</f>
        <v>110</v>
      </c>
      <c r="M21" s="13">
        <f>VLOOKUP(A:A,[1]TDSheet!$A:$O,15,0)</f>
        <v>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3"/>
      <c r="V21" s="15">
        <v>50</v>
      </c>
      <c r="W21" s="13">
        <f t="shared" si="12"/>
        <v>50</v>
      </c>
      <c r="X21" s="15"/>
      <c r="Y21" s="16">
        <f t="shared" si="13"/>
        <v>8.74</v>
      </c>
      <c r="Z21" s="13">
        <f t="shared" si="14"/>
        <v>3.54</v>
      </c>
      <c r="AA21" s="13"/>
      <c r="AB21" s="13"/>
      <c r="AC21" s="13"/>
      <c r="AD21" s="13">
        <f>VLOOKUP(A:A,[1]TDSheet!$A:$AD,30,0)</f>
        <v>648</v>
      </c>
      <c r="AE21" s="13">
        <f>VLOOKUP(A:A,[1]TDSheet!$A:$AE,31,0)</f>
        <v>48.2</v>
      </c>
      <c r="AF21" s="13">
        <f>VLOOKUP(A:A,[1]TDSheet!$A:$AF,32,0)</f>
        <v>51.8</v>
      </c>
      <c r="AG21" s="13">
        <f>VLOOKUP(A:A,[1]TDSheet!$A:$AG,33,0)</f>
        <v>41.8</v>
      </c>
      <c r="AH21" s="13">
        <f>VLOOKUP(A:A,[3]TDSheet!$A:$D,4,0)</f>
        <v>36</v>
      </c>
      <c r="AI21" s="13">
        <f>VLOOKUP(A:A,[1]TDSheet!$A:$AI,35,0)</f>
        <v>0</v>
      </c>
      <c r="AJ21" s="13">
        <f t="shared" si="15"/>
        <v>17.5</v>
      </c>
      <c r="AK21" s="13">
        <f t="shared" si="16"/>
        <v>0</v>
      </c>
      <c r="AL21" s="13"/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272</v>
      </c>
      <c r="D22" s="8">
        <v>558</v>
      </c>
      <c r="E22" s="8">
        <v>458</v>
      </c>
      <c r="F22" s="8">
        <v>359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585</v>
      </c>
      <c r="K22" s="13">
        <f t="shared" si="11"/>
        <v>-127</v>
      </c>
      <c r="L22" s="13">
        <f>VLOOKUP(A:A,[1]TDSheet!$A:$N,14,0)</f>
        <v>100</v>
      </c>
      <c r="M22" s="13">
        <f>VLOOKUP(A:A,[1]TDSheet!$A:$O,15,0)</f>
        <v>0</v>
      </c>
      <c r="N22" s="13">
        <f>VLOOKUP(A:A,[1]TDSheet!$A:$X,24,0)</f>
        <v>150</v>
      </c>
      <c r="O22" s="13"/>
      <c r="P22" s="13"/>
      <c r="Q22" s="13"/>
      <c r="R22" s="13"/>
      <c r="S22" s="13"/>
      <c r="T22" s="13"/>
      <c r="U22" s="13"/>
      <c r="V22" s="15">
        <v>150</v>
      </c>
      <c r="W22" s="13">
        <f t="shared" si="12"/>
        <v>88</v>
      </c>
      <c r="X22" s="15"/>
      <c r="Y22" s="16">
        <f t="shared" si="13"/>
        <v>8.625</v>
      </c>
      <c r="Z22" s="13">
        <f t="shared" si="14"/>
        <v>4.0795454545454541</v>
      </c>
      <c r="AA22" s="13"/>
      <c r="AB22" s="13"/>
      <c r="AC22" s="13"/>
      <c r="AD22" s="13">
        <f>VLOOKUP(A:A,[1]TDSheet!$A:$AD,30,0)</f>
        <v>18</v>
      </c>
      <c r="AE22" s="13">
        <f>VLOOKUP(A:A,[1]TDSheet!$A:$AE,31,0)</f>
        <v>72.2</v>
      </c>
      <c r="AF22" s="13">
        <f>VLOOKUP(A:A,[1]TDSheet!$A:$AF,32,0)</f>
        <v>84.8</v>
      </c>
      <c r="AG22" s="13">
        <f>VLOOKUP(A:A,[1]TDSheet!$A:$AG,33,0)</f>
        <v>87</v>
      </c>
      <c r="AH22" s="13">
        <f>VLOOKUP(A:A,[3]TDSheet!$A:$D,4,0)</f>
        <v>66</v>
      </c>
      <c r="AI22" s="13">
        <f>VLOOKUP(A:A,[1]TDSheet!$A:$AI,35,0)</f>
        <v>0</v>
      </c>
      <c r="AJ22" s="13">
        <f t="shared" si="15"/>
        <v>52.5</v>
      </c>
      <c r="AK22" s="13">
        <f t="shared" si="16"/>
        <v>0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935</v>
      </c>
      <c r="D23" s="8">
        <v>583</v>
      </c>
      <c r="E23" s="8">
        <v>777</v>
      </c>
      <c r="F23" s="8">
        <v>717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865</v>
      </c>
      <c r="K23" s="13">
        <f t="shared" si="11"/>
        <v>-88</v>
      </c>
      <c r="L23" s="13">
        <f>VLOOKUP(A:A,[1]TDSheet!$A:$N,14,0)</f>
        <v>400</v>
      </c>
      <c r="M23" s="13">
        <f>VLOOKUP(A:A,[1]TDSheet!$A:$O,15,0)</f>
        <v>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3"/>
      <c r="V23" s="15">
        <v>150</v>
      </c>
      <c r="W23" s="13">
        <f t="shared" si="12"/>
        <v>155.4</v>
      </c>
      <c r="X23" s="15"/>
      <c r="Y23" s="16">
        <f t="shared" si="13"/>
        <v>8.7966537966537963</v>
      </c>
      <c r="Z23" s="13">
        <f t="shared" si="14"/>
        <v>4.6138996138996138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172.2</v>
      </c>
      <c r="AF23" s="13">
        <f>VLOOKUP(A:A,[1]TDSheet!$A:$AF,32,0)</f>
        <v>211</v>
      </c>
      <c r="AG23" s="13">
        <f>VLOOKUP(A:A,[1]TDSheet!$A:$AG,33,0)</f>
        <v>164.8</v>
      </c>
      <c r="AH23" s="13">
        <f>VLOOKUP(A:A,[3]TDSheet!$A:$D,4,0)</f>
        <v>115</v>
      </c>
      <c r="AI23" s="13" t="str">
        <f>VLOOKUP(A:A,[1]TDSheet!$A:$AI,35,0)</f>
        <v>сентак</v>
      </c>
      <c r="AJ23" s="13">
        <f t="shared" si="15"/>
        <v>52.5</v>
      </c>
      <c r="AK23" s="13">
        <f t="shared" si="16"/>
        <v>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386.12400000000002</v>
      </c>
      <c r="D24" s="8">
        <v>715.31100000000004</v>
      </c>
      <c r="E24" s="8">
        <v>528.03499999999997</v>
      </c>
      <c r="F24" s="8">
        <v>561.81299999999999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504.62299999999999</v>
      </c>
      <c r="K24" s="13">
        <f t="shared" si="11"/>
        <v>23.411999999999978</v>
      </c>
      <c r="L24" s="13">
        <f>VLOOKUP(A:A,[1]TDSheet!$A:$N,14,0)</f>
        <v>50</v>
      </c>
      <c r="M24" s="13">
        <f>VLOOKUP(A:A,[1]TDSheet!$A:$O,15,0)</f>
        <v>0</v>
      </c>
      <c r="N24" s="13">
        <f>VLOOKUP(A:A,[1]TDSheet!$A:$X,24,0)</f>
        <v>200</v>
      </c>
      <c r="O24" s="13"/>
      <c r="P24" s="13"/>
      <c r="Q24" s="13"/>
      <c r="R24" s="13"/>
      <c r="S24" s="13"/>
      <c r="T24" s="13"/>
      <c r="U24" s="13"/>
      <c r="V24" s="15">
        <v>100</v>
      </c>
      <c r="W24" s="13">
        <f t="shared" si="12"/>
        <v>105.607</v>
      </c>
      <c r="X24" s="15"/>
      <c r="Y24" s="16">
        <f t="shared" si="13"/>
        <v>8.6340204721277942</v>
      </c>
      <c r="Z24" s="13">
        <f t="shared" si="14"/>
        <v>5.3198462223148084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123.77979999999999</v>
      </c>
      <c r="AF24" s="13">
        <f>VLOOKUP(A:A,[1]TDSheet!$A:$AF,32,0)</f>
        <v>114.75060000000001</v>
      </c>
      <c r="AG24" s="13">
        <f>VLOOKUP(A:A,[1]TDSheet!$A:$AG,33,0)</f>
        <v>119.64739999999999</v>
      </c>
      <c r="AH24" s="13">
        <f>VLOOKUP(A:A,[3]TDSheet!$A:$D,4,0)</f>
        <v>97.385999999999996</v>
      </c>
      <c r="AI24" s="13">
        <f>VLOOKUP(A:A,[1]TDSheet!$A:$AI,35,0)</f>
        <v>0</v>
      </c>
      <c r="AJ24" s="13">
        <f t="shared" si="15"/>
        <v>100</v>
      </c>
      <c r="AK24" s="13">
        <f t="shared" si="16"/>
        <v>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4735.13</v>
      </c>
      <c r="D25" s="8">
        <v>5253.7030000000004</v>
      </c>
      <c r="E25" s="8">
        <v>5219.0640000000003</v>
      </c>
      <c r="F25" s="8">
        <v>4662.13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5199.201</v>
      </c>
      <c r="K25" s="13">
        <f t="shared" si="11"/>
        <v>19.863000000000284</v>
      </c>
      <c r="L25" s="13">
        <f>VLOOKUP(A:A,[1]TDSheet!$A:$N,14,0)</f>
        <v>500</v>
      </c>
      <c r="M25" s="13">
        <f>VLOOKUP(A:A,[1]TDSheet!$A:$O,15,0)</f>
        <v>1500</v>
      </c>
      <c r="N25" s="13">
        <f>VLOOKUP(A:A,[1]TDSheet!$A:$X,24,0)</f>
        <v>1000</v>
      </c>
      <c r="O25" s="13"/>
      <c r="P25" s="13"/>
      <c r="Q25" s="13"/>
      <c r="R25" s="13"/>
      <c r="S25" s="13"/>
      <c r="T25" s="13"/>
      <c r="U25" s="13"/>
      <c r="V25" s="15">
        <v>1100</v>
      </c>
      <c r="W25" s="13">
        <f t="shared" si="12"/>
        <v>1043.8128000000002</v>
      </c>
      <c r="X25" s="15"/>
      <c r="Y25" s="16">
        <f t="shared" si="13"/>
        <v>8.3943500213831435</v>
      </c>
      <c r="Z25" s="13">
        <f t="shared" si="14"/>
        <v>4.4664426418223648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1327.0646000000002</v>
      </c>
      <c r="AF25" s="13">
        <f>VLOOKUP(A:A,[1]TDSheet!$A:$AF,32,0)</f>
        <v>1241.6035999999999</v>
      </c>
      <c r="AG25" s="13">
        <f>VLOOKUP(A:A,[1]TDSheet!$A:$AG,33,0)</f>
        <v>1122.5585999999998</v>
      </c>
      <c r="AH25" s="13">
        <f>VLOOKUP(A:A,[3]TDSheet!$A:$D,4,0)</f>
        <v>1182.75</v>
      </c>
      <c r="AI25" s="13" t="str">
        <f>VLOOKUP(A:A,[1]TDSheet!$A:$AI,35,0)</f>
        <v>продсент</v>
      </c>
      <c r="AJ25" s="13">
        <f t="shared" si="15"/>
        <v>1100</v>
      </c>
      <c r="AK25" s="13">
        <f t="shared" si="16"/>
        <v>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389.06900000000002</v>
      </c>
      <c r="D26" s="8">
        <v>377.952</v>
      </c>
      <c r="E26" s="8">
        <v>382.02199999999999</v>
      </c>
      <c r="F26" s="8">
        <v>372.70699999999999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361.94299999999998</v>
      </c>
      <c r="K26" s="13">
        <f t="shared" si="11"/>
        <v>20.079000000000008</v>
      </c>
      <c r="L26" s="13">
        <f>VLOOKUP(A:A,[1]TDSheet!$A:$N,14,0)</f>
        <v>0</v>
      </c>
      <c r="M26" s="13">
        <f>VLOOKUP(A:A,[1]TDSheet!$A:$O,15,0)</f>
        <v>0</v>
      </c>
      <c r="N26" s="13">
        <f>VLOOKUP(A:A,[1]TDSheet!$A:$X,24,0)</f>
        <v>150</v>
      </c>
      <c r="O26" s="13"/>
      <c r="P26" s="13"/>
      <c r="Q26" s="13"/>
      <c r="R26" s="13"/>
      <c r="S26" s="13"/>
      <c r="T26" s="13"/>
      <c r="U26" s="13"/>
      <c r="V26" s="15">
        <v>150</v>
      </c>
      <c r="W26" s="13">
        <f t="shared" si="12"/>
        <v>76.404399999999995</v>
      </c>
      <c r="X26" s="15"/>
      <c r="Y26" s="16">
        <f t="shared" si="13"/>
        <v>8.8045583762191715</v>
      </c>
      <c r="Z26" s="13">
        <f t="shared" si="14"/>
        <v>4.8780829376318646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91.882800000000003</v>
      </c>
      <c r="AF26" s="13">
        <f>VLOOKUP(A:A,[1]TDSheet!$A:$AF,32,0)</f>
        <v>97.735199999999992</v>
      </c>
      <c r="AG26" s="13">
        <f>VLOOKUP(A:A,[1]TDSheet!$A:$AG,33,0)</f>
        <v>84.450599999999994</v>
      </c>
      <c r="AH26" s="13">
        <f>VLOOKUP(A:A,[3]TDSheet!$A:$D,4,0)</f>
        <v>81.39</v>
      </c>
      <c r="AI26" s="13">
        <f>VLOOKUP(A:A,[1]TDSheet!$A:$AI,35,0)</f>
        <v>0</v>
      </c>
      <c r="AJ26" s="13">
        <f t="shared" si="15"/>
        <v>150</v>
      </c>
      <c r="AK26" s="13">
        <f t="shared" si="16"/>
        <v>0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595.90300000000002</v>
      </c>
      <c r="D27" s="8">
        <v>539.55799999999999</v>
      </c>
      <c r="E27" s="8">
        <v>569.27099999999996</v>
      </c>
      <c r="F27" s="8">
        <v>543.30999999999995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553.67999999999995</v>
      </c>
      <c r="K27" s="13">
        <f t="shared" si="11"/>
        <v>15.591000000000008</v>
      </c>
      <c r="L27" s="13">
        <f>VLOOKUP(A:A,[1]TDSheet!$A:$N,14,0)</f>
        <v>140</v>
      </c>
      <c r="M27" s="13">
        <f>VLOOKUP(A:A,[1]TDSheet!$A:$O,15,0)</f>
        <v>0</v>
      </c>
      <c r="N27" s="13">
        <f>VLOOKUP(A:A,[1]TDSheet!$A:$X,24,0)</f>
        <v>150</v>
      </c>
      <c r="O27" s="13"/>
      <c r="P27" s="13"/>
      <c r="Q27" s="13"/>
      <c r="R27" s="13"/>
      <c r="S27" s="13"/>
      <c r="T27" s="13"/>
      <c r="U27" s="13"/>
      <c r="V27" s="15">
        <v>150</v>
      </c>
      <c r="W27" s="13">
        <f t="shared" si="12"/>
        <v>113.85419999999999</v>
      </c>
      <c r="X27" s="15"/>
      <c r="Y27" s="16">
        <f t="shared" si="13"/>
        <v>8.6365720368682055</v>
      </c>
      <c r="Z27" s="13">
        <f t="shared" si="14"/>
        <v>4.7719803046352265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146.54259999999999</v>
      </c>
      <c r="AF27" s="13">
        <f>VLOOKUP(A:A,[1]TDSheet!$A:$AF,32,0)</f>
        <v>144.8586</v>
      </c>
      <c r="AG27" s="13">
        <f>VLOOKUP(A:A,[1]TDSheet!$A:$AG,33,0)</f>
        <v>124.133</v>
      </c>
      <c r="AH27" s="13">
        <f>VLOOKUP(A:A,[3]TDSheet!$A:$D,4,0)</f>
        <v>90.04</v>
      </c>
      <c r="AI27" s="13">
        <f>VLOOKUP(A:A,[1]TDSheet!$A:$AI,35,0)</f>
        <v>0</v>
      </c>
      <c r="AJ27" s="13">
        <f t="shared" si="15"/>
        <v>150</v>
      </c>
      <c r="AK27" s="13">
        <f t="shared" si="16"/>
        <v>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306.923</v>
      </c>
      <c r="D28" s="8">
        <v>262.58100000000002</v>
      </c>
      <c r="E28" s="8">
        <v>320.30599999999998</v>
      </c>
      <c r="F28" s="8">
        <v>233.28200000000001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309.27600000000001</v>
      </c>
      <c r="K28" s="13">
        <f t="shared" si="11"/>
        <v>11.029999999999973</v>
      </c>
      <c r="L28" s="13">
        <f>VLOOKUP(A:A,[1]TDSheet!$A:$N,14,0)</f>
        <v>100</v>
      </c>
      <c r="M28" s="13">
        <f>VLOOKUP(A:A,[1]TDSheet!$A:$O,15,0)</f>
        <v>0</v>
      </c>
      <c r="N28" s="13">
        <f>VLOOKUP(A:A,[1]TDSheet!$A:$X,24,0)</f>
        <v>100</v>
      </c>
      <c r="O28" s="13"/>
      <c r="P28" s="13"/>
      <c r="Q28" s="13"/>
      <c r="R28" s="13"/>
      <c r="S28" s="13"/>
      <c r="T28" s="13"/>
      <c r="U28" s="13"/>
      <c r="V28" s="15">
        <v>120</v>
      </c>
      <c r="W28" s="13">
        <f t="shared" si="12"/>
        <v>64.061199999999999</v>
      </c>
      <c r="X28" s="15"/>
      <c r="Y28" s="16">
        <f t="shared" si="13"/>
        <v>8.6367723364532676</v>
      </c>
      <c r="Z28" s="13">
        <f t="shared" si="14"/>
        <v>3.6415490187508199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73.284599999999998</v>
      </c>
      <c r="AF28" s="13">
        <f>VLOOKUP(A:A,[1]TDSheet!$A:$AF,32,0)</f>
        <v>71.991799999999998</v>
      </c>
      <c r="AG28" s="13">
        <f>VLOOKUP(A:A,[1]TDSheet!$A:$AG,33,0)</f>
        <v>61.802399999999999</v>
      </c>
      <c r="AH28" s="13">
        <f>VLOOKUP(A:A,[3]TDSheet!$A:$D,4,0)</f>
        <v>58.25</v>
      </c>
      <c r="AI28" s="13">
        <f>VLOOKUP(A:A,[1]TDSheet!$A:$AI,35,0)</f>
        <v>0</v>
      </c>
      <c r="AJ28" s="13">
        <f t="shared" si="15"/>
        <v>120</v>
      </c>
      <c r="AK28" s="13">
        <f t="shared" si="16"/>
        <v>0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239.328</v>
      </c>
      <c r="D29" s="8">
        <v>283.48899999999998</v>
      </c>
      <c r="E29" s="8">
        <v>299.64499999999998</v>
      </c>
      <c r="F29" s="8">
        <v>215.18100000000001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297.90800000000002</v>
      </c>
      <c r="K29" s="13">
        <f t="shared" si="11"/>
        <v>1.7369999999999663</v>
      </c>
      <c r="L29" s="13">
        <f>VLOOKUP(A:A,[1]TDSheet!$A:$N,14,0)</f>
        <v>100</v>
      </c>
      <c r="M29" s="13">
        <f>VLOOKUP(A:A,[1]TDSheet!$A:$O,15,0)</f>
        <v>0</v>
      </c>
      <c r="N29" s="13">
        <f>VLOOKUP(A:A,[1]TDSheet!$A:$X,24,0)</f>
        <v>100</v>
      </c>
      <c r="O29" s="13"/>
      <c r="P29" s="13"/>
      <c r="Q29" s="13"/>
      <c r="R29" s="13"/>
      <c r="S29" s="13"/>
      <c r="T29" s="13"/>
      <c r="U29" s="13"/>
      <c r="V29" s="15">
        <v>100</v>
      </c>
      <c r="W29" s="13">
        <f t="shared" si="12"/>
        <v>59.928999999999995</v>
      </c>
      <c r="X29" s="15"/>
      <c r="Y29" s="16">
        <f t="shared" si="13"/>
        <v>8.5965225516861636</v>
      </c>
      <c r="Z29" s="13">
        <f t="shared" si="14"/>
        <v>3.5905988753358145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58.185600000000001</v>
      </c>
      <c r="AF29" s="13">
        <f>VLOOKUP(A:A,[1]TDSheet!$A:$AF,32,0)</f>
        <v>59.967999999999996</v>
      </c>
      <c r="AG29" s="13">
        <f>VLOOKUP(A:A,[1]TDSheet!$A:$AG,33,0)</f>
        <v>55.907000000000004</v>
      </c>
      <c r="AH29" s="13">
        <f>VLOOKUP(A:A,[3]TDSheet!$A:$D,4,0)</f>
        <v>55.704000000000001</v>
      </c>
      <c r="AI29" s="13">
        <f>VLOOKUP(A:A,[1]TDSheet!$A:$AI,35,0)</f>
        <v>0</v>
      </c>
      <c r="AJ29" s="13">
        <f t="shared" si="15"/>
        <v>100</v>
      </c>
      <c r="AK29" s="13">
        <f t="shared" si="16"/>
        <v>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62.055</v>
      </c>
      <c r="D30" s="8">
        <v>34.670999999999999</v>
      </c>
      <c r="E30" s="8">
        <v>31.294</v>
      </c>
      <c r="F30" s="8">
        <v>63.997999999999998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34.241</v>
      </c>
      <c r="K30" s="13">
        <f t="shared" si="11"/>
        <v>-2.9469999999999992</v>
      </c>
      <c r="L30" s="13">
        <f>VLOOKUP(A:A,[1]TDSheet!$A:$N,14,0)</f>
        <v>0</v>
      </c>
      <c r="M30" s="13">
        <f>VLOOKUP(A:A,[1]TDSheet!$A:$O,15,0)</f>
        <v>0</v>
      </c>
      <c r="N30" s="13">
        <f>VLOOKUP(A:A,[1]TDSheet!$A:$X,24,0)</f>
        <v>30</v>
      </c>
      <c r="O30" s="13"/>
      <c r="P30" s="13"/>
      <c r="Q30" s="13"/>
      <c r="R30" s="13"/>
      <c r="S30" s="13"/>
      <c r="T30" s="13"/>
      <c r="U30" s="13"/>
      <c r="V30" s="15"/>
      <c r="W30" s="13">
        <f t="shared" si="12"/>
        <v>6.2587999999999999</v>
      </c>
      <c r="X30" s="15"/>
      <c r="Y30" s="16">
        <f t="shared" si="13"/>
        <v>15.018533904262796</v>
      </c>
      <c r="Z30" s="13">
        <f t="shared" si="14"/>
        <v>10.225282801815045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9.254999999999999</v>
      </c>
      <c r="AF30" s="13">
        <f>VLOOKUP(A:A,[1]TDSheet!$A:$AF,32,0)</f>
        <v>8.1474000000000011</v>
      </c>
      <c r="AG30" s="13">
        <f>VLOOKUP(A:A,[1]TDSheet!$A:$AG,33,0)</f>
        <v>6.7732000000000001</v>
      </c>
      <c r="AH30" s="13">
        <f>VLOOKUP(A:A,[3]TDSheet!$A:$D,4,0)</f>
        <v>7.3710000000000004</v>
      </c>
      <c r="AI30" s="13">
        <f>VLOOKUP(A:A,[1]TDSheet!$A:$AI,35,0)</f>
        <v>0</v>
      </c>
      <c r="AJ30" s="13">
        <f t="shared" si="15"/>
        <v>0</v>
      </c>
      <c r="AK30" s="13">
        <f t="shared" si="16"/>
        <v>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398.428</v>
      </c>
      <c r="D31" s="8">
        <v>934.58199999999999</v>
      </c>
      <c r="E31" s="8">
        <v>592.70299999999997</v>
      </c>
      <c r="F31" s="8">
        <v>719.84500000000003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575.72799999999995</v>
      </c>
      <c r="K31" s="13">
        <f t="shared" si="11"/>
        <v>16.975000000000023</v>
      </c>
      <c r="L31" s="13">
        <f>VLOOKUP(A:A,[1]TDSheet!$A:$N,14,0)</f>
        <v>50</v>
      </c>
      <c r="M31" s="13">
        <f>VLOOKUP(A:A,[1]TDSheet!$A:$O,15,0)</f>
        <v>0</v>
      </c>
      <c r="N31" s="13">
        <f>VLOOKUP(A:A,[1]TDSheet!$A:$X,24,0)</f>
        <v>100</v>
      </c>
      <c r="O31" s="13"/>
      <c r="P31" s="13"/>
      <c r="Q31" s="13"/>
      <c r="R31" s="13"/>
      <c r="S31" s="13"/>
      <c r="T31" s="13"/>
      <c r="U31" s="13"/>
      <c r="V31" s="15">
        <v>140</v>
      </c>
      <c r="W31" s="13">
        <f t="shared" si="12"/>
        <v>118.5406</v>
      </c>
      <c r="X31" s="15"/>
      <c r="Y31" s="16">
        <f t="shared" si="13"/>
        <v>8.5189799950396754</v>
      </c>
      <c r="Z31" s="13">
        <f t="shared" si="14"/>
        <v>6.0725607935171579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154.92580000000001</v>
      </c>
      <c r="AF31" s="13">
        <f>VLOOKUP(A:A,[1]TDSheet!$A:$AF,32,0)</f>
        <v>131.62219999999999</v>
      </c>
      <c r="AG31" s="13">
        <f>VLOOKUP(A:A,[1]TDSheet!$A:$AG,33,0)</f>
        <v>143.5838</v>
      </c>
      <c r="AH31" s="13">
        <f>VLOOKUP(A:A,[3]TDSheet!$A:$D,4,0)</f>
        <v>97.840999999999994</v>
      </c>
      <c r="AI31" s="13">
        <f>VLOOKUP(A:A,[1]TDSheet!$A:$AI,35,0)</f>
        <v>0</v>
      </c>
      <c r="AJ31" s="13">
        <f t="shared" si="15"/>
        <v>140</v>
      </c>
      <c r="AK31" s="13">
        <f t="shared" si="16"/>
        <v>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169.67500000000001</v>
      </c>
      <c r="D32" s="8">
        <v>119.249</v>
      </c>
      <c r="E32" s="8">
        <v>162.47800000000001</v>
      </c>
      <c r="F32" s="8">
        <v>111.679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174.672</v>
      </c>
      <c r="K32" s="13">
        <f t="shared" si="11"/>
        <v>-12.193999999999988</v>
      </c>
      <c r="L32" s="13">
        <f>VLOOKUP(A:A,[1]TDSheet!$A:$N,14,0)</f>
        <v>60</v>
      </c>
      <c r="M32" s="13">
        <f>VLOOKUP(A:A,[1]TDSheet!$A:$O,15,0)</f>
        <v>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3"/>
      <c r="V32" s="15">
        <v>50</v>
      </c>
      <c r="W32" s="13">
        <f t="shared" si="12"/>
        <v>32.495600000000003</v>
      </c>
      <c r="X32" s="15"/>
      <c r="Y32" s="16">
        <f t="shared" si="13"/>
        <v>7.4372838168859774</v>
      </c>
      <c r="Z32" s="13">
        <f t="shared" si="14"/>
        <v>3.4367422050985361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33.867200000000004</v>
      </c>
      <c r="AF32" s="13">
        <f>VLOOKUP(A:A,[1]TDSheet!$A:$AF,32,0)</f>
        <v>37.6678</v>
      </c>
      <c r="AG32" s="13">
        <f>VLOOKUP(A:A,[1]TDSheet!$A:$AG,33,0)</f>
        <v>32.870199999999997</v>
      </c>
      <c r="AH32" s="13">
        <f>VLOOKUP(A:A,[3]TDSheet!$A:$D,4,0)</f>
        <v>27.422000000000001</v>
      </c>
      <c r="AI32" s="13">
        <f>VLOOKUP(A:A,[1]TDSheet!$A:$AI,35,0)</f>
        <v>0</v>
      </c>
      <c r="AJ32" s="13">
        <f t="shared" si="15"/>
        <v>50</v>
      </c>
      <c r="AK32" s="13">
        <f t="shared" si="16"/>
        <v>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167.34899999999999</v>
      </c>
      <c r="D33" s="8">
        <v>125.08799999999999</v>
      </c>
      <c r="E33" s="8">
        <v>236.06</v>
      </c>
      <c r="F33" s="8">
        <v>52.296999999999997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233.964</v>
      </c>
      <c r="K33" s="13">
        <f t="shared" si="11"/>
        <v>2.0960000000000036</v>
      </c>
      <c r="L33" s="13">
        <f>VLOOKUP(A:A,[1]TDSheet!$A:$N,14,0)</f>
        <v>110</v>
      </c>
      <c r="M33" s="13">
        <f>VLOOKUP(A:A,[1]TDSheet!$A:$O,15,0)</f>
        <v>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3"/>
      <c r="V33" s="15">
        <v>120</v>
      </c>
      <c r="W33" s="13">
        <f t="shared" si="12"/>
        <v>47.212000000000003</v>
      </c>
      <c r="X33" s="15"/>
      <c r="Y33" s="16">
        <f t="shared" si="13"/>
        <v>7.0384012539184955</v>
      </c>
      <c r="Z33" s="13">
        <f t="shared" si="14"/>
        <v>1.1077056680504955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41.045000000000002</v>
      </c>
      <c r="AF33" s="13">
        <f>VLOOKUP(A:A,[1]TDSheet!$A:$AF,32,0)</f>
        <v>41.394600000000004</v>
      </c>
      <c r="AG33" s="13">
        <f>VLOOKUP(A:A,[1]TDSheet!$A:$AG,33,0)</f>
        <v>33.906199999999998</v>
      </c>
      <c r="AH33" s="13">
        <f>VLOOKUP(A:A,[3]TDSheet!$A:$D,4,0)</f>
        <v>46.594000000000001</v>
      </c>
      <c r="AI33" s="13">
        <f>VLOOKUP(A:A,[1]TDSheet!$A:$AI,35,0)</f>
        <v>0</v>
      </c>
      <c r="AJ33" s="13">
        <f t="shared" si="15"/>
        <v>120</v>
      </c>
      <c r="AK33" s="13">
        <f t="shared" si="16"/>
        <v>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771.40099999999995</v>
      </c>
      <c r="D34" s="8">
        <v>1572.548</v>
      </c>
      <c r="E34" s="8">
        <v>1529.7840000000001</v>
      </c>
      <c r="F34" s="8">
        <v>752.37199999999996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1498.049</v>
      </c>
      <c r="K34" s="13">
        <f t="shared" si="11"/>
        <v>31.735000000000127</v>
      </c>
      <c r="L34" s="13">
        <f>VLOOKUP(A:A,[1]TDSheet!$A:$N,14,0)</f>
        <v>500</v>
      </c>
      <c r="M34" s="13">
        <f>VLOOKUP(A:A,[1]TDSheet!$A:$O,15,0)</f>
        <v>0</v>
      </c>
      <c r="N34" s="13">
        <f>VLOOKUP(A:A,[1]TDSheet!$A:$X,24,0)</f>
        <v>300</v>
      </c>
      <c r="O34" s="13"/>
      <c r="P34" s="13"/>
      <c r="Q34" s="13"/>
      <c r="R34" s="13"/>
      <c r="S34" s="13"/>
      <c r="T34" s="13"/>
      <c r="U34" s="13"/>
      <c r="V34" s="15">
        <v>600</v>
      </c>
      <c r="W34" s="13">
        <f t="shared" si="12"/>
        <v>305.95680000000004</v>
      </c>
      <c r="X34" s="15"/>
      <c r="Y34" s="16">
        <f t="shared" si="13"/>
        <v>7.0348885855780932</v>
      </c>
      <c r="Z34" s="13">
        <f t="shared" si="14"/>
        <v>2.4590791902647688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322.41739999999999</v>
      </c>
      <c r="AF34" s="13">
        <f>VLOOKUP(A:A,[1]TDSheet!$A:$AF,32,0)</f>
        <v>275.0102</v>
      </c>
      <c r="AG34" s="13">
        <f>VLOOKUP(A:A,[1]TDSheet!$A:$AG,33,0)</f>
        <v>278.96899999999999</v>
      </c>
      <c r="AH34" s="13">
        <f>VLOOKUP(A:A,[3]TDSheet!$A:$D,4,0)</f>
        <v>284.96800000000002</v>
      </c>
      <c r="AI34" s="13" t="str">
        <f>VLOOKUP(A:A,[1]TDSheet!$A:$AI,35,0)</f>
        <v>оконч</v>
      </c>
      <c r="AJ34" s="13">
        <f t="shared" si="15"/>
        <v>600</v>
      </c>
      <c r="AK34" s="13">
        <f t="shared" si="16"/>
        <v>0</v>
      </c>
      <c r="AL34" s="13"/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116.06699999999999</v>
      </c>
      <c r="D35" s="8">
        <v>132.65799999999999</v>
      </c>
      <c r="E35" s="8">
        <v>108.402</v>
      </c>
      <c r="F35" s="8">
        <v>130.93700000000001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116.557</v>
      </c>
      <c r="K35" s="13">
        <f t="shared" si="11"/>
        <v>-8.1550000000000011</v>
      </c>
      <c r="L35" s="13">
        <f>VLOOKUP(A:A,[1]TDSheet!$A:$N,14,0)</f>
        <v>0</v>
      </c>
      <c r="M35" s="13">
        <f>VLOOKUP(A:A,[1]TDSheet!$A:$O,15,0)</f>
        <v>0</v>
      </c>
      <c r="N35" s="13">
        <f>VLOOKUP(A:A,[1]TDSheet!$A:$X,24,0)</f>
        <v>60</v>
      </c>
      <c r="O35" s="13"/>
      <c r="P35" s="13"/>
      <c r="Q35" s="13"/>
      <c r="R35" s="13"/>
      <c r="S35" s="13"/>
      <c r="T35" s="13"/>
      <c r="U35" s="13"/>
      <c r="V35" s="15"/>
      <c r="W35" s="13">
        <f t="shared" si="12"/>
        <v>21.680399999999999</v>
      </c>
      <c r="X35" s="15"/>
      <c r="Y35" s="16">
        <f t="shared" si="13"/>
        <v>8.8068947067397296</v>
      </c>
      <c r="Z35" s="13">
        <f t="shared" si="14"/>
        <v>6.0394180919171241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28.333199999999998</v>
      </c>
      <c r="AF35" s="13">
        <f>VLOOKUP(A:A,[1]TDSheet!$A:$AF,32,0)</f>
        <v>27.110000000000003</v>
      </c>
      <c r="AG35" s="13">
        <f>VLOOKUP(A:A,[1]TDSheet!$A:$AG,33,0)</f>
        <v>25.526400000000002</v>
      </c>
      <c r="AH35" s="13">
        <f>VLOOKUP(A:A,[3]TDSheet!$A:$D,4,0)</f>
        <v>7.9610000000000003</v>
      </c>
      <c r="AI35" s="13">
        <f>VLOOKUP(A:A,[1]TDSheet!$A:$AI,35,0)</f>
        <v>0</v>
      </c>
      <c r="AJ35" s="13">
        <f t="shared" si="15"/>
        <v>0</v>
      </c>
      <c r="AK35" s="13">
        <f t="shared" si="16"/>
        <v>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156.447</v>
      </c>
      <c r="D36" s="8">
        <v>513.48800000000006</v>
      </c>
      <c r="E36" s="8">
        <v>254.38499999999999</v>
      </c>
      <c r="F36" s="8">
        <v>408.548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259.35700000000003</v>
      </c>
      <c r="K36" s="13">
        <f t="shared" si="11"/>
        <v>-4.9720000000000368</v>
      </c>
      <c r="L36" s="13">
        <f>VLOOKUP(A:A,[1]TDSheet!$A:$N,14,0)</f>
        <v>0</v>
      </c>
      <c r="M36" s="13">
        <f>VLOOKUP(A:A,[1]TDSheet!$A:$O,15,0)</f>
        <v>0</v>
      </c>
      <c r="N36" s="13">
        <f>VLOOKUP(A:A,[1]TDSheet!$A:$X,24,0)</f>
        <v>20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50.876999999999995</v>
      </c>
      <c r="X36" s="15"/>
      <c r="Y36" s="16">
        <f t="shared" si="13"/>
        <v>8.4232167777188121</v>
      </c>
      <c r="Z36" s="13">
        <f t="shared" si="14"/>
        <v>8.0301118383552499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93.095799999999997</v>
      </c>
      <c r="AF36" s="13">
        <f>VLOOKUP(A:A,[1]TDSheet!$A:$AF,32,0)</f>
        <v>55.561</v>
      </c>
      <c r="AG36" s="13">
        <f>VLOOKUP(A:A,[1]TDSheet!$A:$AG,33,0)</f>
        <v>88.856799999999993</v>
      </c>
      <c r="AH36" s="13">
        <f>VLOOKUP(A:A,[3]TDSheet!$A:$D,4,0)</f>
        <v>30.285</v>
      </c>
      <c r="AI36" s="13">
        <f>VLOOKUP(A:A,[1]TDSheet!$A:$AI,35,0)</f>
        <v>0</v>
      </c>
      <c r="AJ36" s="13">
        <f t="shared" si="15"/>
        <v>0</v>
      </c>
      <c r="AK36" s="13">
        <f t="shared" si="16"/>
        <v>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137.23599999999999</v>
      </c>
      <c r="D37" s="8">
        <v>59.807000000000002</v>
      </c>
      <c r="E37" s="8">
        <v>122.443</v>
      </c>
      <c r="F37" s="8">
        <v>71.852999999999994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122.855</v>
      </c>
      <c r="K37" s="13">
        <f t="shared" si="11"/>
        <v>-0.41200000000000614</v>
      </c>
      <c r="L37" s="13">
        <f>VLOOKUP(A:A,[1]TDSheet!$A:$N,14,0)</f>
        <v>40</v>
      </c>
      <c r="M37" s="13">
        <f>VLOOKUP(A:A,[1]TDSheet!$A:$O,15,0)</f>
        <v>0</v>
      </c>
      <c r="N37" s="13">
        <f>VLOOKUP(A:A,[1]TDSheet!$A:$X,24,0)</f>
        <v>20</v>
      </c>
      <c r="O37" s="13"/>
      <c r="P37" s="13"/>
      <c r="Q37" s="13"/>
      <c r="R37" s="13"/>
      <c r="S37" s="13"/>
      <c r="T37" s="13"/>
      <c r="U37" s="13"/>
      <c r="V37" s="15">
        <v>50</v>
      </c>
      <c r="W37" s="13">
        <f t="shared" si="12"/>
        <v>24.488599999999998</v>
      </c>
      <c r="X37" s="15"/>
      <c r="Y37" s="16">
        <f t="shared" si="13"/>
        <v>7.426026804308945</v>
      </c>
      <c r="Z37" s="13">
        <f t="shared" si="14"/>
        <v>2.934140783874946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25.956200000000003</v>
      </c>
      <c r="AF37" s="13">
        <f>VLOOKUP(A:A,[1]TDSheet!$A:$AF,32,0)</f>
        <v>27.898599999999998</v>
      </c>
      <c r="AG37" s="13">
        <f>VLOOKUP(A:A,[1]TDSheet!$A:$AG,33,0)</f>
        <v>21.94</v>
      </c>
      <c r="AH37" s="13">
        <f>VLOOKUP(A:A,[3]TDSheet!$A:$D,4,0)</f>
        <v>21.611999999999998</v>
      </c>
      <c r="AI37" s="13">
        <f>VLOOKUP(A:A,[1]TDSheet!$A:$AI,35,0)</f>
        <v>0</v>
      </c>
      <c r="AJ37" s="13">
        <f t="shared" si="15"/>
        <v>50</v>
      </c>
      <c r="AK37" s="13">
        <f t="shared" si="16"/>
        <v>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251.047</v>
      </c>
      <c r="D38" s="8">
        <v>270.21100000000001</v>
      </c>
      <c r="E38" s="8">
        <v>253.517</v>
      </c>
      <c r="F38" s="8">
        <v>263.41199999999998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250.27699999999999</v>
      </c>
      <c r="K38" s="13">
        <f t="shared" si="11"/>
        <v>3.2400000000000091</v>
      </c>
      <c r="L38" s="13">
        <f>VLOOKUP(A:A,[1]TDSheet!$A:$N,14,0)</f>
        <v>70</v>
      </c>
      <c r="M38" s="13">
        <f>VLOOKUP(A:A,[1]TDSheet!$A:$O,15,0)</f>
        <v>0</v>
      </c>
      <c r="N38" s="13">
        <f>VLOOKUP(A:A,[1]TDSheet!$A:$X,24,0)</f>
        <v>60</v>
      </c>
      <c r="O38" s="13"/>
      <c r="P38" s="13"/>
      <c r="Q38" s="13"/>
      <c r="R38" s="13"/>
      <c r="S38" s="13"/>
      <c r="T38" s="13"/>
      <c r="U38" s="13"/>
      <c r="V38" s="15">
        <v>40</v>
      </c>
      <c r="W38" s="13">
        <f t="shared" si="12"/>
        <v>50.703400000000002</v>
      </c>
      <c r="X38" s="15"/>
      <c r="Y38" s="16">
        <f t="shared" si="13"/>
        <v>8.5479869200093077</v>
      </c>
      <c r="Z38" s="13">
        <f t="shared" si="14"/>
        <v>5.1951545655715385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70.043199999999999</v>
      </c>
      <c r="AF38" s="13">
        <f>VLOOKUP(A:A,[1]TDSheet!$A:$AF,32,0)</f>
        <v>63.800400000000003</v>
      </c>
      <c r="AG38" s="13">
        <f>VLOOKUP(A:A,[1]TDSheet!$A:$AG,33,0)</f>
        <v>57.107399999999998</v>
      </c>
      <c r="AH38" s="13">
        <f>VLOOKUP(A:A,[3]TDSheet!$A:$D,4,0)</f>
        <v>31.446000000000002</v>
      </c>
      <c r="AI38" s="13">
        <f>VLOOKUP(A:A,[1]TDSheet!$A:$AI,35,0)</f>
        <v>0</v>
      </c>
      <c r="AJ38" s="13">
        <f t="shared" si="15"/>
        <v>40</v>
      </c>
      <c r="AK38" s="13">
        <f t="shared" si="16"/>
        <v>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193.738</v>
      </c>
      <c r="D39" s="8">
        <v>187.77799999999999</v>
      </c>
      <c r="E39" s="8">
        <v>191.721</v>
      </c>
      <c r="F39" s="8">
        <v>182.84899999999999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204.548</v>
      </c>
      <c r="K39" s="13">
        <f t="shared" si="11"/>
        <v>-12.826999999999998</v>
      </c>
      <c r="L39" s="13">
        <f>VLOOKUP(A:A,[1]TDSheet!$A:$N,14,0)</f>
        <v>60</v>
      </c>
      <c r="M39" s="13">
        <f>VLOOKUP(A:A,[1]TDSheet!$A:$O,15,0)</f>
        <v>0</v>
      </c>
      <c r="N39" s="13">
        <f>VLOOKUP(A:A,[1]TDSheet!$A:$X,24,0)</f>
        <v>60</v>
      </c>
      <c r="O39" s="13"/>
      <c r="P39" s="13"/>
      <c r="Q39" s="13"/>
      <c r="R39" s="13"/>
      <c r="S39" s="13"/>
      <c r="T39" s="13"/>
      <c r="U39" s="13"/>
      <c r="V39" s="15">
        <v>30</v>
      </c>
      <c r="W39" s="13">
        <f t="shared" si="12"/>
        <v>38.344200000000001</v>
      </c>
      <c r="X39" s="15"/>
      <c r="Y39" s="16">
        <f t="shared" si="13"/>
        <v>8.680556642204035</v>
      </c>
      <c r="Z39" s="13">
        <f t="shared" si="14"/>
        <v>4.7686221123403278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46.997399999999999</v>
      </c>
      <c r="AF39" s="13">
        <f>VLOOKUP(A:A,[1]TDSheet!$A:$AF,32,0)</f>
        <v>46.162400000000005</v>
      </c>
      <c r="AG39" s="13">
        <f>VLOOKUP(A:A,[1]TDSheet!$A:$AG,33,0)</f>
        <v>40.940199999999997</v>
      </c>
      <c r="AH39" s="13">
        <f>VLOOKUP(A:A,[3]TDSheet!$A:$D,4,0)</f>
        <v>27.242999999999999</v>
      </c>
      <c r="AI39" s="13">
        <f>VLOOKUP(A:A,[1]TDSheet!$A:$AI,35,0)</f>
        <v>0</v>
      </c>
      <c r="AJ39" s="13">
        <f t="shared" si="15"/>
        <v>30</v>
      </c>
      <c r="AK39" s="13">
        <f t="shared" si="16"/>
        <v>0</v>
      </c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125.833</v>
      </c>
      <c r="D40" s="8">
        <v>306.66399999999999</v>
      </c>
      <c r="E40" s="8">
        <v>210.42</v>
      </c>
      <c r="F40" s="8">
        <v>204.78200000000001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214.72499999999999</v>
      </c>
      <c r="K40" s="13">
        <f t="shared" si="11"/>
        <v>-4.3050000000000068</v>
      </c>
      <c r="L40" s="13">
        <f>VLOOKUP(A:A,[1]TDSheet!$A:$N,14,0)</f>
        <v>50</v>
      </c>
      <c r="M40" s="13">
        <f>VLOOKUP(A:A,[1]TDSheet!$A:$O,15,0)</f>
        <v>0</v>
      </c>
      <c r="N40" s="13">
        <f>VLOOKUP(A:A,[1]TDSheet!$A:$X,24,0)</f>
        <v>70</v>
      </c>
      <c r="O40" s="13"/>
      <c r="P40" s="13"/>
      <c r="Q40" s="13"/>
      <c r="R40" s="13"/>
      <c r="S40" s="13"/>
      <c r="T40" s="13"/>
      <c r="U40" s="13"/>
      <c r="V40" s="15">
        <v>40</v>
      </c>
      <c r="W40" s="13">
        <f t="shared" si="12"/>
        <v>42.083999999999996</v>
      </c>
      <c r="X40" s="15"/>
      <c r="Y40" s="16">
        <f t="shared" si="13"/>
        <v>8.6679498146564029</v>
      </c>
      <c r="Z40" s="13">
        <f t="shared" si="14"/>
        <v>4.8660298450717621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38.617399999999996</v>
      </c>
      <c r="AF40" s="13">
        <f>VLOOKUP(A:A,[1]TDSheet!$A:$AF,32,0)</f>
        <v>39.8078</v>
      </c>
      <c r="AG40" s="13">
        <f>VLOOKUP(A:A,[1]TDSheet!$A:$AG,33,0)</f>
        <v>44.961399999999998</v>
      </c>
      <c r="AH40" s="13">
        <f>VLOOKUP(A:A,[3]TDSheet!$A:$D,4,0)</f>
        <v>29.390999999999998</v>
      </c>
      <c r="AI40" s="13">
        <f>VLOOKUP(A:A,[1]TDSheet!$A:$AI,35,0)</f>
        <v>0</v>
      </c>
      <c r="AJ40" s="13">
        <f t="shared" si="15"/>
        <v>40</v>
      </c>
      <c r="AK40" s="13">
        <f t="shared" si="16"/>
        <v>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1690</v>
      </c>
      <c r="D41" s="8">
        <v>4021</v>
      </c>
      <c r="E41" s="17">
        <v>1781</v>
      </c>
      <c r="F41" s="18">
        <v>1757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1300</v>
      </c>
      <c r="K41" s="13">
        <f t="shared" si="11"/>
        <v>481</v>
      </c>
      <c r="L41" s="13">
        <f>VLOOKUP(A:A,[1]TDSheet!$A:$N,14,0)</f>
        <v>600</v>
      </c>
      <c r="M41" s="13">
        <f>VLOOKUP(A:A,[1]TDSheet!$A:$O,15,0)</f>
        <v>0</v>
      </c>
      <c r="N41" s="13">
        <f>VLOOKUP(A:A,[1]TDSheet!$A:$X,24,0)</f>
        <v>600</v>
      </c>
      <c r="O41" s="13"/>
      <c r="P41" s="13"/>
      <c r="Q41" s="13"/>
      <c r="R41" s="13"/>
      <c r="S41" s="13"/>
      <c r="T41" s="13"/>
      <c r="U41" s="13"/>
      <c r="V41" s="15">
        <v>600</v>
      </c>
      <c r="W41" s="13">
        <f t="shared" si="12"/>
        <v>356.2</v>
      </c>
      <c r="X41" s="15"/>
      <c r="Y41" s="16">
        <f t="shared" si="13"/>
        <v>9.9859629421673226</v>
      </c>
      <c r="Z41" s="13">
        <f t="shared" si="14"/>
        <v>4.9326221224031448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427</v>
      </c>
      <c r="AF41" s="13">
        <f>VLOOKUP(A:A,[1]TDSheet!$A:$AF,32,0)</f>
        <v>391.2</v>
      </c>
      <c r="AG41" s="13">
        <f>VLOOKUP(A:A,[1]TDSheet!$A:$AG,33,0)</f>
        <v>405.4</v>
      </c>
      <c r="AH41" s="13">
        <f>VLOOKUP(A:A,[3]TDSheet!$A:$D,4,0)</f>
        <v>237</v>
      </c>
      <c r="AI41" s="13" t="str">
        <f>VLOOKUP(A:A,[1]TDSheet!$A:$AI,35,0)</f>
        <v>сентак</v>
      </c>
      <c r="AJ41" s="13">
        <f t="shared" si="15"/>
        <v>210</v>
      </c>
      <c r="AK41" s="13">
        <f t="shared" si="16"/>
        <v>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5259</v>
      </c>
      <c r="D42" s="8">
        <v>11683</v>
      </c>
      <c r="E42" s="17">
        <v>5124</v>
      </c>
      <c r="F42" s="18">
        <v>4232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3902</v>
      </c>
      <c r="K42" s="13">
        <f t="shared" si="11"/>
        <v>1222</v>
      </c>
      <c r="L42" s="13">
        <f>VLOOKUP(A:A,[1]TDSheet!$A:$N,14,0)</f>
        <v>0</v>
      </c>
      <c r="M42" s="13">
        <f>VLOOKUP(A:A,[1]TDSheet!$A:$O,15,0)</f>
        <v>800</v>
      </c>
      <c r="N42" s="13">
        <f>VLOOKUP(A:A,[1]TDSheet!$A:$X,24,0)</f>
        <v>1000</v>
      </c>
      <c r="O42" s="13"/>
      <c r="P42" s="13"/>
      <c r="Q42" s="13"/>
      <c r="R42" s="13"/>
      <c r="S42" s="13"/>
      <c r="T42" s="13"/>
      <c r="U42" s="13"/>
      <c r="V42" s="15">
        <v>1000</v>
      </c>
      <c r="W42" s="13">
        <f t="shared" si="12"/>
        <v>822</v>
      </c>
      <c r="X42" s="15"/>
      <c r="Y42" s="16">
        <f t="shared" si="13"/>
        <v>8.554744525547445</v>
      </c>
      <c r="Z42" s="13">
        <f t="shared" si="14"/>
        <v>5.1484184914841853</v>
      </c>
      <c r="AA42" s="13"/>
      <c r="AB42" s="13"/>
      <c r="AC42" s="13"/>
      <c r="AD42" s="13">
        <f>VLOOKUP(A:A,[1]TDSheet!$A:$AD,30,0)</f>
        <v>1014</v>
      </c>
      <c r="AE42" s="13">
        <f>VLOOKUP(A:A,[1]TDSheet!$A:$AE,31,0)</f>
        <v>1132.2</v>
      </c>
      <c r="AF42" s="13">
        <f>VLOOKUP(A:A,[1]TDSheet!$A:$AF,32,0)</f>
        <v>1049.4000000000001</v>
      </c>
      <c r="AG42" s="13">
        <f>VLOOKUP(A:A,[1]TDSheet!$A:$AG,33,0)</f>
        <v>949.4</v>
      </c>
      <c r="AH42" s="13">
        <f>VLOOKUP(A:A,[3]TDSheet!$A:$D,4,0)</f>
        <v>489</v>
      </c>
      <c r="AI42" s="13">
        <f>VLOOKUP(A:A,[1]TDSheet!$A:$AI,35,0)</f>
        <v>0</v>
      </c>
      <c r="AJ42" s="13">
        <f t="shared" si="15"/>
        <v>400</v>
      </c>
      <c r="AK42" s="13">
        <f t="shared" si="16"/>
        <v>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3615</v>
      </c>
      <c r="D43" s="8">
        <v>5773</v>
      </c>
      <c r="E43" s="8">
        <v>4660</v>
      </c>
      <c r="F43" s="8">
        <v>4422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4940</v>
      </c>
      <c r="K43" s="13">
        <f t="shared" si="11"/>
        <v>-280</v>
      </c>
      <c r="L43" s="13">
        <f>VLOOKUP(A:A,[1]TDSheet!$A:$N,14,0)</f>
        <v>0</v>
      </c>
      <c r="M43" s="13">
        <f>VLOOKUP(A:A,[1]TDSheet!$A:$O,15,0)</f>
        <v>800</v>
      </c>
      <c r="N43" s="13">
        <f>VLOOKUP(A:A,[1]TDSheet!$A:$X,24,0)</f>
        <v>400</v>
      </c>
      <c r="O43" s="13"/>
      <c r="P43" s="13"/>
      <c r="Q43" s="13"/>
      <c r="R43" s="13"/>
      <c r="S43" s="13"/>
      <c r="T43" s="13"/>
      <c r="U43" s="13"/>
      <c r="V43" s="15">
        <v>300</v>
      </c>
      <c r="W43" s="13">
        <f t="shared" si="12"/>
        <v>452</v>
      </c>
      <c r="X43" s="15"/>
      <c r="Y43" s="16">
        <f t="shared" si="13"/>
        <v>13.101769911504425</v>
      </c>
      <c r="Z43" s="13">
        <f t="shared" si="14"/>
        <v>9.783185840707965</v>
      </c>
      <c r="AA43" s="13"/>
      <c r="AB43" s="13"/>
      <c r="AC43" s="13"/>
      <c r="AD43" s="13">
        <f>VLOOKUP(A:A,[1]TDSheet!$A:$AD,30,0)</f>
        <v>2400</v>
      </c>
      <c r="AE43" s="13">
        <f>VLOOKUP(A:A,[1]TDSheet!$A:$AE,31,0)</f>
        <v>935.4</v>
      </c>
      <c r="AF43" s="13">
        <f>VLOOKUP(A:A,[1]TDSheet!$A:$AF,32,0)</f>
        <v>887.2</v>
      </c>
      <c r="AG43" s="13">
        <f>VLOOKUP(A:A,[1]TDSheet!$A:$AG,33,0)</f>
        <v>757.4</v>
      </c>
      <c r="AH43" s="13">
        <f>VLOOKUP(A:A,[3]TDSheet!$A:$D,4,0)</f>
        <v>398</v>
      </c>
      <c r="AI43" s="13" t="str">
        <f>VLOOKUP(A:A,[1]TDSheet!$A:$AI,35,0)</f>
        <v>сентак</v>
      </c>
      <c r="AJ43" s="13">
        <f t="shared" si="15"/>
        <v>135</v>
      </c>
      <c r="AK43" s="13">
        <f t="shared" si="16"/>
        <v>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660.22500000000002</v>
      </c>
      <c r="D44" s="8">
        <v>741.12300000000005</v>
      </c>
      <c r="E44" s="8">
        <v>646.74400000000003</v>
      </c>
      <c r="F44" s="8">
        <v>722.43499999999995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619.44000000000005</v>
      </c>
      <c r="K44" s="13">
        <f t="shared" si="11"/>
        <v>27.303999999999974</v>
      </c>
      <c r="L44" s="13">
        <f>VLOOKUP(A:A,[1]TDSheet!$A:$N,14,0)</f>
        <v>120</v>
      </c>
      <c r="M44" s="13">
        <f>VLOOKUP(A:A,[1]TDSheet!$A:$O,15,0)</f>
        <v>0</v>
      </c>
      <c r="N44" s="13">
        <f>VLOOKUP(A:A,[1]TDSheet!$A:$X,24,0)</f>
        <v>100</v>
      </c>
      <c r="O44" s="13"/>
      <c r="P44" s="13"/>
      <c r="Q44" s="13"/>
      <c r="R44" s="13"/>
      <c r="S44" s="13"/>
      <c r="T44" s="13"/>
      <c r="U44" s="13"/>
      <c r="V44" s="15">
        <v>160</v>
      </c>
      <c r="W44" s="13">
        <f t="shared" si="12"/>
        <v>129.34880000000001</v>
      </c>
      <c r="X44" s="15"/>
      <c r="Y44" s="16">
        <f t="shared" si="13"/>
        <v>8.522962717860544</v>
      </c>
      <c r="Z44" s="13">
        <f t="shared" si="14"/>
        <v>5.5851697116633465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180.76439999999999</v>
      </c>
      <c r="AF44" s="13">
        <f>VLOOKUP(A:A,[1]TDSheet!$A:$AF,32,0)</f>
        <v>167.96440000000001</v>
      </c>
      <c r="AG44" s="13">
        <f>VLOOKUP(A:A,[1]TDSheet!$A:$AG,33,0)</f>
        <v>150.80360000000002</v>
      </c>
      <c r="AH44" s="13">
        <f>VLOOKUP(A:A,[3]TDSheet!$A:$D,4,0)</f>
        <v>93.744</v>
      </c>
      <c r="AI44" s="13">
        <f>VLOOKUP(A:A,[1]TDSheet!$A:$AI,35,0)</f>
        <v>0</v>
      </c>
      <c r="AJ44" s="13">
        <f t="shared" si="15"/>
        <v>160</v>
      </c>
      <c r="AK44" s="13">
        <f t="shared" si="16"/>
        <v>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2038</v>
      </c>
      <c r="D45" s="8">
        <v>741</v>
      </c>
      <c r="E45" s="8">
        <v>727</v>
      </c>
      <c r="F45" s="8">
        <v>2020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762</v>
      </c>
      <c r="K45" s="13">
        <f t="shared" si="11"/>
        <v>-35</v>
      </c>
      <c r="L45" s="13">
        <f>VLOOKUP(A:A,[1]TDSheet!$A:$N,14,0)</f>
        <v>0</v>
      </c>
      <c r="M45" s="13">
        <f>VLOOKUP(A:A,[1]TDSheet!$A:$O,15,0)</f>
        <v>0</v>
      </c>
      <c r="N45" s="13">
        <f>VLOOKUP(A:A,[1]TDSheet!$A:$X,24,0)</f>
        <v>500</v>
      </c>
      <c r="O45" s="13"/>
      <c r="P45" s="13"/>
      <c r="Q45" s="13"/>
      <c r="R45" s="13"/>
      <c r="S45" s="13"/>
      <c r="T45" s="13"/>
      <c r="U45" s="13"/>
      <c r="V45" s="15"/>
      <c r="W45" s="13">
        <f t="shared" si="12"/>
        <v>145.4</v>
      </c>
      <c r="X45" s="15"/>
      <c r="Y45" s="16">
        <f t="shared" si="13"/>
        <v>17.331499312242091</v>
      </c>
      <c r="Z45" s="13">
        <f t="shared" si="14"/>
        <v>13.89270976616231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254.8</v>
      </c>
      <c r="AF45" s="13">
        <f>VLOOKUP(A:A,[1]TDSheet!$A:$AF,32,0)</f>
        <v>204.4</v>
      </c>
      <c r="AG45" s="13">
        <f>VLOOKUP(A:A,[1]TDSheet!$A:$AG,33,0)</f>
        <v>191</v>
      </c>
      <c r="AH45" s="13">
        <f>VLOOKUP(A:A,[3]TDSheet!$A:$D,4,0)</f>
        <v>141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/>
      <c r="AM45" s="13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1204</v>
      </c>
      <c r="D46" s="8">
        <v>1683</v>
      </c>
      <c r="E46" s="8">
        <v>1417</v>
      </c>
      <c r="F46" s="8">
        <v>1399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1470</v>
      </c>
      <c r="K46" s="13">
        <f t="shared" si="11"/>
        <v>-53</v>
      </c>
      <c r="L46" s="13">
        <f>VLOOKUP(A:A,[1]TDSheet!$A:$N,14,0)</f>
        <v>180</v>
      </c>
      <c r="M46" s="13">
        <f>VLOOKUP(A:A,[1]TDSheet!$A:$O,15,0)</f>
        <v>0</v>
      </c>
      <c r="N46" s="13">
        <f>VLOOKUP(A:A,[1]TDSheet!$A:$X,24,0)</f>
        <v>600</v>
      </c>
      <c r="O46" s="13"/>
      <c r="P46" s="13"/>
      <c r="Q46" s="13"/>
      <c r="R46" s="13"/>
      <c r="S46" s="13"/>
      <c r="T46" s="13"/>
      <c r="U46" s="13"/>
      <c r="V46" s="15">
        <v>230</v>
      </c>
      <c r="W46" s="13">
        <f t="shared" si="12"/>
        <v>283.39999999999998</v>
      </c>
      <c r="X46" s="15"/>
      <c r="Y46" s="16">
        <f t="shared" si="13"/>
        <v>8.5003528581510235</v>
      </c>
      <c r="Z46" s="13">
        <f t="shared" si="14"/>
        <v>4.9364855328158086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360.8</v>
      </c>
      <c r="AF46" s="13">
        <f>VLOOKUP(A:A,[1]TDSheet!$A:$AF,32,0)</f>
        <v>340.4</v>
      </c>
      <c r="AG46" s="13">
        <f>VLOOKUP(A:A,[1]TDSheet!$A:$AG,33,0)</f>
        <v>321.39999999999998</v>
      </c>
      <c r="AH46" s="13">
        <f>VLOOKUP(A:A,[3]TDSheet!$A:$D,4,0)</f>
        <v>195</v>
      </c>
      <c r="AI46" s="13">
        <f>VLOOKUP(A:A,[1]TDSheet!$A:$AI,35,0)</f>
        <v>0</v>
      </c>
      <c r="AJ46" s="13">
        <f t="shared" si="15"/>
        <v>80.5</v>
      </c>
      <c r="AK46" s="13">
        <f t="shared" si="16"/>
        <v>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136.96199999999999</v>
      </c>
      <c r="D47" s="8">
        <v>319.58600000000001</v>
      </c>
      <c r="E47" s="8">
        <v>226.43700000000001</v>
      </c>
      <c r="F47" s="8">
        <v>225.00800000000001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228.55099999999999</v>
      </c>
      <c r="K47" s="13">
        <f t="shared" si="11"/>
        <v>-2.1139999999999759</v>
      </c>
      <c r="L47" s="13">
        <f>VLOOKUP(A:A,[1]TDSheet!$A:$N,14,0)</f>
        <v>50</v>
      </c>
      <c r="M47" s="13">
        <f>VLOOKUP(A:A,[1]TDSheet!$A:$O,15,0)</f>
        <v>0</v>
      </c>
      <c r="N47" s="13">
        <f>VLOOKUP(A:A,[1]TDSheet!$A:$X,24,0)</f>
        <v>50</v>
      </c>
      <c r="O47" s="13"/>
      <c r="P47" s="13"/>
      <c r="Q47" s="13"/>
      <c r="R47" s="13"/>
      <c r="S47" s="13"/>
      <c r="T47" s="13"/>
      <c r="U47" s="13"/>
      <c r="V47" s="15">
        <v>60</v>
      </c>
      <c r="W47" s="13">
        <f t="shared" si="12"/>
        <v>45.287400000000005</v>
      </c>
      <c r="X47" s="15"/>
      <c r="Y47" s="16">
        <f t="shared" si="13"/>
        <v>8.5014374859232369</v>
      </c>
      <c r="Z47" s="13">
        <f t="shared" si="14"/>
        <v>4.9684459695191157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55.152999999999999</v>
      </c>
      <c r="AF47" s="13">
        <f>VLOOKUP(A:A,[1]TDSheet!$A:$AF,32,0)</f>
        <v>46.369799999999998</v>
      </c>
      <c r="AG47" s="13">
        <f>VLOOKUP(A:A,[1]TDSheet!$A:$AG,33,0)</f>
        <v>49.930799999999998</v>
      </c>
      <c r="AH47" s="13">
        <f>VLOOKUP(A:A,[3]TDSheet!$A:$D,4,0)</f>
        <v>58.005000000000003</v>
      </c>
      <c r="AI47" s="13">
        <f>VLOOKUP(A:A,[1]TDSheet!$A:$AI,35,0)</f>
        <v>0</v>
      </c>
      <c r="AJ47" s="13">
        <f t="shared" si="15"/>
        <v>60</v>
      </c>
      <c r="AK47" s="13">
        <f t="shared" si="16"/>
        <v>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2057</v>
      </c>
      <c r="D48" s="8">
        <v>2773</v>
      </c>
      <c r="E48" s="8">
        <v>2349</v>
      </c>
      <c r="F48" s="8">
        <v>2400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2397</v>
      </c>
      <c r="K48" s="13">
        <f t="shared" si="11"/>
        <v>-48</v>
      </c>
      <c r="L48" s="13">
        <f>VLOOKUP(A:A,[1]TDSheet!$A:$N,14,0)</f>
        <v>300</v>
      </c>
      <c r="M48" s="13">
        <f>VLOOKUP(A:A,[1]TDSheet!$A:$O,15,0)</f>
        <v>0</v>
      </c>
      <c r="N48" s="13">
        <f>VLOOKUP(A:A,[1]TDSheet!$A:$X,24,0)</f>
        <v>700</v>
      </c>
      <c r="O48" s="13"/>
      <c r="P48" s="13"/>
      <c r="Q48" s="13"/>
      <c r="R48" s="13"/>
      <c r="S48" s="13"/>
      <c r="T48" s="13"/>
      <c r="U48" s="13"/>
      <c r="V48" s="15">
        <v>600</v>
      </c>
      <c r="W48" s="13">
        <f t="shared" si="12"/>
        <v>469.8</v>
      </c>
      <c r="X48" s="15"/>
      <c r="Y48" s="16">
        <f t="shared" si="13"/>
        <v>8.5142613878246056</v>
      </c>
      <c r="Z48" s="13">
        <f t="shared" si="14"/>
        <v>5.1085568326947639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607.79999999999995</v>
      </c>
      <c r="AF48" s="13">
        <f>VLOOKUP(A:A,[1]TDSheet!$A:$AF,32,0)</f>
        <v>566.20000000000005</v>
      </c>
      <c r="AG48" s="13">
        <f>VLOOKUP(A:A,[1]TDSheet!$A:$AG,33,0)</f>
        <v>534.20000000000005</v>
      </c>
      <c r="AH48" s="13">
        <f>VLOOKUP(A:A,[3]TDSheet!$A:$D,4,0)</f>
        <v>354</v>
      </c>
      <c r="AI48" s="13" t="e">
        <f>VLOOKUP(A:A,[1]TDSheet!$A:$AI,35,0)</f>
        <v>#N/A</v>
      </c>
      <c r="AJ48" s="13">
        <f t="shared" si="15"/>
        <v>240</v>
      </c>
      <c r="AK48" s="13">
        <f t="shared" si="16"/>
        <v>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3263</v>
      </c>
      <c r="D49" s="8">
        <v>3666</v>
      </c>
      <c r="E49" s="8">
        <v>3486</v>
      </c>
      <c r="F49" s="8">
        <v>3316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3555</v>
      </c>
      <c r="K49" s="13">
        <f t="shared" si="11"/>
        <v>-69</v>
      </c>
      <c r="L49" s="13">
        <f>VLOOKUP(A:A,[1]TDSheet!$A:$N,14,0)</f>
        <v>800</v>
      </c>
      <c r="M49" s="13">
        <f>VLOOKUP(A:A,[1]TDSheet!$A:$O,15,0)</f>
        <v>0</v>
      </c>
      <c r="N49" s="13">
        <f>VLOOKUP(A:A,[1]TDSheet!$A:$X,24,0)</f>
        <v>1000</v>
      </c>
      <c r="O49" s="13"/>
      <c r="P49" s="13"/>
      <c r="Q49" s="13"/>
      <c r="R49" s="13"/>
      <c r="S49" s="13"/>
      <c r="T49" s="13"/>
      <c r="U49" s="13"/>
      <c r="V49" s="15">
        <v>900</v>
      </c>
      <c r="W49" s="13">
        <f t="shared" si="12"/>
        <v>697.2</v>
      </c>
      <c r="X49" s="15"/>
      <c r="Y49" s="16">
        <f t="shared" si="13"/>
        <v>8.6288009179575447</v>
      </c>
      <c r="Z49" s="13">
        <f t="shared" si="14"/>
        <v>4.756167527251864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931.8</v>
      </c>
      <c r="AF49" s="13">
        <f>VLOOKUP(A:A,[1]TDSheet!$A:$AF,32,0)</f>
        <v>863</v>
      </c>
      <c r="AG49" s="13">
        <f>VLOOKUP(A:A,[1]TDSheet!$A:$AG,33,0)</f>
        <v>779.6</v>
      </c>
      <c r="AH49" s="13">
        <f>VLOOKUP(A:A,[3]TDSheet!$A:$D,4,0)</f>
        <v>619</v>
      </c>
      <c r="AI49" s="13" t="e">
        <f>VLOOKUP(A:A,[1]TDSheet!$A:$AI,35,0)</f>
        <v>#N/A</v>
      </c>
      <c r="AJ49" s="13">
        <f t="shared" si="15"/>
        <v>360</v>
      </c>
      <c r="AK49" s="13">
        <f t="shared" si="16"/>
        <v>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157.64099999999999</v>
      </c>
      <c r="D50" s="8">
        <v>63.658999999999999</v>
      </c>
      <c r="E50" s="8">
        <v>111.28100000000001</v>
      </c>
      <c r="F50" s="8">
        <v>93.924000000000007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120.492</v>
      </c>
      <c r="K50" s="13">
        <f t="shared" si="11"/>
        <v>-9.2109999999999985</v>
      </c>
      <c r="L50" s="13">
        <f>VLOOKUP(A:A,[1]TDSheet!$A:$N,14,0)</f>
        <v>40</v>
      </c>
      <c r="M50" s="13">
        <f>VLOOKUP(A:A,[1]TDSheet!$A:$O,15,0)</f>
        <v>0</v>
      </c>
      <c r="N50" s="13">
        <f>VLOOKUP(A:A,[1]TDSheet!$A:$X,24,0)</f>
        <v>30</v>
      </c>
      <c r="O50" s="13"/>
      <c r="P50" s="13"/>
      <c r="Q50" s="13"/>
      <c r="R50" s="13"/>
      <c r="S50" s="13"/>
      <c r="T50" s="13"/>
      <c r="U50" s="13"/>
      <c r="V50" s="15">
        <v>30</v>
      </c>
      <c r="W50" s="13">
        <f t="shared" si="12"/>
        <v>22.2562</v>
      </c>
      <c r="X50" s="15"/>
      <c r="Y50" s="16">
        <f t="shared" si="13"/>
        <v>8.7132574293904632</v>
      </c>
      <c r="Z50" s="13">
        <f t="shared" si="14"/>
        <v>4.2201274251669201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17.7776</v>
      </c>
      <c r="AF50" s="13">
        <f>VLOOKUP(A:A,[1]TDSheet!$A:$AF,32,0)</f>
        <v>28.173999999999999</v>
      </c>
      <c r="AG50" s="13">
        <f>VLOOKUP(A:A,[1]TDSheet!$A:$AG,33,0)</f>
        <v>17.488</v>
      </c>
      <c r="AH50" s="13">
        <f>VLOOKUP(A:A,[3]TDSheet!$A:$D,4,0)</f>
        <v>21.201000000000001</v>
      </c>
      <c r="AI50" s="13">
        <f>VLOOKUP(A:A,[1]TDSheet!$A:$AI,35,0)</f>
        <v>0</v>
      </c>
      <c r="AJ50" s="13">
        <f t="shared" si="15"/>
        <v>30</v>
      </c>
      <c r="AK50" s="13">
        <f t="shared" si="16"/>
        <v>0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134.161</v>
      </c>
      <c r="D51" s="8">
        <v>471.45800000000003</v>
      </c>
      <c r="E51" s="8">
        <v>198.12899999999999</v>
      </c>
      <c r="F51" s="8">
        <v>217.393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220.09200000000001</v>
      </c>
      <c r="K51" s="13">
        <f t="shared" si="11"/>
        <v>-21.963000000000022</v>
      </c>
      <c r="L51" s="13">
        <f>VLOOKUP(A:A,[1]TDSheet!$A:$N,14,0)</f>
        <v>70</v>
      </c>
      <c r="M51" s="13">
        <f>VLOOKUP(A:A,[1]TDSheet!$A:$O,15,0)</f>
        <v>0</v>
      </c>
      <c r="N51" s="13">
        <f>VLOOKUP(A:A,[1]TDSheet!$A:$X,24,0)</f>
        <v>80</v>
      </c>
      <c r="O51" s="13"/>
      <c r="P51" s="13"/>
      <c r="Q51" s="13"/>
      <c r="R51" s="13"/>
      <c r="S51" s="13"/>
      <c r="T51" s="13"/>
      <c r="U51" s="13"/>
      <c r="V51" s="15"/>
      <c r="W51" s="13">
        <f t="shared" si="12"/>
        <v>39.625799999999998</v>
      </c>
      <c r="X51" s="15"/>
      <c r="Y51" s="16">
        <f t="shared" si="13"/>
        <v>9.2715604479909572</v>
      </c>
      <c r="Z51" s="13">
        <f t="shared" si="14"/>
        <v>5.4861479137329718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47.042000000000002</v>
      </c>
      <c r="AF51" s="13">
        <f>VLOOKUP(A:A,[1]TDSheet!$A:$AF,32,0)</f>
        <v>43.204599999999999</v>
      </c>
      <c r="AG51" s="13">
        <f>VLOOKUP(A:A,[1]TDSheet!$A:$AG,33,0)</f>
        <v>45.615200000000002</v>
      </c>
      <c r="AH51" s="13">
        <f>VLOOKUP(A:A,[3]TDSheet!$A:$D,4,0)</f>
        <v>30.445</v>
      </c>
      <c r="AI51" s="13">
        <f>VLOOKUP(A:A,[1]TDSheet!$A:$AI,35,0)</f>
        <v>0</v>
      </c>
      <c r="AJ51" s="13">
        <f t="shared" si="15"/>
        <v>0</v>
      </c>
      <c r="AK51" s="13">
        <f t="shared" si="16"/>
        <v>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1191</v>
      </c>
      <c r="D52" s="8">
        <v>1926</v>
      </c>
      <c r="E52" s="8">
        <v>1651</v>
      </c>
      <c r="F52" s="8">
        <v>1419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1688</v>
      </c>
      <c r="K52" s="13">
        <f t="shared" si="11"/>
        <v>-37</v>
      </c>
      <c r="L52" s="13">
        <f>VLOOKUP(A:A,[1]TDSheet!$A:$N,14,0)</f>
        <v>500</v>
      </c>
      <c r="M52" s="13">
        <f>VLOOKUP(A:A,[1]TDSheet!$A:$O,15,0)</f>
        <v>0</v>
      </c>
      <c r="N52" s="13">
        <f>VLOOKUP(A:A,[1]TDSheet!$A:$X,24,0)</f>
        <v>500</v>
      </c>
      <c r="O52" s="13"/>
      <c r="P52" s="13"/>
      <c r="Q52" s="13"/>
      <c r="R52" s="13"/>
      <c r="S52" s="13"/>
      <c r="T52" s="13"/>
      <c r="U52" s="13"/>
      <c r="V52" s="15">
        <v>400</v>
      </c>
      <c r="W52" s="13">
        <f t="shared" si="12"/>
        <v>330.2</v>
      </c>
      <c r="X52" s="15"/>
      <c r="Y52" s="16">
        <f t="shared" si="13"/>
        <v>8.5372501514233807</v>
      </c>
      <c r="Z52" s="13">
        <f t="shared" si="14"/>
        <v>4.297395517867959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370</v>
      </c>
      <c r="AF52" s="13">
        <f>VLOOKUP(A:A,[1]TDSheet!$A:$AF,32,0)</f>
        <v>353.8</v>
      </c>
      <c r="AG52" s="13">
        <f>VLOOKUP(A:A,[1]TDSheet!$A:$AG,33,0)</f>
        <v>348.8</v>
      </c>
      <c r="AH52" s="13">
        <f>VLOOKUP(A:A,[3]TDSheet!$A:$D,4,0)</f>
        <v>257</v>
      </c>
      <c r="AI52" s="13">
        <f>VLOOKUP(A:A,[1]TDSheet!$A:$AI,35,0)</f>
        <v>0</v>
      </c>
      <c r="AJ52" s="13">
        <f t="shared" si="15"/>
        <v>140</v>
      </c>
      <c r="AK52" s="13">
        <f t="shared" si="16"/>
        <v>0</v>
      </c>
      <c r="AL52" s="13"/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1833</v>
      </c>
      <c r="D53" s="8">
        <v>2351</v>
      </c>
      <c r="E53" s="8">
        <v>2278</v>
      </c>
      <c r="F53" s="8">
        <v>1840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2325</v>
      </c>
      <c r="K53" s="13">
        <f t="shared" si="11"/>
        <v>-47</v>
      </c>
      <c r="L53" s="13">
        <f>VLOOKUP(A:A,[1]TDSheet!$A:$N,14,0)</f>
        <v>650</v>
      </c>
      <c r="M53" s="13">
        <f>VLOOKUP(A:A,[1]TDSheet!$A:$O,15,0)</f>
        <v>0</v>
      </c>
      <c r="N53" s="13">
        <f>VLOOKUP(A:A,[1]TDSheet!$A:$X,24,0)</f>
        <v>700</v>
      </c>
      <c r="O53" s="13"/>
      <c r="P53" s="13"/>
      <c r="Q53" s="13"/>
      <c r="R53" s="13"/>
      <c r="S53" s="13"/>
      <c r="T53" s="13"/>
      <c r="U53" s="13"/>
      <c r="V53" s="15">
        <v>700</v>
      </c>
      <c r="W53" s="13">
        <f t="shared" si="12"/>
        <v>455.6</v>
      </c>
      <c r="X53" s="15"/>
      <c r="Y53" s="16">
        <f t="shared" si="13"/>
        <v>8.5381913959613698</v>
      </c>
      <c r="Z53" s="13">
        <f t="shared" si="14"/>
        <v>4.0386303775241439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511</v>
      </c>
      <c r="AF53" s="13">
        <f>VLOOKUP(A:A,[1]TDSheet!$A:$AF,32,0)</f>
        <v>506.2</v>
      </c>
      <c r="AG53" s="13">
        <f>VLOOKUP(A:A,[1]TDSheet!$A:$AG,33,0)</f>
        <v>470.2</v>
      </c>
      <c r="AH53" s="13">
        <f>VLOOKUP(A:A,[3]TDSheet!$A:$D,4,0)</f>
        <v>408</v>
      </c>
      <c r="AI53" s="13">
        <f>VLOOKUP(A:A,[1]TDSheet!$A:$AI,35,0)</f>
        <v>0</v>
      </c>
      <c r="AJ53" s="13">
        <f t="shared" si="15"/>
        <v>244.99999999999997</v>
      </c>
      <c r="AK53" s="13">
        <f t="shared" si="16"/>
        <v>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1132</v>
      </c>
      <c r="D54" s="8">
        <v>1540</v>
      </c>
      <c r="E54" s="8">
        <v>1254</v>
      </c>
      <c r="F54" s="8">
        <v>1344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1322</v>
      </c>
      <c r="K54" s="13">
        <f t="shared" si="11"/>
        <v>-68</v>
      </c>
      <c r="L54" s="13">
        <f>VLOOKUP(A:A,[1]TDSheet!$A:$N,14,0)</f>
        <v>100</v>
      </c>
      <c r="M54" s="13">
        <f>VLOOKUP(A:A,[1]TDSheet!$A:$O,15,0)</f>
        <v>0</v>
      </c>
      <c r="N54" s="13">
        <f>VLOOKUP(A:A,[1]TDSheet!$A:$X,24,0)</f>
        <v>350</v>
      </c>
      <c r="O54" s="13"/>
      <c r="P54" s="13"/>
      <c r="Q54" s="13"/>
      <c r="R54" s="13"/>
      <c r="S54" s="13"/>
      <c r="T54" s="13"/>
      <c r="U54" s="13"/>
      <c r="V54" s="15">
        <v>350</v>
      </c>
      <c r="W54" s="13">
        <f t="shared" si="12"/>
        <v>250.8</v>
      </c>
      <c r="X54" s="15"/>
      <c r="Y54" s="16">
        <f t="shared" si="13"/>
        <v>8.5486443381180219</v>
      </c>
      <c r="Z54" s="13">
        <f t="shared" si="14"/>
        <v>5.3588516746411479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340.8</v>
      </c>
      <c r="AF54" s="13">
        <f>VLOOKUP(A:A,[1]TDSheet!$A:$AF,32,0)</f>
        <v>314.8</v>
      </c>
      <c r="AG54" s="13">
        <f>VLOOKUP(A:A,[1]TDSheet!$A:$AG,33,0)</f>
        <v>296.60000000000002</v>
      </c>
      <c r="AH54" s="13">
        <f>VLOOKUP(A:A,[3]TDSheet!$A:$D,4,0)</f>
        <v>202</v>
      </c>
      <c r="AI54" s="13">
        <f>VLOOKUP(A:A,[1]TDSheet!$A:$AI,35,0)</f>
        <v>0</v>
      </c>
      <c r="AJ54" s="13">
        <f t="shared" si="15"/>
        <v>140</v>
      </c>
      <c r="AK54" s="13">
        <f t="shared" si="16"/>
        <v>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412.74200000000002</v>
      </c>
      <c r="D55" s="8">
        <v>504.95600000000002</v>
      </c>
      <c r="E55" s="8">
        <v>427.29500000000002</v>
      </c>
      <c r="F55" s="8">
        <v>467.30099999999999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433.78100000000001</v>
      </c>
      <c r="K55" s="13">
        <f t="shared" si="11"/>
        <v>-6.48599999999999</v>
      </c>
      <c r="L55" s="13">
        <f>VLOOKUP(A:A,[1]TDSheet!$A:$N,14,0)</f>
        <v>0</v>
      </c>
      <c r="M55" s="13">
        <f>VLOOKUP(A:A,[1]TDSheet!$A:$O,15,0)</f>
        <v>0</v>
      </c>
      <c r="N55" s="13">
        <f>VLOOKUP(A:A,[1]TDSheet!$A:$X,24,0)</f>
        <v>50</v>
      </c>
      <c r="O55" s="13"/>
      <c r="P55" s="13"/>
      <c r="Q55" s="13"/>
      <c r="R55" s="13"/>
      <c r="S55" s="13"/>
      <c r="T55" s="13"/>
      <c r="U55" s="13"/>
      <c r="V55" s="15">
        <v>200</v>
      </c>
      <c r="W55" s="13">
        <f t="shared" si="12"/>
        <v>85.459000000000003</v>
      </c>
      <c r="X55" s="15"/>
      <c r="Y55" s="16">
        <f t="shared" si="13"/>
        <v>8.3935103382908753</v>
      </c>
      <c r="Z55" s="13">
        <f t="shared" si="14"/>
        <v>5.4681309165798799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101.23519999999999</v>
      </c>
      <c r="AF55" s="13">
        <f>VLOOKUP(A:A,[1]TDSheet!$A:$AF,32,0)</f>
        <v>99.720399999999998</v>
      </c>
      <c r="AG55" s="13">
        <f>VLOOKUP(A:A,[1]TDSheet!$A:$AG,33,0)</f>
        <v>97.614000000000004</v>
      </c>
      <c r="AH55" s="13">
        <f>VLOOKUP(A:A,[3]TDSheet!$A:$D,4,0)</f>
        <v>124.783</v>
      </c>
      <c r="AI55" s="13">
        <f>VLOOKUP(A:A,[1]TDSheet!$A:$AI,35,0)</f>
        <v>0</v>
      </c>
      <c r="AJ55" s="13">
        <f t="shared" si="15"/>
        <v>200</v>
      </c>
      <c r="AK55" s="13">
        <f t="shared" si="16"/>
        <v>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634.36500000000001</v>
      </c>
      <c r="D56" s="8">
        <v>1374.5989999999999</v>
      </c>
      <c r="E56" s="8">
        <v>1055.7660000000001</v>
      </c>
      <c r="F56" s="8">
        <v>929.75300000000004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1035.511</v>
      </c>
      <c r="K56" s="13">
        <f t="shared" si="11"/>
        <v>20.255000000000109</v>
      </c>
      <c r="L56" s="13">
        <f>VLOOKUP(A:A,[1]TDSheet!$A:$N,14,0)</f>
        <v>100</v>
      </c>
      <c r="M56" s="13">
        <f>VLOOKUP(A:A,[1]TDSheet!$A:$O,15,0)</f>
        <v>0</v>
      </c>
      <c r="N56" s="13">
        <f>VLOOKUP(A:A,[1]TDSheet!$A:$X,24,0)</f>
        <v>100</v>
      </c>
      <c r="O56" s="13"/>
      <c r="P56" s="13"/>
      <c r="Q56" s="13"/>
      <c r="R56" s="13"/>
      <c r="S56" s="13"/>
      <c r="T56" s="13"/>
      <c r="U56" s="13"/>
      <c r="V56" s="15">
        <v>400</v>
      </c>
      <c r="W56" s="13">
        <f t="shared" si="12"/>
        <v>211.15320000000003</v>
      </c>
      <c r="X56" s="15"/>
      <c r="Y56" s="16">
        <f t="shared" si="13"/>
        <v>7.2447540458775901</v>
      </c>
      <c r="Z56" s="13">
        <f t="shared" si="14"/>
        <v>4.4032152958136557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231.55959999999999</v>
      </c>
      <c r="AF56" s="13">
        <f>VLOOKUP(A:A,[1]TDSheet!$A:$AF,32,0)</f>
        <v>207.846</v>
      </c>
      <c r="AG56" s="13">
        <f>VLOOKUP(A:A,[1]TDSheet!$A:$AG,33,0)</f>
        <v>227.08960000000002</v>
      </c>
      <c r="AH56" s="13">
        <f>VLOOKUP(A:A,[3]TDSheet!$A:$D,4,0)</f>
        <v>259.21600000000001</v>
      </c>
      <c r="AI56" s="13" t="str">
        <f>VLOOKUP(A:A,[1]TDSheet!$A:$AI,35,0)</f>
        <v>оконч</v>
      </c>
      <c r="AJ56" s="13">
        <f t="shared" si="15"/>
        <v>400</v>
      </c>
      <c r="AK56" s="13">
        <f t="shared" si="16"/>
        <v>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167.06</v>
      </c>
      <c r="D57" s="8">
        <v>139.66999999999999</v>
      </c>
      <c r="E57" s="8">
        <v>127.67</v>
      </c>
      <c r="F57" s="8">
        <v>176.05600000000001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128.81700000000001</v>
      </c>
      <c r="K57" s="13">
        <f t="shared" si="11"/>
        <v>-1.1470000000000056</v>
      </c>
      <c r="L57" s="13">
        <f>VLOOKUP(A:A,[1]TDSheet!$A:$N,14,0)</f>
        <v>50</v>
      </c>
      <c r="M57" s="13">
        <f>VLOOKUP(A:A,[1]TDSheet!$A:$O,15,0)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5"/>
      <c r="W57" s="13">
        <f t="shared" si="12"/>
        <v>25.533999999999999</v>
      </c>
      <c r="X57" s="15"/>
      <c r="Y57" s="16">
        <f t="shared" si="13"/>
        <v>8.8531369938121731</v>
      </c>
      <c r="Z57" s="13">
        <f t="shared" si="14"/>
        <v>6.8949635779744662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18.6248</v>
      </c>
      <c r="AF57" s="13">
        <f>VLOOKUP(A:A,[1]TDSheet!$A:$AF,32,0)</f>
        <v>34.239199999999997</v>
      </c>
      <c r="AG57" s="13">
        <f>VLOOKUP(A:A,[1]TDSheet!$A:$AG,33,0)</f>
        <v>34.499600000000001</v>
      </c>
      <c r="AH57" s="13">
        <f>VLOOKUP(A:A,[3]TDSheet!$A:$D,4,0)</f>
        <v>25.533999999999999</v>
      </c>
      <c r="AI57" s="13">
        <f>VLOOKUP(A:A,[1]TDSheet!$A:$AI,35,0)</f>
        <v>0</v>
      </c>
      <c r="AJ57" s="13">
        <f t="shared" si="15"/>
        <v>0</v>
      </c>
      <c r="AK57" s="13">
        <f t="shared" si="16"/>
        <v>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9.9649999999999999</v>
      </c>
      <c r="D58" s="8">
        <v>68.757999999999996</v>
      </c>
      <c r="E58" s="8">
        <v>33.616</v>
      </c>
      <c r="F58" s="8">
        <v>41.325000000000003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33.35</v>
      </c>
      <c r="K58" s="13">
        <f t="shared" si="11"/>
        <v>0.26599999999999824</v>
      </c>
      <c r="L58" s="13">
        <f>VLOOKUP(A:A,[1]TDSheet!$A:$N,14,0)</f>
        <v>10</v>
      </c>
      <c r="M58" s="13">
        <f>VLOOKUP(A:A,[1]TDSheet!$A:$O,15,0)</f>
        <v>0</v>
      </c>
      <c r="N58" s="13">
        <f>VLOOKUP(A:A,[1]TDSheet!$A:$X,24,0)</f>
        <v>10</v>
      </c>
      <c r="O58" s="13"/>
      <c r="P58" s="13"/>
      <c r="Q58" s="13"/>
      <c r="R58" s="13"/>
      <c r="S58" s="13"/>
      <c r="T58" s="13"/>
      <c r="U58" s="13"/>
      <c r="V58" s="15"/>
      <c r="W58" s="13">
        <f t="shared" si="12"/>
        <v>6.7232000000000003</v>
      </c>
      <c r="X58" s="15"/>
      <c r="Y58" s="16">
        <f t="shared" si="13"/>
        <v>9.1214005235602098</v>
      </c>
      <c r="Z58" s="13">
        <f t="shared" si="14"/>
        <v>6.1466266063779154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20.4526</v>
      </c>
      <c r="AF58" s="13">
        <f>VLOOKUP(A:A,[1]TDSheet!$A:$AF,32,0)</f>
        <v>9.4610000000000003</v>
      </c>
      <c r="AG58" s="13">
        <f>VLOOKUP(A:A,[1]TDSheet!$A:$AG,33,0)</f>
        <v>11.905800000000001</v>
      </c>
      <c r="AH58" s="13">
        <f>VLOOKUP(A:A,[3]TDSheet!$A:$D,4,0)</f>
        <v>7.64</v>
      </c>
      <c r="AI58" s="13" t="str">
        <f>VLOOKUP(A:A,[1]TDSheet!$A:$AI,35,0)</f>
        <v>увел</v>
      </c>
      <c r="AJ58" s="13">
        <f t="shared" si="15"/>
        <v>0</v>
      </c>
      <c r="AK58" s="13">
        <f t="shared" si="16"/>
        <v>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2120.08</v>
      </c>
      <c r="D59" s="8">
        <v>3573.0770000000002</v>
      </c>
      <c r="E59" s="8">
        <v>2783.8809999999999</v>
      </c>
      <c r="F59" s="8">
        <v>2845.8310000000001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2761.9250000000002</v>
      </c>
      <c r="K59" s="13">
        <f t="shared" si="11"/>
        <v>21.955999999999676</v>
      </c>
      <c r="L59" s="13">
        <f>VLOOKUP(A:A,[1]TDSheet!$A:$N,14,0)</f>
        <v>600</v>
      </c>
      <c r="M59" s="13">
        <f>VLOOKUP(A:A,[1]TDSheet!$A:$O,15,0)</f>
        <v>0</v>
      </c>
      <c r="N59" s="13">
        <f>VLOOKUP(A:A,[1]TDSheet!$A:$X,24,0)</f>
        <v>1000</v>
      </c>
      <c r="O59" s="13"/>
      <c r="P59" s="13"/>
      <c r="Q59" s="13"/>
      <c r="R59" s="13"/>
      <c r="S59" s="13"/>
      <c r="T59" s="13"/>
      <c r="U59" s="13"/>
      <c r="V59" s="15">
        <v>500</v>
      </c>
      <c r="W59" s="13">
        <f t="shared" si="12"/>
        <v>556.77620000000002</v>
      </c>
      <c r="X59" s="15"/>
      <c r="Y59" s="16">
        <f t="shared" si="13"/>
        <v>8.8829784750138394</v>
      </c>
      <c r="Z59" s="13">
        <f t="shared" si="14"/>
        <v>5.1112655318240972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646.36879999999996</v>
      </c>
      <c r="AF59" s="13">
        <f>VLOOKUP(A:A,[1]TDSheet!$A:$AF,32,0)</f>
        <v>637.77380000000005</v>
      </c>
      <c r="AG59" s="13">
        <f>VLOOKUP(A:A,[1]TDSheet!$A:$AG,33,0)</f>
        <v>643.73940000000005</v>
      </c>
      <c r="AH59" s="13">
        <f>VLOOKUP(A:A,[3]TDSheet!$A:$D,4,0)</f>
        <v>531.27499999999998</v>
      </c>
      <c r="AI59" s="13" t="str">
        <f>VLOOKUP(A:A,[1]TDSheet!$A:$AI,35,0)</f>
        <v>сентак</v>
      </c>
      <c r="AJ59" s="13">
        <f t="shared" si="15"/>
        <v>500</v>
      </c>
      <c r="AK59" s="13">
        <f t="shared" si="16"/>
        <v>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3456</v>
      </c>
      <c r="D60" s="8">
        <v>4024</v>
      </c>
      <c r="E60" s="8">
        <v>4258</v>
      </c>
      <c r="F60" s="8">
        <v>3119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4315</v>
      </c>
      <c r="K60" s="13">
        <f t="shared" si="11"/>
        <v>-57</v>
      </c>
      <c r="L60" s="13">
        <f>VLOOKUP(A:A,[1]TDSheet!$A:$N,14,0)</f>
        <v>1200</v>
      </c>
      <c r="M60" s="13">
        <f>VLOOKUP(A:A,[1]TDSheet!$A:$O,15,0)</f>
        <v>0</v>
      </c>
      <c r="N60" s="13">
        <f>VLOOKUP(A:A,[1]TDSheet!$A:$X,24,0)</f>
        <v>1000</v>
      </c>
      <c r="O60" s="13"/>
      <c r="P60" s="13"/>
      <c r="Q60" s="13"/>
      <c r="R60" s="13"/>
      <c r="S60" s="13"/>
      <c r="T60" s="13"/>
      <c r="U60" s="13"/>
      <c r="V60" s="15">
        <v>1200</v>
      </c>
      <c r="W60" s="13">
        <f t="shared" si="12"/>
        <v>651.6</v>
      </c>
      <c r="X60" s="15"/>
      <c r="Y60" s="16">
        <f t="shared" si="13"/>
        <v>10.004604051565376</v>
      </c>
      <c r="Z60" s="13">
        <f t="shared" si="14"/>
        <v>4.7866789441375079</v>
      </c>
      <c r="AA60" s="13"/>
      <c r="AB60" s="13"/>
      <c r="AC60" s="13"/>
      <c r="AD60" s="13">
        <f>VLOOKUP(A:A,[1]TDSheet!$A:$AD,30,0)</f>
        <v>1000</v>
      </c>
      <c r="AE60" s="13">
        <f>VLOOKUP(A:A,[1]TDSheet!$A:$AE,31,0)</f>
        <v>871.2</v>
      </c>
      <c r="AF60" s="13">
        <f>VLOOKUP(A:A,[1]TDSheet!$A:$AF,32,0)</f>
        <v>838.8</v>
      </c>
      <c r="AG60" s="13">
        <f>VLOOKUP(A:A,[1]TDSheet!$A:$AG,33,0)</f>
        <v>710.2</v>
      </c>
      <c r="AH60" s="13">
        <f>VLOOKUP(A:A,[3]TDSheet!$A:$D,4,0)</f>
        <v>663</v>
      </c>
      <c r="AI60" s="13" t="str">
        <f>VLOOKUP(A:A,[1]TDSheet!$A:$AI,35,0)</f>
        <v>сентак</v>
      </c>
      <c r="AJ60" s="13">
        <f t="shared" si="15"/>
        <v>540</v>
      </c>
      <c r="AK60" s="13">
        <f t="shared" si="16"/>
        <v>0</v>
      </c>
      <c r="AL60" s="13"/>
      <c r="AM60" s="13"/>
    </row>
    <row r="61" spans="1:39" s="1" customFormat="1" ht="11.1" customHeight="1" outlineLevel="1" x14ac:dyDescent="0.2">
      <c r="A61" s="7" t="s">
        <v>119</v>
      </c>
      <c r="B61" s="7" t="s">
        <v>8</v>
      </c>
      <c r="C61" s="8">
        <v>75.391999999999996</v>
      </c>
      <c r="D61" s="8">
        <v>9.0500000000000007</v>
      </c>
      <c r="E61" s="17">
        <v>38</v>
      </c>
      <c r="F61" s="8">
        <v>28.46</v>
      </c>
      <c r="G61" s="1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76.852999999999994</v>
      </c>
      <c r="K61" s="13">
        <f t="shared" si="11"/>
        <v>-38.852999999999994</v>
      </c>
      <c r="L61" s="13">
        <f>VLOOKUP(A:A,[1]TDSheet!$A:$N,14,0)</f>
        <v>10</v>
      </c>
      <c r="M61" s="13">
        <f>VLOOKUP(A:A,[1]TDSheet!$A:$O,15,0)</f>
        <v>0</v>
      </c>
      <c r="N61" s="13">
        <f>VLOOKUP(A:A,[1]TDSheet!$A:$X,24,0)</f>
        <v>10</v>
      </c>
      <c r="O61" s="13"/>
      <c r="P61" s="13"/>
      <c r="Q61" s="13"/>
      <c r="R61" s="13"/>
      <c r="S61" s="13"/>
      <c r="T61" s="13"/>
      <c r="U61" s="13"/>
      <c r="V61" s="15">
        <v>10</v>
      </c>
      <c r="W61" s="13">
        <f t="shared" si="12"/>
        <v>7.6</v>
      </c>
      <c r="X61" s="15"/>
      <c r="Y61" s="16">
        <f t="shared" si="13"/>
        <v>7.6921052631578952</v>
      </c>
      <c r="Z61" s="13">
        <f t="shared" si="14"/>
        <v>3.7447368421052634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2.9</v>
      </c>
      <c r="AF61" s="13">
        <f>VLOOKUP(A:A,[1]TDSheet!$A:$AF,32,0)</f>
        <v>9.8000000000000007</v>
      </c>
      <c r="AG61" s="13">
        <f>VLOOKUP(A:A,[1]TDSheet!$A:$AG,33,0)</f>
        <v>12.6</v>
      </c>
      <c r="AH61" s="13">
        <v>0</v>
      </c>
      <c r="AI61" s="13" t="str">
        <f>VLOOKUP(A:A,[1]TDSheet!$A:$AI,35,0)</f>
        <v>увел</v>
      </c>
      <c r="AJ61" s="13">
        <f t="shared" si="15"/>
        <v>10</v>
      </c>
      <c r="AK61" s="13">
        <f t="shared" si="16"/>
        <v>0</v>
      </c>
      <c r="AL61" s="13"/>
      <c r="AM61" s="13"/>
    </row>
    <row r="62" spans="1:39" s="1" customFormat="1" ht="11.1" customHeight="1" outlineLevel="1" x14ac:dyDescent="0.2">
      <c r="A62" s="7" t="s">
        <v>64</v>
      </c>
      <c r="B62" s="7" t="s">
        <v>8</v>
      </c>
      <c r="C62" s="8">
        <v>34.003</v>
      </c>
      <c r="D62" s="8">
        <v>15.106</v>
      </c>
      <c r="E62" s="8">
        <v>23.611999999999998</v>
      </c>
      <c r="F62" s="8">
        <v>24.733000000000001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23.050999999999998</v>
      </c>
      <c r="K62" s="13">
        <f t="shared" si="11"/>
        <v>0.56099999999999994</v>
      </c>
      <c r="L62" s="13">
        <f>VLOOKUP(A:A,[1]TDSheet!$A:$N,14,0)</f>
        <v>10</v>
      </c>
      <c r="M62" s="13">
        <f>VLOOKUP(A:A,[1]TDSheet!$A:$O,15,0)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2"/>
        <v>4.7223999999999995</v>
      </c>
      <c r="X62" s="15"/>
      <c r="Y62" s="16">
        <f t="shared" si="13"/>
        <v>7.3549466373030681</v>
      </c>
      <c r="Z62" s="13">
        <f t="shared" si="14"/>
        <v>5.2373792986616978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14.794</v>
      </c>
      <c r="AF62" s="13">
        <f>VLOOKUP(A:A,[1]TDSheet!$A:$AF,32,0)</f>
        <v>12.676</v>
      </c>
      <c r="AG62" s="13">
        <f>VLOOKUP(A:A,[1]TDSheet!$A:$AG,33,0)</f>
        <v>5.6408000000000005</v>
      </c>
      <c r="AH62" s="13">
        <f>VLOOKUP(A:A,[3]TDSheet!$A:$D,4,0)</f>
        <v>1.528</v>
      </c>
      <c r="AI62" s="13">
        <f>VLOOKUP(A:A,[1]TDSheet!$A:$AI,35,0)</f>
        <v>0</v>
      </c>
      <c r="AJ62" s="13">
        <f t="shared" si="15"/>
        <v>0</v>
      </c>
      <c r="AK62" s="13">
        <f t="shared" si="16"/>
        <v>0</v>
      </c>
      <c r="AL62" s="13"/>
      <c r="AM62" s="13"/>
    </row>
    <row r="63" spans="1:39" s="1" customFormat="1" ht="11.1" customHeight="1" outlineLevel="1" x14ac:dyDescent="0.2">
      <c r="A63" s="7" t="s">
        <v>65</v>
      </c>
      <c r="B63" s="7" t="s">
        <v>13</v>
      </c>
      <c r="C63" s="8">
        <v>3400</v>
      </c>
      <c r="D63" s="8">
        <v>4474</v>
      </c>
      <c r="E63" s="8">
        <v>4254</v>
      </c>
      <c r="F63" s="8">
        <v>3532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4301</v>
      </c>
      <c r="K63" s="13">
        <f t="shared" si="11"/>
        <v>-47</v>
      </c>
      <c r="L63" s="13">
        <f>VLOOKUP(A:A,[1]TDSheet!$A:$N,14,0)</f>
        <v>400</v>
      </c>
      <c r="M63" s="13">
        <f>VLOOKUP(A:A,[1]TDSheet!$A:$O,15,0)</f>
        <v>0</v>
      </c>
      <c r="N63" s="13">
        <f>VLOOKUP(A:A,[1]TDSheet!$A:$X,24,0)</f>
        <v>1000</v>
      </c>
      <c r="O63" s="13"/>
      <c r="P63" s="13"/>
      <c r="Q63" s="13"/>
      <c r="R63" s="13"/>
      <c r="S63" s="13"/>
      <c r="T63" s="13"/>
      <c r="U63" s="13"/>
      <c r="V63" s="15">
        <v>1000</v>
      </c>
      <c r="W63" s="13">
        <f t="shared" si="12"/>
        <v>688.8</v>
      </c>
      <c r="X63" s="15"/>
      <c r="Y63" s="16">
        <f t="shared" si="13"/>
        <v>8.6120789779326365</v>
      </c>
      <c r="Z63" s="13">
        <f t="shared" si="14"/>
        <v>5.1277584204413476</v>
      </c>
      <c r="AA63" s="13"/>
      <c r="AB63" s="13"/>
      <c r="AC63" s="13"/>
      <c r="AD63" s="13">
        <f>VLOOKUP(A:A,[1]TDSheet!$A:$AD,30,0)</f>
        <v>810</v>
      </c>
      <c r="AE63" s="13">
        <f>VLOOKUP(A:A,[1]TDSheet!$A:$AE,31,0)</f>
        <v>919.6</v>
      </c>
      <c r="AF63" s="13">
        <f>VLOOKUP(A:A,[1]TDSheet!$A:$AF,32,0)</f>
        <v>863.6</v>
      </c>
      <c r="AG63" s="13">
        <f>VLOOKUP(A:A,[1]TDSheet!$A:$AG,33,0)</f>
        <v>765.8</v>
      </c>
      <c r="AH63" s="13">
        <f>VLOOKUP(A:A,[3]TDSheet!$A:$D,4,0)</f>
        <v>499</v>
      </c>
      <c r="AI63" s="13" t="str">
        <f>VLOOKUP(A:A,[1]TDSheet!$A:$AI,35,0)</f>
        <v>оконч</v>
      </c>
      <c r="AJ63" s="13">
        <f t="shared" si="15"/>
        <v>450</v>
      </c>
      <c r="AK63" s="13">
        <f t="shared" si="16"/>
        <v>0</v>
      </c>
      <c r="AL63" s="13"/>
      <c r="AM63" s="13"/>
    </row>
    <row r="64" spans="1:39" s="1" customFormat="1" ht="11.1" customHeight="1" outlineLevel="1" x14ac:dyDescent="0.2">
      <c r="A64" s="7" t="s">
        <v>66</v>
      </c>
      <c r="B64" s="7" t="s">
        <v>13</v>
      </c>
      <c r="C64" s="8">
        <v>1391</v>
      </c>
      <c r="D64" s="8">
        <v>1412</v>
      </c>
      <c r="E64" s="8">
        <v>1394</v>
      </c>
      <c r="F64" s="8">
        <v>1372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1393</v>
      </c>
      <c r="K64" s="13">
        <f t="shared" si="11"/>
        <v>1</v>
      </c>
      <c r="L64" s="13">
        <f>VLOOKUP(A:A,[1]TDSheet!$A:$N,14,0)</f>
        <v>150</v>
      </c>
      <c r="M64" s="13">
        <f>VLOOKUP(A:A,[1]TDSheet!$A:$O,15,0)</f>
        <v>0</v>
      </c>
      <c r="N64" s="13">
        <f>VLOOKUP(A:A,[1]TDSheet!$A:$X,24,0)</f>
        <v>400</v>
      </c>
      <c r="O64" s="13"/>
      <c r="P64" s="13"/>
      <c r="Q64" s="13"/>
      <c r="R64" s="13"/>
      <c r="S64" s="13"/>
      <c r="T64" s="13"/>
      <c r="U64" s="13"/>
      <c r="V64" s="15">
        <v>450</v>
      </c>
      <c r="W64" s="13">
        <f t="shared" si="12"/>
        <v>278.8</v>
      </c>
      <c r="X64" s="15"/>
      <c r="Y64" s="16">
        <f t="shared" si="13"/>
        <v>8.5078909612625537</v>
      </c>
      <c r="Z64" s="13">
        <f t="shared" si="14"/>
        <v>4.9210903873744618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373.6</v>
      </c>
      <c r="AF64" s="13">
        <f>VLOOKUP(A:A,[1]TDSheet!$A:$AF,32,0)</f>
        <v>357.8</v>
      </c>
      <c r="AG64" s="13">
        <f>VLOOKUP(A:A,[1]TDSheet!$A:$AG,33,0)</f>
        <v>315.2</v>
      </c>
      <c r="AH64" s="13">
        <f>VLOOKUP(A:A,[3]TDSheet!$A:$D,4,0)</f>
        <v>311</v>
      </c>
      <c r="AI64" s="13">
        <f>VLOOKUP(A:A,[1]TDSheet!$A:$AI,35,0)</f>
        <v>0</v>
      </c>
      <c r="AJ64" s="13">
        <f t="shared" si="15"/>
        <v>202.5</v>
      </c>
      <c r="AK64" s="13">
        <f t="shared" si="16"/>
        <v>0</v>
      </c>
      <c r="AL64" s="13"/>
      <c r="AM64" s="13"/>
    </row>
    <row r="65" spans="1:39" s="1" customFormat="1" ht="11.1" customHeight="1" outlineLevel="1" x14ac:dyDescent="0.2">
      <c r="A65" s="7" t="s">
        <v>67</v>
      </c>
      <c r="B65" s="7" t="s">
        <v>13</v>
      </c>
      <c r="C65" s="8">
        <v>565</v>
      </c>
      <c r="D65" s="8">
        <v>677</v>
      </c>
      <c r="E65" s="8">
        <v>553</v>
      </c>
      <c r="F65" s="8">
        <v>653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590</v>
      </c>
      <c r="K65" s="13">
        <f t="shared" si="11"/>
        <v>-37</v>
      </c>
      <c r="L65" s="13">
        <f>VLOOKUP(A:A,[1]TDSheet!$A:$N,14,0)</f>
        <v>30</v>
      </c>
      <c r="M65" s="13">
        <f>VLOOKUP(A:A,[1]TDSheet!$A:$O,15,0)</f>
        <v>0</v>
      </c>
      <c r="N65" s="13">
        <f>VLOOKUP(A:A,[1]TDSheet!$A:$X,24,0)</f>
        <v>100</v>
      </c>
      <c r="O65" s="13"/>
      <c r="P65" s="13"/>
      <c r="Q65" s="13"/>
      <c r="R65" s="13"/>
      <c r="S65" s="13"/>
      <c r="T65" s="13"/>
      <c r="U65" s="13"/>
      <c r="V65" s="15">
        <v>160</v>
      </c>
      <c r="W65" s="13">
        <f t="shared" si="12"/>
        <v>110.6</v>
      </c>
      <c r="X65" s="15"/>
      <c r="Y65" s="16">
        <f t="shared" si="13"/>
        <v>8.52622061482821</v>
      </c>
      <c r="Z65" s="13">
        <f t="shared" si="14"/>
        <v>5.9041591320072335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154</v>
      </c>
      <c r="AF65" s="13">
        <f>VLOOKUP(A:A,[1]TDSheet!$A:$AF,32,0)</f>
        <v>150</v>
      </c>
      <c r="AG65" s="13">
        <f>VLOOKUP(A:A,[1]TDSheet!$A:$AG,33,0)</f>
        <v>137</v>
      </c>
      <c r="AH65" s="13">
        <f>VLOOKUP(A:A,[3]TDSheet!$A:$D,4,0)</f>
        <v>92</v>
      </c>
      <c r="AI65" s="13" t="e">
        <f>VLOOKUP(A:A,[1]TDSheet!$A:$AI,35,0)</f>
        <v>#N/A</v>
      </c>
      <c r="AJ65" s="13">
        <f t="shared" si="15"/>
        <v>64</v>
      </c>
      <c r="AK65" s="13">
        <f t="shared" si="16"/>
        <v>0</v>
      </c>
      <c r="AL65" s="13"/>
      <c r="AM65" s="13"/>
    </row>
    <row r="66" spans="1:39" s="1" customFormat="1" ht="11.1" customHeight="1" outlineLevel="1" x14ac:dyDescent="0.2">
      <c r="A66" s="7" t="s">
        <v>68</v>
      </c>
      <c r="B66" s="7" t="s">
        <v>13</v>
      </c>
      <c r="C66" s="8">
        <v>487</v>
      </c>
      <c r="D66" s="8">
        <v>513</v>
      </c>
      <c r="E66" s="8">
        <v>499</v>
      </c>
      <c r="F66" s="8">
        <v>484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510</v>
      </c>
      <c r="K66" s="13">
        <f t="shared" si="11"/>
        <v>-11</v>
      </c>
      <c r="L66" s="13">
        <f>VLOOKUP(A:A,[1]TDSheet!$A:$N,14,0)</f>
        <v>80</v>
      </c>
      <c r="M66" s="13">
        <f>VLOOKUP(A:A,[1]TDSheet!$A:$O,15,0)</f>
        <v>0</v>
      </c>
      <c r="N66" s="13">
        <f>VLOOKUP(A:A,[1]TDSheet!$A:$X,24,0)</f>
        <v>100</v>
      </c>
      <c r="O66" s="13"/>
      <c r="P66" s="13"/>
      <c r="Q66" s="13"/>
      <c r="R66" s="13"/>
      <c r="S66" s="13"/>
      <c r="T66" s="13"/>
      <c r="U66" s="13"/>
      <c r="V66" s="15">
        <v>190</v>
      </c>
      <c r="W66" s="13">
        <f t="shared" si="12"/>
        <v>99.8</v>
      </c>
      <c r="X66" s="15"/>
      <c r="Y66" s="16">
        <f t="shared" si="13"/>
        <v>8.5571142284569142</v>
      </c>
      <c r="Z66" s="13">
        <f t="shared" si="14"/>
        <v>4.8496993987975952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136.80000000000001</v>
      </c>
      <c r="AF66" s="13">
        <f>VLOOKUP(A:A,[1]TDSheet!$A:$AF,32,0)</f>
        <v>124.6</v>
      </c>
      <c r="AG66" s="13">
        <f>VLOOKUP(A:A,[1]TDSheet!$A:$AG,33,0)</f>
        <v>111.6</v>
      </c>
      <c r="AH66" s="13">
        <f>VLOOKUP(A:A,[3]TDSheet!$A:$D,4,0)</f>
        <v>79</v>
      </c>
      <c r="AI66" s="13" t="e">
        <f>VLOOKUP(A:A,[1]TDSheet!$A:$AI,35,0)</f>
        <v>#N/A</v>
      </c>
      <c r="AJ66" s="13">
        <f t="shared" si="15"/>
        <v>76</v>
      </c>
      <c r="AK66" s="13">
        <f t="shared" si="16"/>
        <v>0</v>
      </c>
      <c r="AL66" s="13"/>
      <c r="AM66" s="13"/>
    </row>
    <row r="67" spans="1:39" s="1" customFormat="1" ht="11.1" customHeight="1" outlineLevel="1" x14ac:dyDescent="0.2">
      <c r="A67" s="7" t="s">
        <v>69</v>
      </c>
      <c r="B67" s="7" t="s">
        <v>8</v>
      </c>
      <c r="C67" s="8">
        <v>1440.663</v>
      </c>
      <c r="D67" s="8">
        <v>2769.415</v>
      </c>
      <c r="E67" s="17">
        <v>1106</v>
      </c>
      <c r="F67" s="18">
        <v>1311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722.78599999999994</v>
      </c>
      <c r="K67" s="13">
        <f t="shared" si="11"/>
        <v>383.21400000000006</v>
      </c>
      <c r="L67" s="13">
        <f>VLOOKUP(A:A,[1]TDSheet!$A:$N,14,0)</f>
        <v>0</v>
      </c>
      <c r="M67" s="13">
        <f>VLOOKUP(A:A,[1]TDSheet!$A:$O,15,0)</f>
        <v>0</v>
      </c>
      <c r="N67" s="13">
        <f>VLOOKUP(A:A,[1]TDSheet!$A:$X,24,0)</f>
        <v>300</v>
      </c>
      <c r="O67" s="13"/>
      <c r="P67" s="13"/>
      <c r="Q67" s="13"/>
      <c r="R67" s="13"/>
      <c r="S67" s="13"/>
      <c r="T67" s="13"/>
      <c r="U67" s="13"/>
      <c r="V67" s="15">
        <v>300</v>
      </c>
      <c r="W67" s="13">
        <f t="shared" si="12"/>
        <v>221.2</v>
      </c>
      <c r="X67" s="15"/>
      <c r="Y67" s="16">
        <f t="shared" si="13"/>
        <v>8.6392405063291147</v>
      </c>
      <c r="Z67" s="13">
        <f t="shared" si="14"/>
        <v>5.9267631103074141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331.2</v>
      </c>
      <c r="AF67" s="13">
        <f>VLOOKUP(A:A,[1]TDSheet!$A:$AF,32,0)</f>
        <v>277.2</v>
      </c>
      <c r="AG67" s="13">
        <f>VLOOKUP(A:A,[1]TDSheet!$A:$AG,33,0)</f>
        <v>263.8</v>
      </c>
      <c r="AH67" s="13">
        <f>VLOOKUP(A:A,[3]TDSheet!$A:$D,4,0)</f>
        <v>205.483</v>
      </c>
      <c r="AI67" s="13">
        <f>VLOOKUP(A:A,[1]TDSheet!$A:$AI,35,0)</f>
        <v>0</v>
      </c>
      <c r="AJ67" s="13">
        <f t="shared" si="15"/>
        <v>300</v>
      </c>
      <c r="AK67" s="13">
        <f t="shared" si="16"/>
        <v>0</v>
      </c>
      <c r="AL67" s="13"/>
      <c r="AM67" s="13"/>
    </row>
    <row r="68" spans="1:39" s="1" customFormat="1" ht="11.1" customHeight="1" outlineLevel="1" x14ac:dyDescent="0.2">
      <c r="A68" s="7" t="s">
        <v>70</v>
      </c>
      <c r="B68" s="7" t="s">
        <v>13</v>
      </c>
      <c r="C68" s="8">
        <v>1033</v>
      </c>
      <c r="D68" s="8">
        <v>1026</v>
      </c>
      <c r="E68" s="8">
        <v>398</v>
      </c>
      <c r="F68" s="8">
        <v>1645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414</v>
      </c>
      <c r="K68" s="13">
        <f t="shared" si="11"/>
        <v>-16</v>
      </c>
      <c r="L68" s="13">
        <f>VLOOKUP(A:A,[1]TDSheet!$A:$N,14,0)</f>
        <v>0</v>
      </c>
      <c r="M68" s="13">
        <f>VLOOKUP(A:A,[1]TDSheet!$A:$O,15,0)</f>
        <v>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5"/>
      <c r="W68" s="13">
        <f t="shared" si="12"/>
        <v>79.599999999999994</v>
      </c>
      <c r="X68" s="15"/>
      <c r="Y68" s="16">
        <f t="shared" si="13"/>
        <v>20.665829145728644</v>
      </c>
      <c r="Z68" s="13">
        <f t="shared" si="14"/>
        <v>20.665829145728644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44</v>
      </c>
      <c r="AF68" s="13">
        <f>VLOOKUP(A:A,[1]TDSheet!$A:$AF,32,0)</f>
        <v>108.6</v>
      </c>
      <c r="AG68" s="13">
        <f>VLOOKUP(A:A,[1]TDSheet!$A:$AG,33,0)</f>
        <v>129.4</v>
      </c>
      <c r="AH68" s="13">
        <f>VLOOKUP(A:A,[3]TDSheet!$A:$D,4,0)</f>
        <v>51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0</v>
      </c>
      <c r="AL68" s="13"/>
      <c r="AM68" s="13"/>
    </row>
    <row r="69" spans="1:39" s="1" customFormat="1" ht="11.1" customHeight="1" outlineLevel="1" x14ac:dyDescent="0.2">
      <c r="A69" s="7" t="s">
        <v>71</v>
      </c>
      <c r="B69" s="7" t="s">
        <v>8</v>
      </c>
      <c r="C69" s="8">
        <v>233.60499999999999</v>
      </c>
      <c r="D69" s="8">
        <v>303.67099999999999</v>
      </c>
      <c r="E69" s="8">
        <v>247.23099999999999</v>
      </c>
      <c r="F69" s="8">
        <v>279.86099999999999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239.01300000000001</v>
      </c>
      <c r="K69" s="13">
        <f t="shared" si="11"/>
        <v>8.2179999999999893</v>
      </c>
      <c r="L69" s="13">
        <f>VLOOKUP(A:A,[1]TDSheet!$A:$N,14,0)</f>
        <v>0</v>
      </c>
      <c r="M69" s="13">
        <f>VLOOKUP(A:A,[1]TDSheet!$A:$O,15,0)</f>
        <v>0</v>
      </c>
      <c r="N69" s="13">
        <f>VLOOKUP(A:A,[1]TDSheet!$A:$X,24,0)</f>
        <v>100</v>
      </c>
      <c r="O69" s="13"/>
      <c r="P69" s="13"/>
      <c r="Q69" s="13"/>
      <c r="R69" s="13"/>
      <c r="S69" s="13"/>
      <c r="T69" s="13"/>
      <c r="U69" s="13"/>
      <c r="V69" s="15">
        <v>50</v>
      </c>
      <c r="W69" s="13">
        <f t="shared" si="12"/>
        <v>49.446199999999997</v>
      </c>
      <c r="X69" s="15"/>
      <c r="Y69" s="16">
        <f t="shared" si="13"/>
        <v>8.6935093091076769</v>
      </c>
      <c r="Z69" s="13">
        <f t="shared" si="14"/>
        <v>5.6599091537873489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64.337199999999996</v>
      </c>
      <c r="AF69" s="13">
        <f>VLOOKUP(A:A,[1]TDSheet!$A:$AF,32,0)</f>
        <v>55.992600000000003</v>
      </c>
      <c r="AG69" s="13">
        <f>VLOOKUP(A:A,[1]TDSheet!$A:$AG,33,0)</f>
        <v>54.218399999999995</v>
      </c>
      <c r="AH69" s="13">
        <f>VLOOKUP(A:A,[3]TDSheet!$A:$D,4,0)</f>
        <v>54.256</v>
      </c>
      <c r="AI69" s="13" t="e">
        <f>VLOOKUP(A:A,[1]TDSheet!$A:$AI,35,0)</f>
        <v>#N/A</v>
      </c>
      <c r="AJ69" s="13">
        <f t="shared" si="15"/>
        <v>50</v>
      </c>
      <c r="AK69" s="13">
        <f t="shared" si="16"/>
        <v>0</v>
      </c>
      <c r="AL69" s="13"/>
      <c r="AM69" s="13"/>
    </row>
    <row r="70" spans="1:39" s="1" customFormat="1" ht="11.1" customHeight="1" outlineLevel="1" x14ac:dyDescent="0.2">
      <c r="A70" s="7" t="s">
        <v>72</v>
      </c>
      <c r="B70" s="7" t="s">
        <v>13</v>
      </c>
      <c r="C70" s="8">
        <v>2775</v>
      </c>
      <c r="D70" s="8">
        <v>4022</v>
      </c>
      <c r="E70" s="8">
        <v>3696</v>
      </c>
      <c r="F70" s="8">
        <v>2993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3765</v>
      </c>
      <c r="K70" s="13">
        <f t="shared" si="11"/>
        <v>-69</v>
      </c>
      <c r="L70" s="13">
        <f>VLOOKUP(A:A,[1]TDSheet!$A:$N,14,0)</f>
        <v>500</v>
      </c>
      <c r="M70" s="13">
        <f>VLOOKUP(A:A,[1]TDSheet!$A:$O,15,0)</f>
        <v>0</v>
      </c>
      <c r="N70" s="13">
        <f>VLOOKUP(A:A,[1]TDSheet!$A:$X,24,0)</f>
        <v>500</v>
      </c>
      <c r="O70" s="13"/>
      <c r="P70" s="13"/>
      <c r="Q70" s="13"/>
      <c r="R70" s="13"/>
      <c r="S70" s="13"/>
      <c r="T70" s="13"/>
      <c r="U70" s="13"/>
      <c r="V70" s="15">
        <v>700</v>
      </c>
      <c r="W70" s="13">
        <f t="shared" si="12"/>
        <v>547.20000000000005</v>
      </c>
      <c r="X70" s="15"/>
      <c r="Y70" s="16">
        <f t="shared" si="13"/>
        <v>8.5763888888888875</v>
      </c>
      <c r="Z70" s="13">
        <f t="shared" si="14"/>
        <v>5.4696637426900576</v>
      </c>
      <c r="AA70" s="13"/>
      <c r="AB70" s="13"/>
      <c r="AC70" s="13"/>
      <c r="AD70" s="13">
        <f>VLOOKUP(A:A,[1]TDSheet!$A:$AD,30,0)</f>
        <v>960</v>
      </c>
      <c r="AE70" s="13">
        <f>VLOOKUP(A:A,[1]TDSheet!$A:$AE,31,0)</f>
        <v>740</v>
      </c>
      <c r="AF70" s="13">
        <f>VLOOKUP(A:A,[1]TDSheet!$A:$AF,32,0)</f>
        <v>723.4</v>
      </c>
      <c r="AG70" s="13">
        <f>VLOOKUP(A:A,[1]TDSheet!$A:$AG,33,0)</f>
        <v>649.79999999999995</v>
      </c>
      <c r="AH70" s="13">
        <f>VLOOKUP(A:A,[3]TDSheet!$A:$D,4,0)</f>
        <v>491</v>
      </c>
      <c r="AI70" s="13">
        <f>VLOOKUP(A:A,[1]TDSheet!$A:$AI,35,0)</f>
        <v>0</v>
      </c>
      <c r="AJ70" s="13">
        <f t="shared" si="15"/>
        <v>280</v>
      </c>
      <c r="AK70" s="13">
        <f t="shared" si="16"/>
        <v>0</v>
      </c>
      <c r="AL70" s="13"/>
      <c r="AM70" s="13"/>
    </row>
    <row r="71" spans="1:39" s="1" customFormat="1" ht="11.1" customHeight="1" outlineLevel="1" x14ac:dyDescent="0.2">
      <c r="A71" s="7" t="s">
        <v>73</v>
      </c>
      <c r="B71" s="7" t="s">
        <v>13</v>
      </c>
      <c r="C71" s="8">
        <v>2378</v>
      </c>
      <c r="D71" s="8">
        <v>3127</v>
      </c>
      <c r="E71" s="8">
        <v>2457</v>
      </c>
      <c r="F71" s="8">
        <v>2956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2510</v>
      </c>
      <c r="K71" s="13">
        <f t="shared" si="11"/>
        <v>-53</v>
      </c>
      <c r="L71" s="13">
        <f>VLOOKUP(A:A,[1]TDSheet!$A:$N,14,0)</f>
        <v>200</v>
      </c>
      <c r="M71" s="13">
        <f>VLOOKUP(A:A,[1]TDSheet!$A:$O,15,0)</f>
        <v>0</v>
      </c>
      <c r="N71" s="13">
        <f>VLOOKUP(A:A,[1]TDSheet!$A:$X,24,0)</f>
        <v>500</v>
      </c>
      <c r="O71" s="13"/>
      <c r="P71" s="13"/>
      <c r="Q71" s="13"/>
      <c r="R71" s="13"/>
      <c r="S71" s="13"/>
      <c r="T71" s="13"/>
      <c r="U71" s="13"/>
      <c r="V71" s="15">
        <v>600</v>
      </c>
      <c r="W71" s="13">
        <f t="shared" si="12"/>
        <v>491.4</v>
      </c>
      <c r="X71" s="15"/>
      <c r="Y71" s="16">
        <f t="shared" si="13"/>
        <v>8.6609686609686616</v>
      </c>
      <c r="Z71" s="13">
        <f t="shared" si="14"/>
        <v>6.015466015466016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665.6</v>
      </c>
      <c r="AF71" s="13">
        <f>VLOOKUP(A:A,[1]TDSheet!$A:$AF,32,0)</f>
        <v>662.2</v>
      </c>
      <c r="AG71" s="13">
        <f>VLOOKUP(A:A,[1]TDSheet!$A:$AG,33,0)</f>
        <v>612.4</v>
      </c>
      <c r="AH71" s="13">
        <f>VLOOKUP(A:A,[3]TDSheet!$A:$D,4,0)</f>
        <v>431</v>
      </c>
      <c r="AI71" s="13">
        <f>VLOOKUP(A:A,[1]TDSheet!$A:$AI,35,0)</f>
        <v>0</v>
      </c>
      <c r="AJ71" s="13">
        <f t="shared" si="15"/>
        <v>240</v>
      </c>
      <c r="AK71" s="13">
        <f t="shared" si="16"/>
        <v>0</v>
      </c>
      <c r="AL71" s="13"/>
      <c r="AM71" s="13"/>
    </row>
    <row r="72" spans="1:39" s="1" customFormat="1" ht="21.95" customHeight="1" outlineLevel="1" x14ac:dyDescent="0.2">
      <c r="A72" s="7" t="s">
        <v>74</v>
      </c>
      <c r="B72" s="7" t="s">
        <v>8</v>
      </c>
      <c r="C72" s="8">
        <v>422.959</v>
      </c>
      <c r="D72" s="8">
        <v>504.42700000000002</v>
      </c>
      <c r="E72" s="8">
        <v>485.13099999999997</v>
      </c>
      <c r="F72" s="8">
        <v>431.68599999999998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482.32900000000001</v>
      </c>
      <c r="K72" s="13">
        <f t="shared" ref="K72:K127" si="17">E72-J72</f>
        <v>2.8019999999999641</v>
      </c>
      <c r="L72" s="13">
        <f>VLOOKUP(A:A,[1]TDSheet!$A:$N,14,0)</f>
        <v>120</v>
      </c>
      <c r="M72" s="13">
        <f>VLOOKUP(A:A,[1]TDSheet!$A:$O,15,0)</f>
        <v>0</v>
      </c>
      <c r="N72" s="13">
        <f>VLOOKUP(A:A,[1]TDSheet!$A:$X,24,0)</f>
        <v>120</v>
      </c>
      <c r="O72" s="13"/>
      <c r="P72" s="13"/>
      <c r="Q72" s="13"/>
      <c r="R72" s="13"/>
      <c r="S72" s="13"/>
      <c r="T72" s="13"/>
      <c r="U72" s="13"/>
      <c r="V72" s="15">
        <v>160</v>
      </c>
      <c r="W72" s="13">
        <f t="shared" ref="W72:W127" si="18">(E72-AD72)/5</f>
        <v>97.026199999999989</v>
      </c>
      <c r="X72" s="15"/>
      <c r="Y72" s="16">
        <f t="shared" ref="Y72:Y127" si="19">(F72+L72+M72+N72+V72+X72)/W72</f>
        <v>8.5717672133918477</v>
      </c>
      <c r="Z72" s="13">
        <f t="shared" ref="Z72:Z127" si="20">F72/W72</f>
        <v>4.4491693996054673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115.2992</v>
      </c>
      <c r="AF72" s="13">
        <f>VLOOKUP(A:A,[1]TDSheet!$A:$AF,32,0)</f>
        <v>109.39380000000001</v>
      </c>
      <c r="AG72" s="13">
        <f>VLOOKUP(A:A,[1]TDSheet!$A:$AG,33,0)</f>
        <v>100.70439999999999</v>
      </c>
      <c r="AH72" s="13">
        <f>VLOOKUP(A:A,[3]TDSheet!$A:$D,4,0)</f>
        <v>80.491</v>
      </c>
      <c r="AI72" s="13" t="e">
        <f>VLOOKUP(A:A,[1]TDSheet!$A:$AI,35,0)</f>
        <v>#N/A</v>
      </c>
      <c r="AJ72" s="13">
        <f t="shared" ref="AJ72:AJ127" si="21">V72*H72</f>
        <v>160</v>
      </c>
      <c r="AK72" s="13">
        <f t="shared" ref="AK72:AK127" si="22">X72*H72</f>
        <v>0</v>
      </c>
      <c r="AL72" s="13"/>
      <c r="AM72" s="13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321.64</v>
      </c>
      <c r="D73" s="8">
        <v>377.25</v>
      </c>
      <c r="E73" s="8">
        <v>373.721</v>
      </c>
      <c r="F73" s="8">
        <v>308.92599999999999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373.49099999999999</v>
      </c>
      <c r="K73" s="13">
        <f t="shared" si="17"/>
        <v>0.23000000000001819</v>
      </c>
      <c r="L73" s="13">
        <f>VLOOKUP(A:A,[1]TDSheet!$A:$N,14,0)</f>
        <v>70</v>
      </c>
      <c r="M73" s="13">
        <f>VLOOKUP(A:A,[1]TDSheet!$A:$O,15,0)</f>
        <v>0</v>
      </c>
      <c r="N73" s="13">
        <f>VLOOKUP(A:A,[1]TDSheet!$A:$X,24,0)</f>
        <v>130</v>
      </c>
      <c r="O73" s="13"/>
      <c r="P73" s="13"/>
      <c r="Q73" s="13"/>
      <c r="R73" s="13"/>
      <c r="S73" s="13"/>
      <c r="T73" s="13"/>
      <c r="U73" s="13"/>
      <c r="V73" s="15">
        <v>130</v>
      </c>
      <c r="W73" s="13">
        <f t="shared" si="18"/>
        <v>74.744200000000006</v>
      </c>
      <c r="X73" s="15"/>
      <c r="Y73" s="16">
        <f t="shared" si="19"/>
        <v>8.5481682859673374</v>
      </c>
      <c r="Z73" s="13">
        <f t="shared" si="20"/>
        <v>4.133109993818918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81.71459999999999</v>
      </c>
      <c r="AF73" s="13">
        <f>VLOOKUP(A:A,[1]TDSheet!$A:$AF,32,0)</f>
        <v>80.410200000000003</v>
      </c>
      <c r="AG73" s="13">
        <f>VLOOKUP(A:A,[1]TDSheet!$A:$AG,33,0)</f>
        <v>73.102400000000003</v>
      </c>
      <c r="AH73" s="13">
        <f>VLOOKUP(A:A,[3]TDSheet!$A:$D,4,0)</f>
        <v>56.298999999999999</v>
      </c>
      <c r="AI73" s="13" t="e">
        <f>VLOOKUP(A:A,[1]TDSheet!$A:$AI,35,0)</f>
        <v>#N/A</v>
      </c>
      <c r="AJ73" s="13">
        <f t="shared" si="21"/>
        <v>130</v>
      </c>
      <c r="AK73" s="13">
        <f t="shared" si="22"/>
        <v>0</v>
      </c>
      <c r="AL73" s="13"/>
      <c r="AM73" s="13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791.32500000000005</v>
      </c>
      <c r="D74" s="8">
        <v>522.00099999999998</v>
      </c>
      <c r="E74" s="8">
        <v>646.80999999999995</v>
      </c>
      <c r="F74" s="8">
        <v>646.84900000000005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655.83600000000001</v>
      </c>
      <c r="K74" s="13">
        <f t="shared" si="17"/>
        <v>-9.0260000000000673</v>
      </c>
      <c r="L74" s="13">
        <f>VLOOKUP(A:A,[1]TDSheet!$A:$N,14,0)</f>
        <v>50</v>
      </c>
      <c r="M74" s="13">
        <f>VLOOKUP(A:A,[1]TDSheet!$A:$O,15,0)</f>
        <v>0</v>
      </c>
      <c r="N74" s="13">
        <f>VLOOKUP(A:A,[1]TDSheet!$A:$X,24,0)</f>
        <v>110</v>
      </c>
      <c r="O74" s="13"/>
      <c r="P74" s="13"/>
      <c r="Q74" s="13"/>
      <c r="R74" s="13"/>
      <c r="S74" s="13"/>
      <c r="T74" s="13"/>
      <c r="U74" s="13"/>
      <c r="V74" s="15">
        <v>300</v>
      </c>
      <c r="W74" s="13">
        <f t="shared" si="18"/>
        <v>129.36199999999999</v>
      </c>
      <c r="X74" s="15"/>
      <c r="Y74" s="16">
        <f t="shared" si="19"/>
        <v>8.5562143442432887</v>
      </c>
      <c r="Z74" s="13">
        <f t="shared" si="20"/>
        <v>5.0003014795689618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165.27500000000001</v>
      </c>
      <c r="AF74" s="13">
        <f>VLOOKUP(A:A,[1]TDSheet!$A:$AF,32,0)</f>
        <v>182.25280000000001</v>
      </c>
      <c r="AG74" s="13">
        <f>VLOOKUP(A:A,[1]TDSheet!$A:$AG,33,0)</f>
        <v>144.92000000000002</v>
      </c>
      <c r="AH74" s="13">
        <f>VLOOKUP(A:A,[3]TDSheet!$A:$D,4,0)</f>
        <v>143.886</v>
      </c>
      <c r="AI74" s="13" t="e">
        <f>VLOOKUP(A:A,[1]TDSheet!$A:$AI,35,0)</f>
        <v>#N/A</v>
      </c>
      <c r="AJ74" s="13">
        <f t="shared" si="21"/>
        <v>300</v>
      </c>
      <c r="AK74" s="13">
        <f t="shared" si="22"/>
        <v>0</v>
      </c>
      <c r="AL74" s="13"/>
      <c r="AM74" s="13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192.32900000000001</v>
      </c>
      <c r="D75" s="8">
        <v>935.48599999999999</v>
      </c>
      <c r="E75" s="8">
        <v>459.93299999999999</v>
      </c>
      <c r="F75" s="8">
        <v>652.89400000000001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463.74400000000003</v>
      </c>
      <c r="K75" s="13">
        <f t="shared" si="17"/>
        <v>-3.8110000000000355</v>
      </c>
      <c r="L75" s="13">
        <f>VLOOKUP(A:A,[1]TDSheet!$A:$N,14,0)</f>
        <v>0</v>
      </c>
      <c r="M75" s="13">
        <f>VLOOKUP(A:A,[1]TDSheet!$A:$O,15,0)</f>
        <v>0</v>
      </c>
      <c r="N75" s="13">
        <f>VLOOKUP(A:A,[1]TDSheet!$A:$X,24,0)</f>
        <v>0</v>
      </c>
      <c r="O75" s="13"/>
      <c r="P75" s="13"/>
      <c r="Q75" s="13"/>
      <c r="R75" s="13"/>
      <c r="S75" s="13"/>
      <c r="T75" s="13"/>
      <c r="U75" s="13"/>
      <c r="V75" s="15">
        <v>130</v>
      </c>
      <c r="W75" s="13">
        <f t="shared" si="18"/>
        <v>91.986599999999996</v>
      </c>
      <c r="X75" s="15"/>
      <c r="Y75" s="16">
        <f t="shared" si="19"/>
        <v>8.5109570306979503</v>
      </c>
      <c r="Z75" s="13">
        <f t="shared" si="20"/>
        <v>7.0977077096011811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99.438999999999993</v>
      </c>
      <c r="AF75" s="13">
        <f>VLOOKUP(A:A,[1]TDSheet!$A:$AF,32,0)</f>
        <v>100.5904</v>
      </c>
      <c r="AG75" s="13">
        <f>VLOOKUP(A:A,[1]TDSheet!$A:$AG,33,0)</f>
        <v>114.77739999999999</v>
      </c>
      <c r="AH75" s="13">
        <f>VLOOKUP(A:A,[3]TDSheet!$A:$D,4,0)</f>
        <v>77.856999999999999</v>
      </c>
      <c r="AI75" s="13" t="e">
        <f>VLOOKUP(A:A,[1]TDSheet!$A:$AI,35,0)</f>
        <v>#N/A</v>
      </c>
      <c r="AJ75" s="13">
        <f t="shared" si="21"/>
        <v>130</v>
      </c>
      <c r="AK75" s="13">
        <f t="shared" si="22"/>
        <v>0</v>
      </c>
      <c r="AL75" s="13"/>
      <c r="AM75" s="13"/>
    </row>
    <row r="76" spans="1:39" s="1" customFormat="1" ht="11.1" customHeight="1" outlineLevel="1" x14ac:dyDescent="0.2">
      <c r="A76" s="7" t="s">
        <v>78</v>
      </c>
      <c r="B76" s="7" t="s">
        <v>13</v>
      </c>
      <c r="C76" s="8">
        <v>55</v>
      </c>
      <c r="D76" s="8">
        <v>324</v>
      </c>
      <c r="E76" s="8">
        <v>171</v>
      </c>
      <c r="F76" s="8">
        <v>203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199</v>
      </c>
      <c r="K76" s="13">
        <f t="shared" si="17"/>
        <v>-28</v>
      </c>
      <c r="L76" s="13">
        <f>VLOOKUP(A:A,[1]TDSheet!$A:$N,14,0)</f>
        <v>0</v>
      </c>
      <c r="M76" s="13">
        <f>VLOOKUP(A:A,[1]TDSheet!$A:$O,15,0)</f>
        <v>0</v>
      </c>
      <c r="N76" s="13">
        <f>VLOOKUP(A:A,[1]TDSheet!$A:$X,24,0)</f>
        <v>130</v>
      </c>
      <c r="O76" s="13"/>
      <c r="P76" s="13"/>
      <c r="Q76" s="13"/>
      <c r="R76" s="13"/>
      <c r="S76" s="13"/>
      <c r="T76" s="13"/>
      <c r="U76" s="13"/>
      <c r="V76" s="15"/>
      <c r="W76" s="13">
        <f t="shared" si="18"/>
        <v>34.200000000000003</v>
      </c>
      <c r="X76" s="15"/>
      <c r="Y76" s="16">
        <f t="shared" si="19"/>
        <v>9.7368421052631575</v>
      </c>
      <c r="Z76" s="13">
        <f t="shared" si="20"/>
        <v>5.935672514619883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18.399999999999999</v>
      </c>
      <c r="AF76" s="13">
        <f>VLOOKUP(A:A,[1]TDSheet!$A:$AF,32,0)</f>
        <v>24.8</v>
      </c>
      <c r="AG76" s="13">
        <f>VLOOKUP(A:A,[1]TDSheet!$A:$AG,33,0)</f>
        <v>31.4</v>
      </c>
      <c r="AH76" s="13">
        <f>VLOOKUP(A:A,[3]TDSheet!$A:$D,4,0)</f>
        <v>25</v>
      </c>
      <c r="AI76" s="13" t="str">
        <f>VLOOKUP(A:A,[1]TDSheet!$A:$AI,35,0)</f>
        <v>???</v>
      </c>
      <c r="AJ76" s="13">
        <f t="shared" si="21"/>
        <v>0</v>
      </c>
      <c r="AK76" s="13">
        <f t="shared" si="22"/>
        <v>0</v>
      </c>
      <c r="AL76" s="13"/>
      <c r="AM76" s="13"/>
    </row>
    <row r="77" spans="1:39" s="1" customFormat="1" ht="11.1" customHeight="1" outlineLevel="1" x14ac:dyDescent="0.2">
      <c r="A77" s="7" t="s">
        <v>79</v>
      </c>
      <c r="B77" s="7" t="s">
        <v>13</v>
      </c>
      <c r="C77" s="8">
        <v>162</v>
      </c>
      <c r="D77" s="8">
        <v>439</v>
      </c>
      <c r="E77" s="8">
        <v>287</v>
      </c>
      <c r="F77" s="8">
        <v>307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304</v>
      </c>
      <c r="K77" s="13">
        <f t="shared" si="17"/>
        <v>-17</v>
      </c>
      <c r="L77" s="13">
        <f>VLOOKUP(A:A,[1]TDSheet!$A:$N,14,0)</f>
        <v>80</v>
      </c>
      <c r="M77" s="13">
        <f>VLOOKUP(A:A,[1]TDSheet!$A:$O,15,0)</f>
        <v>0</v>
      </c>
      <c r="N77" s="13">
        <f>VLOOKUP(A:A,[1]TDSheet!$A:$X,24,0)</f>
        <v>100</v>
      </c>
      <c r="O77" s="13"/>
      <c r="P77" s="13"/>
      <c r="Q77" s="13"/>
      <c r="R77" s="13"/>
      <c r="S77" s="13"/>
      <c r="T77" s="13"/>
      <c r="U77" s="13"/>
      <c r="V77" s="15">
        <v>100</v>
      </c>
      <c r="W77" s="13">
        <f t="shared" si="18"/>
        <v>57.4</v>
      </c>
      <c r="X77" s="15"/>
      <c r="Y77" s="16">
        <f t="shared" si="19"/>
        <v>10.226480836236934</v>
      </c>
      <c r="Z77" s="13">
        <f t="shared" si="20"/>
        <v>5.3484320557491287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48.4</v>
      </c>
      <c r="AF77" s="13">
        <f>VLOOKUP(A:A,[1]TDSheet!$A:$AF,32,0)</f>
        <v>58.6</v>
      </c>
      <c r="AG77" s="13">
        <f>VLOOKUP(A:A,[1]TDSheet!$A:$AG,33,0)</f>
        <v>66.400000000000006</v>
      </c>
      <c r="AH77" s="13">
        <f>VLOOKUP(A:A,[3]TDSheet!$A:$D,4,0)</f>
        <v>77</v>
      </c>
      <c r="AI77" s="13" t="str">
        <f>VLOOKUP(A:A,[1]TDSheet!$A:$AI,35,0)</f>
        <v>сентак</v>
      </c>
      <c r="AJ77" s="13">
        <f t="shared" si="21"/>
        <v>60</v>
      </c>
      <c r="AK77" s="13">
        <f t="shared" si="22"/>
        <v>0</v>
      </c>
      <c r="AL77" s="13"/>
      <c r="AM77" s="13"/>
    </row>
    <row r="78" spans="1:39" s="1" customFormat="1" ht="11.1" customHeight="1" outlineLevel="1" x14ac:dyDescent="0.2">
      <c r="A78" s="7" t="s">
        <v>80</v>
      </c>
      <c r="B78" s="7" t="s">
        <v>13</v>
      </c>
      <c r="C78" s="8">
        <v>300</v>
      </c>
      <c r="D78" s="8">
        <v>386</v>
      </c>
      <c r="E78" s="8">
        <v>470</v>
      </c>
      <c r="F78" s="8">
        <v>203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489</v>
      </c>
      <c r="K78" s="13">
        <f t="shared" si="17"/>
        <v>-19</v>
      </c>
      <c r="L78" s="13">
        <f>VLOOKUP(A:A,[1]TDSheet!$A:$N,14,0)</f>
        <v>80</v>
      </c>
      <c r="M78" s="13">
        <f>VLOOKUP(A:A,[1]TDSheet!$A:$O,15,0)</f>
        <v>0</v>
      </c>
      <c r="N78" s="13">
        <f>VLOOKUP(A:A,[1]TDSheet!$A:$X,24,0)</f>
        <v>250</v>
      </c>
      <c r="O78" s="13"/>
      <c r="P78" s="13"/>
      <c r="Q78" s="13"/>
      <c r="R78" s="13"/>
      <c r="S78" s="13"/>
      <c r="T78" s="13"/>
      <c r="U78" s="13"/>
      <c r="V78" s="15">
        <v>270</v>
      </c>
      <c r="W78" s="13">
        <f t="shared" si="18"/>
        <v>94</v>
      </c>
      <c r="X78" s="15"/>
      <c r="Y78" s="16">
        <f t="shared" si="19"/>
        <v>8.5425531914893611</v>
      </c>
      <c r="Z78" s="13">
        <f t="shared" si="20"/>
        <v>2.1595744680851063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99.8</v>
      </c>
      <c r="AF78" s="13">
        <f>VLOOKUP(A:A,[1]TDSheet!$A:$AF,32,0)</f>
        <v>86.2</v>
      </c>
      <c r="AG78" s="13">
        <f>VLOOKUP(A:A,[1]TDSheet!$A:$AG,33,0)</f>
        <v>86.2</v>
      </c>
      <c r="AH78" s="13">
        <f>VLOOKUP(A:A,[3]TDSheet!$A:$D,4,0)</f>
        <v>95</v>
      </c>
      <c r="AI78" s="13">
        <f>VLOOKUP(A:A,[1]TDSheet!$A:$AI,35,0)</f>
        <v>0</v>
      </c>
      <c r="AJ78" s="13">
        <f t="shared" si="21"/>
        <v>162</v>
      </c>
      <c r="AK78" s="13">
        <f t="shared" si="22"/>
        <v>0</v>
      </c>
      <c r="AL78" s="13"/>
      <c r="AM78" s="13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111.892</v>
      </c>
      <c r="D79" s="8">
        <v>343.20699999999999</v>
      </c>
      <c r="E79" s="8">
        <v>233.08600000000001</v>
      </c>
      <c r="F79" s="8">
        <v>213.87899999999999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204.21299999999999</v>
      </c>
      <c r="K79" s="13">
        <f t="shared" si="17"/>
        <v>28.873000000000019</v>
      </c>
      <c r="L79" s="13">
        <f>VLOOKUP(A:A,[1]TDSheet!$A:$N,14,0)</f>
        <v>80</v>
      </c>
      <c r="M79" s="13">
        <f>VLOOKUP(A:A,[1]TDSheet!$A:$O,15,0)</f>
        <v>0</v>
      </c>
      <c r="N79" s="13">
        <f>VLOOKUP(A:A,[1]TDSheet!$A:$X,24,0)</f>
        <v>20</v>
      </c>
      <c r="O79" s="13"/>
      <c r="P79" s="13"/>
      <c r="Q79" s="13"/>
      <c r="R79" s="13"/>
      <c r="S79" s="13"/>
      <c r="T79" s="13"/>
      <c r="U79" s="13"/>
      <c r="V79" s="15">
        <v>40</v>
      </c>
      <c r="W79" s="13">
        <f t="shared" si="18"/>
        <v>46.617200000000004</v>
      </c>
      <c r="X79" s="15"/>
      <c r="Y79" s="16">
        <f t="shared" si="19"/>
        <v>7.5911680667221537</v>
      </c>
      <c r="Z79" s="13">
        <f t="shared" si="20"/>
        <v>4.587984692345314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54.942799999999998</v>
      </c>
      <c r="AF79" s="13">
        <f>VLOOKUP(A:A,[1]TDSheet!$A:$AF,32,0)</f>
        <v>49.187200000000004</v>
      </c>
      <c r="AG79" s="13">
        <f>VLOOKUP(A:A,[1]TDSheet!$A:$AG,33,0)</f>
        <v>59.075400000000002</v>
      </c>
      <c r="AH79" s="13">
        <f>VLOOKUP(A:A,[3]TDSheet!$A:$D,4,0)</f>
        <v>33.856999999999999</v>
      </c>
      <c r="AI79" s="13">
        <f>VLOOKUP(A:A,[1]TDSheet!$A:$AI,35,0)</f>
        <v>0</v>
      </c>
      <c r="AJ79" s="13">
        <f t="shared" si="21"/>
        <v>40</v>
      </c>
      <c r="AK79" s="13">
        <f t="shared" si="22"/>
        <v>0</v>
      </c>
      <c r="AL79" s="13"/>
      <c r="AM79" s="13"/>
    </row>
    <row r="80" spans="1:39" s="1" customFormat="1" ht="11.1" customHeight="1" outlineLevel="1" x14ac:dyDescent="0.2">
      <c r="A80" s="7" t="s">
        <v>82</v>
      </c>
      <c r="B80" s="7" t="s">
        <v>13</v>
      </c>
      <c r="C80" s="8">
        <v>664</v>
      </c>
      <c r="D80" s="8">
        <v>582</v>
      </c>
      <c r="E80" s="8">
        <v>717</v>
      </c>
      <c r="F80" s="8">
        <v>518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720</v>
      </c>
      <c r="K80" s="13">
        <f t="shared" si="17"/>
        <v>-3</v>
      </c>
      <c r="L80" s="13">
        <f>VLOOKUP(A:A,[1]TDSheet!$A:$N,14,0)</f>
        <v>200</v>
      </c>
      <c r="M80" s="13">
        <f>VLOOKUP(A:A,[1]TDSheet!$A:$O,15,0)</f>
        <v>0</v>
      </c>
      <c r="N80" s="13">
        <f>VLOOKUP(A:A,[1]TDSheet!$A:$X,24,0)</f>
        <v>250</v>
      </c>
      <c r="O80" s="13"/>
      <c r="P80" s="13"/>
      <c r="Q80" s="13"/>
      <c r="R80" s="13"/>
      <c r="S80" s="13"/>
      <c r="T80" s="13"/>
      <c r="U80" s="13"/>
      <c r="V80" s="15">
        <v>250</v>
      </c>
      <c r="W80" s="13">
        <f t="shared" si="18"/>
        <v>143.4</v>
      </c>
      <c r="X80" s="15"/>
      <c r="Y80" s="16">
        <f t="shared" si="19"/>
        <v>8.493723849372385</v>
      </c>
      <c r="Z80" s="13">
        <f t="shared" si="20"/>
        <v>3.6122733612273361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158.19999999999999</v>
      </c>
      <c r="AF80" s="13">
        <f>VLOOKUP(A:A,[1]TDSheet!$A:$AF,32,0)</f>
        <v>163.80000000000001</v>
      </c>
      <c r="AG80" s="13">
        <f>VLOOKUP(A:A,[1]TDSheet!$A:$AG,33,0)</f>
        <v>140.19999999999999</v>
      </c>
      <c r="AH80" s="13">
        <f>VLOOKUP(A:A,[3]TDSheet!$A:$D,4,0)</f>
        <v>160</v>
      </c>
      <c r="AI80" s="13">
        <f>VLOOKUP(A:A,[1]TDSheet!$A:$AI,35,0)</f>
        <v>0</v>
      </c>
      <c r="AJ80" s="13">
        <f t="shared" si="21"/>
        <v>150</v>
      </c>
      <c r="AK80" s="13">
        <f t="shared" si="22"/>
        <v>0</v>
      </c>
      <c r="AL80" s="13"/>
      <c r="AM80" s="13"/>
    </row>
    <row r="81" spans="1:39" s="1" customFormat="1" ht="11.1" customHeight="1" outlineLevel="1" x14ac:dyDescent="0.2">
      <c r="A81" s="7" t="s">
        <v>83</v>
      </c>
      <c r="B81" s="7" t="s">
        <v>13</v>
      </c>
      <c r="C81" s="8">
        <v>1062</v>
      </c>
      <c r="D81" s="8">
        <v>1161</v>
      </c>
      <c r="E81" s="8">
        <v>1019</v>
      </c>
      <c r="F81" s="8">
        <v>1185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1029</v>
      </c>
      <c r="K81" s="13">
        <f t="shared" si="17"/>
        <v>-10</v>
      </c>
      <c r="L81" s="13">
        <f>VLOOKUP(A:A,[1]TDSheet!$A:$N,14,0)</f>
        <v>200</v>
      </c>
      <c r="M81" s="13">
        <f>VLOOKUP(A:A,[1]TDSheet!$A:$O,15,0)</f>
        <v>0</v>
      </c>
      <c r="N81" s="13">
        <f>VLOOKUP(A:A,[1]TDSheet!$A:$X,24,0)</f>
        <v>250</v>
      </c>
      <c r="O81" s="13"/>
      <c r="P81" s="13"/>
      <c r="Q81" s="13"/>
      <c r="R81" s="13"/>
      <c r="S81" s="13"/>
      <c r="T81" s="13"/>
      <c r="U81" s="13"/>
      <c r="V81" s="15">
        <v>350</v>
      </c>
      <c r="W81" s="13">
        <f t="shared" si="18"/>
        <v>203.8</v>
      </c>
      <c r="X81" s="15"/>
      <c r="Y81" s="16">
        <f t="shared" si="19"/>
        <v>9.7399411187438663</v>
      </c>
      <c r="Z81" s="13">
        <f t="shared" si="20"/>
        <v>5.8145240431795875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261.8</v>
      </c>
      <c r="AF81" s="13">
        <f>VLOOKUP(A:A,[1]TDSheet!$A:$AF,32,0)</f>
        <v>278.60000000000002</v>
      </c>
      <c r="AG81" s="13">
        <f>VLOOKUP(A:A,[1]TDSheet!$A:$AG,33,0)</f>
        <v>252.4</v>
      </c>
      <c r="AH81" s="13">
        <f>VLOOKUP(A:A,[3]TDSheet!$A:$D,4,0)</f>
        <v>219</v>
      </c>
      <c r="AI81" s="13" t="str">
        <f>VLOOKUP(A:A,[1]TDSheet!$A:$AI,35,0)</f>
        <v>сентак</v>
      </c>
      <c r="AJ81" s="13">
        <f t="shared" si="21"/>
        <v>210</v>
      </c>
      <c r="AK81" s="13">
        <f t="shared" si="22"/>
        <v>0</v>
      </c>
      <c r="AL81" s="13"/>
      <c r="AM81" s="13"/>
    </row>
    <row r="82" spans="1:39" s="1" customFormat="1" ht="11.1" customHeight="1" outlineLevel="1" x14ac:dyDescent="0.2">
      <c r="A82" s="7" t="s">
        <v>84</v>
      </c>
      <c r="B82" s="7" t="s">
        <v>13</v>
      </c>
      <c r="C82" s="8">
        <v>1242</v>
      </c>
      <c r="D82" s="8">
        <v>1790</v>
      </c>
      <c r="E82" s="8">
        <v>1448</v>
      </c>
      <c r="F82" s="8">
        <v>1531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1492</v>
      </c>
      <c r="K82" s="13">
        <f t="shared" si="17"/>
        <v>-44</v>
      </c>
      <c r="L82" s="13">
        <f>VLOOKUP(A:A,[1]TDSheet!$A:$N,14,0)</f>
        <v>200</v>
      </c>
      <c r="M82" s="13">
        <f>VLOOKUP(A:A,[1]TDSheet!$A:$O,15,0)</f>
        <v>0</v>
      </c>
      <c r="N82" s="13">
        <f>VLOOKUP(A:A,[1]TDSheet!$A:$X,24,0)</f>
        <v>300</v>
      </c>
      <c r="O82" s="13"/>
      <c r="P82" s="13"/>
      <c r="Q82" s="13"/>
      <c r="R82" s="13"/>
      <c r="S82" s="13"/>
      <c r="T82" s="13"/>
      <c r="U82" s="13"/>
      <c r="V82" s="15">
        <v>500</v>
      </c>
      <c r="W82" s="13">
        <f t="shared" si="18"/>
        <v>289.60000000000002</v>
      </c>
      <c r="X82" s="15"/>
      <c r="Y82" s="16">
        <f t="shared" si="19"/>
        <v>8.7396408839779003</v>
      </c>
      <c r="Z82" s="13">
        <f t="shared" si="20"/>
        <v>5.2866022099447507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377</v>
      </c>
      <c r="AF82" s="13">
        <f>VLOOKUP(A:A,[1]TDSheet!$A:$AF,32,0)</f>
        <v>350.8</v>
      </c>
      <c r="AG82" s="13">
        <f>VLOOKUP(A:A,[1]TDSheet!$A:$AG,33,0)</f>
        <v>335</v>
      </c>
      <c r="AH82" s="13">
        <f>VLOOKUP(A:A,[3]TDSheet!$A:$D,4,0)</f>
        <v>274</v>
      </c>
      <c r="AI82" s="13">
        <f>VLOOKUP(A:A,[1]TDSheet!$A:$AI,35,0)</f>
        <v>0</v>
      </c>
      <c r="AJ82" s="13">
        <f t="shared" si="21"/>
        <v>140</v>
      </c>
      <c r="AK82" s="13">
        <f t="shared" si="22"/>
        <v>0</v>
      </c>
      <c r="AL82" s="13"/>
      <c r="AM82" s="13"/>
    </row>
    <row r="83" spans="1:39" s="1" customFormat="1" ht="11.1" customHeight="1" outlineLevel="1" x14ac:dyDescent="0.2">
      <c r="A83" s="7" t="s">
        <v>85</v>
      </c>
      <c r="B83" s="7" t="s">
        <v>13</v>
      </c>
      <c r="C83" s="8">
        <v>136</v>
      </c>
      <c r="D83" s="8">
        <v>2619</v>
      </c>
      <c r="E83" s="8">
        <v>721</v>
      </c>
      <c r="F83" s="8">
        <v>387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750</v>
      </c>
      <c r="K83" s="13">
        <f t="shared" si="17"/>
        <v>-29</v>
      </c>
      <c r="L83" s="13">
        <f>VLOOKUP(A:A,[1]TDSheet!$A:$N,14,0)</f>
        <v>200</v>
      </c>
      <c r="M83" s="13">
        <f>VLOOKUP(A:A,[1]TDSheet!$A:$O,15,0)</f>
        <v>0</v>
      </c>
      <c r="N83" s="13">
        <f>VLOOKUP(A:A,[1]TDSheet!$A:$X,24,0)</f>
        <v>250</v>
      </c>
      <c r="O83" s="13"/>
      <c r="P83" s="13"/>
      <c r="Q83" s="13"/>
      <c r="R83" s="13"/>
      <c r="S83" s="13"/>
      <c r="T83" s="13"/>
      <c r="U83" s="13"/>
      <c r="V83" s="15">
        <v>300</v>
      </c>
      <c r="W83" s="13">
        <f t="shared" si="18"/>
        <v>144.19999999999999</v>
      </c>
      <c r="X83" s="15"/>
      <c r="Y83" s="16">
        <f t="shared" si="19"/>
        <v>7.8848821081830796</v>
      </c>
      <c r="Z83" s="13">
        <f t="shared" si="20"/>
        <v>2.6837725381414703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111</v>
      </c>
      <c r="AF83" s="13">
        <f>VLOOKUP(A:A,[1]TDSheet!$A:$AF,32,0)</f>
        <v>67.400000000000006</v>
      </c>
      <c r="AG83" s="13">
        <f>VLOOKUP(A:A,[1]TDSheet!$A:$AG,33,0)</f>
        <v>150.6</v>
      </c>
      <c r="AH83" s="13">
        <f>VLOOKUP(A:A,[3]TDSheet!$A:$D,4,0)</f>
        <v>108</v>
      </c>
      <c r="AI83" s="13" t="str">
        <f>VLOOKUP(A:A,[1]TDSheet!$A:$AI,35,0)</f>
        <v>Паша</v>
      </c>
      <c r="AJ83" s="13">
        <f t="shared" si="21"/>
        <v>120</v>
      </c>
      <c r="AK83" s="13">
        <f t="shared" si="22"/>
        <v>0</v>
      </c>
      <c r="AL83" s="13"/>
      <c r="AM83" s="13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-71</v>
      </c>
      <c r="D84" s="8">
        <v>2576</v>
      </c>
      <c r="E84" s="8">
        <v>418</v>
      </c>
      <c r="F84" s="8">
        <v>208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948</v>
      </c>
      <c r="K84" s="13">
        <f t="shared" si="17"/>
        <v>-530</v>
      </c>
      <c r="L84" s="13">
        <f>VLOOKUP(A:A,[1]TDSheet!$A:$N,14,0)</f>
        <v>250</v>
      </c>
      <c r="M84" s="13">
        <f>VLOOKUP(A:A,[1]TDSheet!$A:$O,15,0)</f>
        <v>0</v>
      </c>
      <c r="N84" s="13">
        <f>VLOOKUP(A:A,[1]TDSheet!$A:$X,24,0)</f>
        <v>120</v>
      </c>
      <c r="O84" s="13"/>
      <c r="P84" s="13"/>
      <c r="Q84" s="13"/>
      <c r="R84" s="13"/>
      <c r="S84" s="13"/>
      <c r="T84" s="13"/>
      <c r="U84" s="13"/>
      <c r="V84" s="15">
        <v>250</v>
      </c>
      <c r="W84" s="13">
        <f t="shared" si="18"/>
        <v>83.6</v>
      </c>
      <c r="X84" s="15"/>
      <c r="Y84" s="16">
        <f t="shared" si="19"/>
        <v>9.9043062200956946</v>
      </c>
      <c r="Z84" s="13">
        <f t="shared" si="20"/>
        <v>2.4880382775119618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219</v>
      </c>
      <c r="AF84" s="13">
        <f>VLOOKUP(A:A,[1]TDSheet!$A:$AF,32,0)</f>
        <v>198.2</v>
      </c>
      <c r="AG84" s="13">
        <f>VLOOKUP(A:A,[1]TDSheet!$A:$AG,33,0)</f>
        <v>139.4</v>
      </c>
      <c r="AH84" s="13">
        <f>VLOOKUP(A:A,[3]TDSheet!$A:$D,4,0)</f>
        <v>4</v>
      </c>
      <c r="AI84" s="13" t="str">
        <f>VLOOKUP(A:A,[1]TDSheet!$A:$AI,35,0)</f>
        <v>Паша</v>
      </c>
      <c r="AJ84" s="13">
        <f t="shared" si="21"/>
        <v>82.5</v>
      </c>
      <c r="AK84" s="13">
        <f t="shared" si="22"/>
        <v>0</v>
      </c>
      <c r="AL84" s="13"/>
      <c r="AM84" s="13"/>
    </row>
    <row r="85" spans="1:39" s="1" customFormat="1" ht="21.95" customHeight="1" outlineLevel="1" x14ac:dyDescent="0.2">
      <c r="A85" s="7" t="s">
        <v>87</v>
      </c>
      <c r="B85" s="7" t="s">
        <v>13</v>
      </c>
      <c r="C85" s="8">
        <v>52</v>
      </c>
      <c r="D85" s="8">
        <v>1790</v>
      </c>
      <c r="E85" s="8">
        <v>365</v>
      </c>
      <c r="F85" s="8">
        <v>86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629</v>
      </c>
      <c r="K85" s="13">
        <f t="shared" si="17"/>
        <v>-264</v>
      </c>
      <c r="L85" s="13">
        <f>VLOOKUP(A:A,[1]TDSheet!$A:$N,14,0)</f>
        <v>200</v>
      </c>
      <c r="M85" s="13">
        <f>VLOOKUP(A:A,[1]TDSheet!$A:$O,15,0)</f>
        <v>0</v>
      </c>
      <c r="N85" s="13">
        <f>VLOOKUP(A:A,[1]TDSheet!$A:$X,24,0)</f>
        <v>100</v>
      </c>
      <c r="O85" s="13"/>
      <c r="P85" s="13"/>
      <c r="Q85" s="13"/>
      <c r="R85" s="13"/>
      <c r="S85" s="13"/>
      <c r="T85" s="13"/>
      <c r="U85" s="13"/>
      <c r="V85" s="15">
        <v>250</v>
      </c>
      <c r="W85" s="13">
        <f t="shared" si="18"/>
        <v>73</v>
      </c>
      <c r="X85" s="15"/>
      <c r="Y85" s="16">
        <f t="shared" si="19"/>
        <v>8.712328767123287</v>
      </c>
      <c r="Z85" s="13">
        <f t="shared" si="20"/>
        <v>1.178082191780822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110.2</v>
      </c>
      <c r="AF85" s="13">
        <f>VLOOKUP(A:A,[1]TDSheet!$A:$AF,32,0)</f>
        <v>33.4</v>
      </c>
      <c r="AG85" s="13">
        <f>VLOOKUP(A:A,[1]TDSheet!$A:$AG,33,0)</f>
        <v>68.599999999999994</v>
      </c>
      <c r="AH85" s="13">
        <f>VLOOKUP(A:A,[3]TDSheet!$A:$D,4,0)</f>
        <v>22</v>
      </c>
      <c r="AI85" s="13" t="str">
        <f>VLOOKUP(A:A,[1]TDSheet!$A:$AI,35,0)</f>
        <v>Паша</v>
      </c>
      <c r="AJ85" s="13">
        <f t="shared" si="21"/>
        <v>87.5</v>
      </c>
      <c r="AK85" s="13">
        <f t="shared" si="22"/>
        <v>0</v>
      </c>
      <c r="AL85" s="13"/>
      <c r="AM85" s="13"/>
    </row>
    <row r="86" spans="1:39" s="1" customFormat="1" ht="11.1" customHeight="1" outlineLevel="1" x14ac:dyDescent="0.2">
      <c r="A86" s="7" t="s">
        <v>88</v>
      </c>
      <c r="B86" s="7" t="s">
        <v>13</v>
      </c>
      <c r="C86" s="8">
        <v>293</v>
      </c>
      <c r="D86" s="8">
        <v>349</v>
      </c>
      <c r="E86" s="8">
        <v>359</v>
      </c>
      <c r="F86" s="8">
        <v>279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359</v>
      </c>
      <c r="K86" s="13">
        <f t="shared" si="17"/>
        <v>0</v>
      </c>
      <c r="L86" s="13">
        <f>VLOOKUP(A:A,[1]TDSheet!$A:$N,14,0)</f>
        <v>229.80000000000007</v>
      </c>
      <c r="M86" s="13">
        <f>VLOOKUP(A:A,[1]TDSheet!$A:$O,15,0)</f>
        <v>0</v>
      </c>
      <c r="N86" s="13">
        <f>VLOOKUP(A:A,[1]TDSheet!$A:$X,24,0)</f>
        <v>100</v>
      </c>
      <c r="O86" s="13"/>
      <c r="P86" s="13"/>
      <c r="Q86" s="13"/>
      <c r="R86" s="13"/>
      <c r="S86" s="13"/>
      <c r="T86" s="13"/>
      <c r="U86" s="13"/>
      <c r="V86" s="15">
        <v>50</v>
      </c>
      <c r="W86" s="13">
        <f t="shared" si="18"/>
        <v>71.8</v>
      </c>
      <c r="X86" s="15"/>
      <c r="Y86" s="16">
        <f t="shared" si="19"/>
        <v>9.1754874651810603</v>
      </c>
      <c r="Z86" s="13">
        <f t="shared" si="20"/>
        <v>3.8857938718662952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85.6</v>
      </c>
      <c r="AF86" s="13">
        <f>VLOOKUP(A:A,[1]TDSheet!$A:$AF,32,0)</f>
        <v>81</v>
      </c>
      <c r="AG86" s="13">
        <f>VLOOKUP(A:A,[1]TDSheet!$A:$AG,33,0)</f>
        <v>71</v>
      </c>
      <c r="AH86" s="13">
        <f>VLOOKUP(A:A,[3]TDSheet!$A:$D,4,0)</f>
        <v>66</v>
      </c>
      <c r="AI86" s="13">
        <f>VLOOKUP(A:A,[1]TDSheet!$A:$AI,35,0)</f>
        <v>0</v>
      </c>
      <c r="AJ86" s="13">
        <f t="shared" si="21"/>
        <v>16.5</v>
      </c>
      <c r="AK86" s="13">
        <f t="shared" si="22"/>
        <v>0</v>
      </c>
      <c r="AL86" s="13"/>
      <c r="AM86" s="13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3090</v>
      </c>
      <c r="D87" s="8">
        <v>6984</v>
      </c>
      <c r="E87" s="8">
        <v>6646</v>
      </c>
      <c r="F87" s="8">
        <v>3281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6757</v>
      </c>
      <c r="K87" s="13">
        <f t="shared" si="17"/>
        <v>-111</v>
      </c>
      <c r="L87" s="13">
        <f>VLOOKUP(A:A,[1]TDSheet!$A:$N,14,0)</f>
        <v>800</v>
      </c>
      <c r="M87" s="13">
        <f>VLOOKUP(A:A,[1]TDSheet!$A:$O,15,0)</f>
        <v>800</v>
      </c>
      <c r="N87" s="13">
        <f>VLOOKUP(A:A,[1]TDSheet!$A:$X,24,0)</f>
        <v>1200</v>
      </c>
      <c r="O87" s="13"/>
      <c r="P87" s="13"/>
      <c r="Q87" s="13"/>
      <c r="R87" s="13"/>
      <c r="S87" s="13"/>
      <c r="T87" s="13"/>
      <c r="U87" s="13"/>
      <c r="V87" s="15">
        <v>900</v>
      </c>
      <c r="W87" s="13">
        <f t="shared" si="18"/>
        <v>729.2</v>
      </c>
      <c r="X87" s="15"/>
      <c r="Y87" s="16">
        <f t="shared" si="19"/>
        <v>9.5735052111903443</v>
      </c>
      <c r="Z87" s="13">
        <f t="shared" si="20"/>
        <v>4.4994514536478327</v>
      </c>
      <c r="AA87" s="13"/>
      <c r="AB87" s="13"/>
      <c r="AC87" s="13"/>
      <c r="AD87" s="13">
        <f>VLOOKUP(A:A,[1]TDSheet!$A:$AD,30,0)</f>
        <v>3000</v>
      </c>
      <c r="AE87" s="13">
        <f>VLOOKUP(A:A,[1]TDSheet!$A:$AE,31,0)</f>
        <v>929</v>
      </c>
      <c r="AF87" s="13">
        <f>VLOOKUP(A:A,[1]TDSheet!$A:$AF,32,0)</f>
        <v>846.2</v>
      </c>
      <c r="AG87" s="13">
        <f>VLOOKUP(A:A,[1]TDSheet!$A:$AG,33,0)</f>
        <v>785</v>
      </c>
      <c r="AH87" s="13">
        <f>VLOOKUP(A:A,[3]TDSheet!$A:$D,4,0)</f>
        <v>800</v>
      </c>
      <c r="AI87" s="13" t="str">
        <f>VLOOKUP(A:A,[1]TDSheet!$A:$AI,35,0)</f>
        <v>сентак</v>
      </c>
      <c r="AJ87" s="13">
        <f t="shared" si="21"/>
        <v>315</v>
      </c>
      <c r="AK87" s="13">
        <f t="shared" si="22"/>
        <v>0</v>
      </c>
      <c r="AL87" s="13"/>
      <c r="AM87" s="13"/>
    </row>
    <row r="88" spans="1:39" s="1" customFormat="1" ht="11.1" customHeight="1" outlineLevel="1" x14ac:dyDescent="0.2">
      <c r="A88" s="7" t="s">
        <v>120</v>
      </c>
      <c r="B88" s="7" t="s">
        <v>8</v>
      </c>
      <c r="C88" s="8">
        <v>54.601999999999997</v>
      </c>
      <c r="D88" s="8">
        <v>8.06</v>
      </c>
      <c r="E88" s="8">
        <v>15.445</v>
      </c>
      <c r="F88" s="8">
        <v>43.317</v>
      </c>
      <c r="G88" s="1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91.662000000000006</v>
      </c>
      <c r="K88" s="13">
        <f t="shared" si="17"/>
        <v>-76.217000000000013</v>
      </c>
      <c r="L88" s="13">
        <f>VLOOKUP(A:A,[1]TDSheet!$A:$N,14,0)</f>
        <v>0</v>
      </c>
      <c r="M88" s="13">
        <f>VLOOKUP(A:A,[1]TDSheet!$A:$O,15,0)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/>
      <c r="W88" s="13">
        <f t="shared" si="18"/>
        <v>3.089</v>
      </c>
      <c r="X88" s="15"/>
      <c r="Y88" s="16">
        <f t="shared" si="19"/>
        <v>14.022984784719974</v>
      </c>
      <c r="Z88" s="13">
        <f t="shared" si="20"/>
        <v>14.022984784719974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0.82</v>
      </c>
      <c r="AF88" s="13">
        <f>VLOOKUP(A:A,[1]TDSheet!$A:$AF,32,0)</f>
        <v>5.7576000000000001</v>
      </c>
      <c r="AG88" s="13">
        <f>VLOOKUP(A:A,[1]TDSheet!$A:$AG,33,0)</f>
        <v>9.3548000000000009</v>
      </c>
      <c r="AH88" s="13">
        <f>VLOOKUP(A:A,[3]TDSheet!$A:$D,4,0)</f>
        <v>1.51</v>
      </c>
      <c r="AI88" s="13" t="str">
        <f>VLOOKUP(A:A,[1]TDSheet!$A:$AI,35,0)</f>
        <v>увел</v>
      </c>
      <c r="AJ88" s="13">
        <f t="shared" si="21"/>
        <v>0</v>
      </c>
      <c r="AK88" s="13">
        <f t="shared" si="22"/>
        <v>0</v>
      </c>
      <c r="AL88" s="13"/>
      <c r="AM88" s="13"/>
    </row>
    <row r="89" spans="1:39" s="1" customFormat="1" ht="11.1" customHeight="1" outlineLevel="1" x14ac:dyDescent="0.2">
      <c r="A89" s="7" t="s">
        <v>90</v>
      </c>
      <c r="B89" s="7" t="s">
        <v>13</v>
      </c>
      <c r="C89" s="8">
        <v>4645</v>
      </c>
      <c r="D89" s="8">
        <v>11281</v>
      </c>
      <c r="E89" s="8">
        <v>9165</v>
      </c>
      <c r="F89" s="8">
        <v>6450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9376</v>
      </c>
      <c r="K89" s="13">
        <f t="shared" si="17"/>
        <v>-211</v>
      </c>
      <c r="L89" s="13">
        <f>VLOOKUP(A:A,[1]TDSheet!$A:$N,14,0)</f>
        <v>600</v>
      </c>
      <c r="M89" s="13">
        <f>VLOOKUP(A:A,[1]TDSheet!$A:$O,15,0)</f>
        <v>1500</v>
      </c>
      <c r="N89" s="13">
        <f>VLOOKUP(A:A,[1]TDSheet!$A:$X,24,0)</f>
        <v>1800</v>
      </c>
      <c r="O89" s="13"/>
      <c r="P89" s="13"/>
      <c r="Q89" s="13"/>
      <c r="R89" s="13"/>
      <c r="S89" s="13"/>
      <c r="T89" s="13"/>
      <c r="U89" s="13"/>
      <c r="V89" s="15">
        <v>1200</v>
      </c>
      <c r="W89" s="13">
        <f t="shared" si="18"/>
        <v>1473</v>
      </c>
      <c r="X89" s="15"/>
      <c r="Y89" s="16">
        <f t="shared" si="19"/>
        <v>7.8411405295315681</v>
      </c>
      <c r="Z89" s="13">
        <f t="shared" si="20"/>
        <v>4.3788187372708753</v>
      </c>
      <c r="AA89" s="13"/>
      <c r="AB89" s="13"/>
      <c r="AC89" s="13"/>
      <c r="AD89" s="13">
        <f>VLOOKUP(A:A,[1]TDSheet!$A:$AD,30,0)</f>
        <v>1800</v>
      </c>
      <c r="AE89" s="13">
        <f>VLOOKUP(A:A,[1]TDSheet!$A:$AE,31,0)</f>
        <v>1653</v>
      </c>
      <c r="AF89" s="13">
        <f>VLOOKUP(A:A,[1]TDSheet!$A:$AF,32,0)</f>
        <v>1511</v>
      </c>
      <c r="AG89" s="13">
        <f>VLOOKUP(A:A,[1]TDSheet!$A:$AG,33,0)</f>
        <v>1578</v>
      </c>
      <c r="AH89" s="13">
        <f>VLOOKUP(A:A,[3]TDSheet!$A:$D,4,0)</f>
        <v>1434</v>
      </c>
      <c r="AI89" s="13" t="str">
        <f>VLOOKUP(A:A,[1]TDSheet!$A:$AI,35,0)</f>
        <v>оконч</v>
      </c>
      <c r="AJ89" s="13">
        <f t="shared" si="21"/>
        <v>420</v>
      </c>
      <c r="AK89" s="13">
        <f t="shared" si="22"/>
        <v>0</v>
      </c>
      <c r="AL89" s="13"/>
      <c r="AM89" s="13"/>
    </row>
    <row r="90" spans="1:39" s="1" customFormat="1" ht="11.1" customHeight="1" outlineLevel="1" x14ac:dyDescent="0.2">
      <c r="A90" s="7" t="s">
        <v>91</v>
      </c>
      <c r="B90" s="7" t="s">
        <v>13</v>
      </c>
      <c r="C90" s="8">
        <v>9</v>
      </c>
      <c r="D90" s="8">
        <v>3</v>
      </c>
      <c r="E90" s="8">
        <v>1</v>
      </c>
      <c r="F90" s="8">
        <v>8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67</v>
      </c>
      <c r="K90" s="13">
        <f t="shared" si="17"/>
        <v>-66</v>
      </c>
      <c r="L90" s="13">
        <f>VLOOKUP(A:A,[1]TDSheet!$A:$N,14,0)</f>
        <v>0</v>
      </c>
      <c r="M90" s="13">
        <f>VLOOKUP(A:A,[1]TDSheet!$A:$O,15,0)</f>
        <v>0</v>
      </c>
      <c r="N90" s="13">
        <f>VLOOKUP(A:A,[1]TDSheet!$A:$X,24,0)</f>
        <v>30</v>
      </c>
      <c r="O90" s="13"/>
      <c r="P90" s="13"/>
      <c r="Q90" s="13"/>
      <c r="R90" s="13"/>
      <c r="S90" s="13"/>
      <c r="T90" s="13"/>
      <c r="U90" s="13"/>
      <c r="V90" s="15">
        <v>30</v>
      </c>
      <c r="W90" s="13">
        <f t="shared" si="18"/>
        <v>0.2</v>
      </c>
      <c r="X90" s="15"/>
      <c r="Y90" s="16">
        <f t="shared" si="19"/>
        <v>340</v>
      </c>
      <c r="Z90" s="13">
        <f t="shared" si="20"/>
        <v>40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23.4</v>
      </c>
      <c r="AF90" s="13">
        <f>VLOOKUP(A:A,[1]TDSheet!$A:$AF,32,0)</f>
        <v>9.6</v>
      </c>
      <c r="AG90" s="13">
        <f>VLOOKUP(A:A,[1]TDSheet!$A:$AG,33,0)</f>
        <v>10.8</v>
      </c>
      <c r="AH90" s="13">
        <f>VLOOKUP(A:A,[3]TDSheet!$A:$D,4,0)</f>
        <v>1</v>
      </c>
      <c r="AI90" s="13">
        <f>VLOOKUP(A:A,[1]TDSheet!$A:$AI,35,0)</f>
        <v>0</v>
      </c>
      <c r="AJ90" s="13">
        <f t="shared" si="21"/>
        <v>3.3</v>
      </c>
      <c r="AK90" s="13">
        <f t="shared" si="22"/>
        <v>0</v>
      </c>
      <c r="AL90" s="13"/>
      <c r="AM90" s="13"/>
    </row>
    <row r="91" spans="1:39" s="1" customFormat="1" ht="11.1" customHeight="1" outlineLevel="1" x14ac:dyDescent="0.2">
      <c r="A91" s="7" t="s">
        <v>92</v>
      </c>
      <c r="B91" s="7" t="s">
        <v>13</v>
      </c>
      <c r="C91" s="8">
        <v>122</v>
      </c>
      <c r="D91" s="8">
        <v>162</v>
      </c>
      <c r="E91" s="8">
        <v>98</v>
      </c>
      <c r="F91" s="8">
        <v>180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121</v>
      </c>
      <c r="K91" s="13">
        <f t="shared" si="17"/>
        <v>-23</v>
      </c>
      <c r="L91" s="13">
        <f>VLOOKUP(A:A,[1]TDSheet!$A:$N,14,0)</f>
        <v>0</v>
      </c>
      <c r="M91" s="13">
        <f>VLOOKUP(A:A,[1]TDSheet!$A:$O,15,0)</f>
        <v>0</v>
      </c>
      <c r="N91" s="13">
        <f>VLOOKUP(A:A,[1]TDSheet!$A:$X,24,0)</f>
        <v>30</v>
      </c>
      <c r="O91" s="13"/>
      <c r="P91" s="13"/>
      <c r="Q91" s="13"/>
      <c r="R91" s="13"/>
      <c r="S91" s="13"/>
      <c r="T91" s="13"/>
      <c r="U91" s="13"/>
      <c r="V91" s="15">
        <v>30</v>
      </c>
      <c r="W91" s="13">
        <f t="shared" si="18"/>
        <v>19.600000000000001</v>
      </c>
      <c r="X91" s="15"/>
      <c r="Y91" s="16">
        <f t="shared" si="19"/>
        <v>12.244897959183673</v>
      </c>
      <c r="Z91" s="13">
        <f t="shared" si="20"/>
        <v>9.1836734693877542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28.2</v>
      </c>
      <c r="AF91" s="13">
        <f>VLOOKUP(A:A,[1]TDSheet!$A:$AF,32,0)</f>
        <v>25.4</v>
      </c>
      <c r="AG91" s="13">
        <f>VLOOKUP(A:A,[1]TDSheet!$A:$AG,33,0)</f>
        <v>30.2</v>
      </c>
      <c r="AH91" s="13">
        <f>VLOOKUP(A:A,[3]TDSheet!$A:$D,4,0)</f>
        <v>21</v>
      </c>
      <c r="AI91" s="13">
        <f>VLOOKUP(A:A,[1]TDSheet!$A:$AI,35,0)</f>
        <v>0</v>
      </c>
      <c r="AJ91" s="13">
        <f t="shared" si="21"/>
        <v>3.3</v>
      </c>
      <c r="AK91" s="13">
        <f t="shared" si="22"/>
        <v>0</v>
      </c>
      <c r="AL91" s="13"/>
      <c r="AM91" s="13"/>
    </row>
    <row r="92" spans="1:39" s="1" customFormat="1" ht="21.95" customHeight="1" outlineLevel="1" x14ac:dyDescent="0.2">
      <c r="A92" s="7" t="s">
        <v>93</v>
      </c>
      <c r="B92" s="7" t="s">
        <v>13</v>
      </c>
      <c r="C92" s="8">
        <v>545</v>
      </c>
      <c r="D92" s="8">
        <v>398</v>
      </c>
      <c r="E92" s="8">
        <v>625</v>
      </c>
      <c r="F92" s="8">
        <v>291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673</v>
      </c>
      <c r="K92" s="13">
        <f t="shared" si="17"/>
        <v>-48</v>
      </c>
      <c r="L92" s="13">
        <f>VLOOKUP(A:A,[1]TDSheet!$A:$N,14,0)</f>
        <v>150</v>
      </c>
      <c r="M92" s="13">
        <f>VLOOKUP(A:A,[1]TDSheet!$A:$O,15,0)</f>
        <v>0</v>
      </c>
      <c r="N92" s="13">
        <f>VLOOKUP(A:A,[1]TDSheet!$A:$X,24,0)</f>
        <v>180</v>
      </c>
      <c r="O92" s="13"/>
      <c r="P92" s="13"/>
      <c r="Q92" s="13"/>
      <c r="R92" s="13"/>
      <c r="S92" s="13"/>
      <c r="T92" s="13"/>
      <c r="U92" s="13"/>
      <c r="V92" s="15">
        <v>300</v>
      </c>
      <c r="W92" s="13">
        <f t="shared" si="18"/>
        <v>125</v>
      </c>
      <c r="X92" s="15"/>
      <c r="Y92" s="16">
        <f t="shared" si="19"/>
        <v>7.3680000000000003</v>
      </c>
      <c r="Z92" s="13">
        <f t="shared" si="20"/>
        <v>2.3279999999999998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101.4</v>
      </c>
      <c r="AF92" s="13">
        <f>VLOOKUP(A:A,[1]TDSheet!$A:$AF,32,0)</f>
        <v>123.4</v>
      </c>
      <c r="AG92" s="13">
        <f>VLOOKUP(A:A,[1]TDSheet!$A:$AG,33,0)</f>
        <v>114.8</v>
      </c>
      <c r="AH92" s="13">
        <f>VLOOKUP(A:A,[3]TDSheet!$A:$D,4,0)</f>
        <v>104</v>
      </c>
      <c r="AI92" s="13" t="e">
        <f>VLOOKUP(A:A,[1]TDSheet!$A:$AI,35,0)</f>
        <v>#N/A</v>
      </c>
      <c r="AJ92" s="13">
        <f t="shared" si="21"/>
        <v>18</v>
      </c>
      <c r="AK92" s="13">
        <f t="shared" si="22"/>
        <v>0</v>
      </c>
      <c r="AL92" s="13"/>
      <c r="AM92" s="13"/>
    </row>
    <row r="93" spans="1:39" s="1" customFormat="1" ht="21.95" customHeight="1" outlineLevel="1" x14ac:dyDescent="0.2">
      <c r="A93" s="7" t="s">
        <v>94</v>
      </c>
      <c r="B93" s="7" t="s">
        <v>13</v>
      </c>
      <c r="C93" s="8">
        <v>31</v>
      </c>
      <c r="D93" s="8">
        <v>5</v>
      </c>
      <c r="E93" s="8">
        <v>8</v>
      </c>
      <c r="F93" s="8">
        <v>23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477</v>
      </c>
      <c r="K93" s="13">
        <f t="shared" si="17"/>
        <v>-469</v>
      </c>
      <c r="L93" s="13">
        <f>VLOOKUP(A:A,[1]TDSheet!$A:$N,14,0)</f>
        <v>100</v>
      </c>
      <c r="M93" s="13">
        <f>VLOOKUP(A:A,[1]TDSheet!$A:$O,15,0)</f>
        <v>0</v>
      </c>
      <c r="N93" s="13">
        <f>VLOOKUP(A:A,[1]TDSheet!$A:$X,24,0)</f>
        <v>50</v>
      </c>
      <c r="O93" s="13"/>
      <c r="P93" s="13"/>
      <c r="Q93" s="13"/>
      <c r="R93" s="13"/>
      <c r="S93" s="13"/>
      <c r="T93" s="13"/>
      <c r="U93" s="13"/>
      <c r="V93" s="15">
        <v>50</v>
      </c>
      <c r="W93" s="13">
        <f t="shared" si="18"/>
        <v>1.6</v>
      </c>
      <c r="X93" s="15"/>
      <c r="Y93" s="16">
        <f t="shared" si="19"/>
        <v>139.375</v>
      </c>
      <c r="Z93" s="13">
        <f t="shared" si="20"/>
        <v>14.375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50.2</v>
      </c>
      <c r="AF93" s="13">
        <f>VLOOKUP(A:A,[1]TDSheet!$A:$AF,32,0)</f>
        <v>13</v>
      </c>
      <c r="AG93" s="13">
        <f>VLOOKUP(A:A,[1]TDSheet!$A:$AG,33,0)</f>
        <v>3.2</v>
      </c>
      <c r="AH93" s="13">
        <f>VLOOKUP(A:A,[3]TDSheet!$A:$D,4,0)</f>
        <v>6</v>
      </c>
      <c r="AI93" s="13">
        <f>VLOOKUP(A:A,[1]TDSheet!$A:$AI,35,0)</f>
        <v>0</v>
      </c>
      <c r="AJ93" s="13">
        <f t="shared" si="21"/>
        <v>3</v>
      </c>
      <c r="AK93" s="13">
        <f t="shared" si="22"/>
        <v>0</v>
      </c>
      <c r="AL93" s="13"/>
      <c r="AM93" s="13"/>
    </row>
    <row r="94" spans="1:39" s="1" customFormat="1" ht="11.1" customHeight="1" outlineLevel="1" x14ac:dyDescent="0.2">
      <c r="A94" s="7" t="s">
        <v>95</v>
      </c>
      <c r="B94" s="7" t="s">
        <v>13</v>
      </c>
      <c r="C94" s="8">
        <v>9</v>
      </c>
      <c r="D94" s="8">
        <v>3</v>
      </c>
      <c r="E94" s="8">
        <v>9</v>
      </c>
      <c r="F94" s="8"/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302</v>
      </c>
      <c r="K94" s="13">
        <f t="shared" si="17"/>
        <v>-293</v>
      </c>
      <c r="L94" s="13">
        <f>VLOOKUP(A:A,[1]TDSheet!$A:$N,14,0)</f>
        <v>100</v>
      </c>
      <c r="M94" s="13">
        <f>VLOOKUP(A:A,[1]TDSheet!$A:$O,15,0)</f>
        <v>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3"/>
      <c r="V94" s="15">
        <v>50</v>
      </c>
      <c r="W94" s="13">
        <f t="shared" si="18"/>
        <v>1.8</v>
      </c>
      <c r="X94" s="15"/>
      <c r="Y94" s="16">
        <f t="shared" si="19"/>
        <v>111.11111111111111</v>
      </c>
      <c r="Z94" s="13">
        <f t="shared" si="20"/>
        <v>0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154.80000000000001</v>
      </c>
      <c r="AF94" s="13">
        <f>VLOOKUP(A:A,[1]TDSheet!$A:$AF,32,0)</f>
        <v>105.2</v>
      </c>
      <c r="AG94" s="13">
        <f>VLOOKUP(A:A,[1]TDSheet!$A:$AG,33,0)</f>
        <v>3.4</v>
      </c>
      <c r="AH94" s="13">
        <v>0</v>
      </c>
      <c r="AI94" s="13" t="e">
        <f>VLOOKUP(A:A,[1]TDSheet!$A:$AI,35,0)</f>
        <v>#N/A</v>
      </c>
      <c r="AJ94" s="13">
        <f t="shared" si="21"/>
        <v>3</v>
      </c>
      <c r="AK94" s="13">
        <f t="shared" si="22"/>
        <v>0</v>
      </c>
      <c r="AL94" s="13"/>
      <c r="AM94" s="13"/>
    </row>
    <row r="95" spans="1:39" s="1" customFormat="1" ht="11.1" customHeight="1" outlineLevel="1" x14ac:dyDescent="0.2">
      <c r="A95" s="7" t="s">
        <v>96</v>
      </c>
      <c r="B95" s="7" t="s">
        <v>13</v>
      </c>
      <c r="C95" s="8">
        <v>108</v>
      </c>
      <c r="D95" s="8">
        <v>2</v>
      </c>
      <c r="E95" s="8">
        <v>0</v>
      </c>
      <c r="F95" s="8">
        <v>108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307</v>
      </c>
      <c r="K95" s="13">
        <f t="shared" si="17"/>
        <v>-307</v>
      </c>
      <c r="L95" s="13">
        <f>VLOOKUP(A:A,[1]TDSheet!$A:$N,14,0)</f>
        <v>50</v>
      </c>
      <c r="M95" s="13">
        <f>VLOOKUP(A:A,[1]TDSheet!$A:$O,15,0)</f>
        <v>0</v>
      </c>
      <c r="N95" s="13">
        <f>VLOOKUP(A:A,[1]TDSheet!$A:$X,24,0)</f>
        <v>50</v>
      </c>
      <c r="O95" s="13"/>
      <c r="P95" s="13"/>
      <c r="Q95" s="13"/>
      <c r="R95" s="13"/>
      <c r="S95" s="13"/>
      <c r="T95" s="13"/>
      <c r="U95" s="13"/>
      <c r="V95" s="15">
        <v>50</v>
      </c>
      <c r="W95" s="13">
        <f t="shared" si="18"/>
        <v>0</v>
      </c>
      <c r="X95" s="15"/>
      <c r="Y95" s="16" t="e">
        <f t="shared" si="19"/>
        <v>#DIV/0!</v>
      </c>
      <c r="Z95" s="13" t="e">
        <f t="shared" si="20"/>
        <v>#DIV/0!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51</v>
      </c>
      <c r="AF95" s="13">
        <f>VLOOKUP(A:A,[1]TDSheet!$A:$AF,32,0)</f>
        <v>56.6</v>
      </c>
      <c r="AG95" s="13">
        <f>VLOOKUP(A:A,[1]TDSheet!$A:$AG,33,0)</f>
        <v>22.6</v>
      </c>
      <c r="AH95" s="13">
        <v>0</v>
      </c>
      <c r="AI95" s="13" t="e">
        <f>VLOOKUP(A:A,[1]TDSheet!$A:$AI,35,0)</f>
        <v>#N/A</v>
      </c>
      <c r="AJ95" s="13">
        <f t="shared" si="21"/>
        <v>7.5</v>
      </c>
      <c r="AK95" s="13">
        <f t="shared" si="22"/>
        <v>0</v>
      </c>
      <c r="AL95" s="13"/>
      <c r="AM95" s="13"/>
    </row>
    <row r="96" spans="1:39" s="1" customFormat="1" ht="21.95" customHeight="1" outlineLevel="1" x14ac:dyDescent="0.2">
      <c r="A96" s="7" t="s">
        <v>121</v>
      </c>
      <c r="B96" s="7" t="s">
        <v>13</v>
      </c>
      <c r="C96" s="8">
        <v>31</v>
      </c>
      <c r="D96" s="8">
        <v>66</v>
      </c>
      <c r="E96" s="8">
        <v>61</v>
      </c>
      <c r="F96" s="8">
        <v>24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3">
        <f>VLOOKUP(A:A,[2]TDSheet!$A:$F,6,0)</f>
        <v>89</v>
      </c>
      <c r="K96" s="13">
        <f t="shared" si="17"/>
        <v>-28</v>
      </c>
      <c r="L96" s="13">
        <f>VLOOKUP(A:A,[1]TDSheet!$A:$N,14,0)</f>
        <v>10</v>
      </c>
      <c r="M96" s="13">
        <f>VLOOKUP(A:A,[1]TDSheet!$A:$O,15,0)</f>
        <v>0</v>
      </c>
      <c r="N96" s="13">
        <f>VLOOKUP(A:A,[1]TDSheet!$A:$X,24,0)</f>
        <v>10</v>
      </c>
      <c r="O96" s="13"/>
      <c r="P96" s="13"/>
      <c r="Q96" s="13"/>
      <c r="R96" s="13"/>
      <c r="S96" s="13"/>
      <c r="T96" s="13"/>
      <c r="U96" s="13"/>
      <c r="V96" s="15">
        <v>10</v>
      </c>
      <c r="W96" s="13">
        <f t="shared" si="18"/>
        <v>12.2</v>
      </c>
      <c r="X96" s="15"/>
      <c r="Y96" s="16">
        <f t="shared" si="19"/>
        <v>4.4262295081967213</v>
      </c>
      <c r="Z96" s="13">
        <f t="shared" si="20"/>
        <v>1.9672131147540985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31.6</v>
      </c>
      <c r="AF96" s="13">
        <f>VLOOKUP(A:A,[1]TDSheet!$A:$AF,32,0)</f>
        <v>8.1999999999999993</v>
      </c>
      <c r="AG96" s="13">
        <f>VLOOKUP(A:A,[1]TDSheet!$A:$AG,33,0)</f>
        <v>16.2</v>
      </c>
      <c r="AH96" s="13">
        <f>VLOOKUP(A:A,[3]TDSheet!$A:$D,4,0)</f>
        <v>6</v>
      </c>
      <c r="AI96" s="13" t="e">
        <f>VLOOKUP(A:A,[1]TDSheet!$A:$AI,35,0)</f>
        <v>#N/A</v>
      </c>
      <c r="AJ96" s="13">
        <f t="shared" si="21"/>
        <v>2.8000000000000003</v>
      </c>
      <c r="AK96" s="13">
        <f t="shared" si="22"/>
        <v>0</v>
      </c>
      <c r="AL96" s="13"/>
      <c r="AM96" s="13"/>
    </row>
    <row r="97" spans="1:39" s="1" customFormat="1" ht="11.1" customHeight="1" outlineLevel="1" x14ac:dyDescent="0.2">
      <c r="A97" s="7" t="s">
        <v>97</v>
      </c>
      <c r="B97" s="7" t="s">
        <v>8</v>
      </c>
      <c r="C97" s="8">
        <v>236.56</v>
      </c>
      <c r="D97" s="8">
        <v>835.93499999999995</v>
      </c>
      <c r="E97" s="8">
        <v>268.39400000000001</v>
      </c>
      <c r="F97" s="8">
        <v>798.30499999999995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273.952</v>
      </c>
      <c r="K97" s="13">
        <f t="shared" si="17"/>
        <v>-5.5579999999999927</v>
      </c>
      <c r="L97" s="13">
        <f>VLOOKUP(A:A,[1]TDSheet!$A:$N,14,0)</f>
        <v>0</v>
      </c>
      <c r="M97" s="13">
        <f>VLOOKUP(A:A,[1]TDSheet!$A:$O,15,0)</f>
        <v>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5"/>
      <c r="W97" s="13">
        <f t="shared" si="18"/>
        <v>53.678800000000003</v>
      </c>
      <c r="X97" s="15"/>
      <c r="Y97" s="16">
        <f t="shared" si="19"/>
        <v>14.871886107737131</v>
      </c>
      <c r="Z97" s="13">
        <f t="shared" si="20"/>
        <v>14.871886107737131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94.309799999999996</v>
      </c>
      <c r="AF97" s="13">
        <f>VLOOKUP(A:A,[1]TDSheet!$A:$AF,32,0)</f>
        <v>96.13300000000001</v>
      </c>
      <c r="AG97" s="13">
        <f>VLOOKUP(A:A,[1]TDSheet!$A:$AG,33,0)</f>
        <v>118.505</v>
      </c>
      <c r="AH97" s="13">
        <f>VLOOKUP(A:A,[3]TDSheet!$A:$D,4,0)</f>
        <v>22.286999999999999</v>
      </c>
      <c r="AI97" s="13" t="str">
        <f>VLOOKUP(A:A,[1]TDSheet!$A:$AI,35,0)</f>
        <v>увел</v>
      </c>
      <c r="AJ97" s="13">
        <f t="shared" si="21"/>
        <v>0</v>
      </c>
      <c r="AK97" s="13">
        <f t="shared" si="22"/>
        <v>0</v>
      </c>
      <c r="AL97" s="13"/>
      <c r="AM97" s="13"/>
    </row>
    <row r="98" spans="1:39" s="1" customFormat="1" ht="21.95" customHeight="1" outlineLevel="1" x14ac:dyDescent="0.2">
      <c r="A98" s="7" t="s">
        <v>98</v>
      </c>
      <c r="B98" s="7" t="s">
        <v>8</v>
      </c>
      <c r="C98" s="8">
        <v>15.882999999999999</v>
      </c>
      <c r="D98" s="8">
        <v>98.679000000000002</v>
      </c>
      <c r="E98" s="8">
        <v>17.576000000000001</v>
      </c>
      <c r="F98" s="8">
        <v>94.281999999999996</v>
      </c>
      <c r="G98" s="1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36.200000000000003</v>
      </c>
      <c r="K98" s="13">
        <f t="shared" si="17"/>
        <v>-18.624000000000002</v>
      </c>
      <c r="L98" s="13">
        <f>VLOOKUP(A:A,[1]TDSheet!$A:$N,14,0)</f>
        <v>0</v>
      </c>
      <c r="M98" s="13">
        <f>VLOOKUP(A:A,[1]TDSheet!$A:$O,15,0)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5"/>
      <c r="W98" s="13">
        <f t="shared" si="18"/>
        <v>3.5152000000000001</v>
      </c>
      <c r="X98" s="15"/>
      <c r="Y98" s="16">
        <f t="shared" si="19"/>
        <v>26.821233500227581</v>
      </c>
      <c r="Z98" s="13">
        <f t="shared" si="20"/>
        <v>26.821233500227581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1.6224000000000001</v>
      </c>
      <c r="AF98" s="13">
        <f>VLOOKUP(A:A,[1]TDSheet!$A:$AF,32,0)</f>
        <v>10.577200000000001</v>
      </c>
      <c r="AG98" s="13">
        <f>VLOOKUP(A:A,[1]TDSheet!$A:$AG,33,0)</f>
        <v>11.3568</v>
      </c>
      <c r="AH98" s="13">
        <f>VLOOKUP(A:A,[3]TDSheet!$A:$D,4,0)</f>
        <v>4.056</v>
      </c>
      <c r="AI98" s="19" t="str">
        <f>VLOOKUP(A:A,[1]TDSheet!$A:$AI,35,0)</f>
        <v>увел</v>
      </c>
      <c r="AJ98" s="13">
        <f t="shared" si="21"/>
        <v>0</v>
      </c>
      <c r="AK98" s="13">
        <f t="shared" si="22"/>
        <v>0</v>
      </c>
      <c r="AL98" s="13"/>
      <c r="AM98" s="13"/>
    </row>
    <row r="99" spans="1:39" s="1" customFormat="1" ht="21.95" customHeight="1" outlineLevel="1" x14ac:dyDescent="0.2">
      <c r="A99" s="7" t="s">
        <v>99</v>
      </c>
      <c r="B99" s="7" t="s">
        <v>13</v>
      </c>
      <c r="C99" s="8">
        <v>620</v>
      </c>
      <c r="D99" s="8">
        <v>472</v>
      </c>
      <c r="E99" s="8">
        <v>526</v>
      </c>
      <c r="F99" s="8">
        <v>538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557</v>
      </c>
      <c r="K99" s="13">
        <f t="shared" si="17"/>
        <v>-31</v>
      </c>
      <c r="L99" s="13">
        <f>VLOOKUP(A:A,[1]TDSheet!$A:$N,14,0)</f>
        <v>0</v>
      </c>
      <c r="M99" s="13">
        <f>VLOOKUP(A:A,[1]TDSheet!$A:$O,15,0)</f>
        <v>0</v>
      </c>
      <c r="N99" s="13">
        <f>VLOOKUP(A:A,[1]TDSheet!$A:$X,24,0)</f>
        <v>250</v>
      </c>
      <c r="O99" s="13"/>
      <c r="P99" s="13"/>
      <c r="Q99" s="13"/>
      <c r="R99" s="13"/>
      <c r="S99" s="13"/>
      <c r="T99" s="13"/>
      <c r="U99" s="13"/>
      <c r="V99" s="15">
        <v>100</v>
      </c>
      <c r="W99" s="13">
        <f t="shared" si="18"/>
        <v>105.2</v>
      </c>
      <c r="X99" s="15"/>
      <c r="Y99" s="16">
        <f t="shared" si="19"/>
        <v>8.4410646387832688</v>
      </c>
      <c r="Z99" s="13">
        <f t="shared" si="20"/>
        <v>5.1140684410646386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133.80000000000001</v>
      </c>
      <c r="AF99" s="13">
        <f>VLOOKUP(A:A,[1]TDSheet!$A:$AF,32,0)</f>
        <v>149</v>
      </c>
      <c r="AG99" s="13">
        <f>VLOOKUP(A:A,[1]TDSheet!$A:$AG,33,0)</f>
        <v>121.8</v>
      </c>
      <c r="AH99" s="13">
        <f>VLOOKUP(A:A,[3]TDSheet!$A:$D,4,0)</f>
        <v>79</v>
      </c>
      <c r="AI99" s="13" t="str">
        <f>VLOOKUP(A:A,[1]TDSheet!$A:$AI,35,0)</f>
        <v>Паша</v>
      </c>
      <c r="AJ99" s="13">
        <f t="shared" si="21"/>
        <v>40</v>
      </c>
      <c r="AK99" s="13">
        <f t="shared" si="22"/>
        <v>0</v>
      </c>
      <c r="AL99" s="13"/>
      <c r="AM99" s="13"/>
    </row>
    <row r="100" spans="1:39" s="1" customFormat="1" ht="21.95" customHeight="1" outlineLevel="1" x14ac:dyDescent="0.2">
      <c r="A100" s="7" t="s">
        <v>100</v>
      </c>
      <c r="B100" s="7" t="s">
        <v>8</v>
      </c>
      <c r="C100" s="8">
        <v>313.76299999999998</v>
      </c>
      <c r="D100" s="8">
        <v>270.27600000000001</v>
      </c>
      <c r="E100" s="8">
        <v>267.70999999999998</v>
      </c>
      <c r="F100" s="8">
        <v>304.72899999999998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259.91300000000001</v>
      </c>
      <c r="K100" s="13">
        <f t="shared" si="17"/>
        <v>7.7969999999999686</v>
      </c>
      <c r="L100" s="13">
        <f>VLOOKUP(A:A,[1]TDSheet!$A:$N,14,0)</f>
        <v>0</v>
      </c>
      <c r="M100" s="13">
        <f>VLOOKUP(A:A,[1]TDSheet!$A:$O,15,0)</f>
        <v>0</v>
      </c>
      <c r="N100" s="13">
        <f>VLOOKUP(A:A,[1]TDSheet!$A:$X,24,0)</f>
        <v>100</v>
      </c>
      <c r="O100" s="13"/>
      <c r="P100" s="13"/>
      <c r="Q100" s="13"/>
      <c r="R100" s="13"/>
      <c r="S100" s="13"/>
      <c r="T100" s="13"/>
      <c r="U100" s="13"/>
      <c r="V100" s="15">
        <v>50</v>
      </c>
      <c r="W100" s="13">
        <f t="shared" si="18"/>
        <v>53.541999999999994</v>
      </c>
      <c r="X100" s="15"/>
      <c r="Y100" s="16">
        <f t="shared" si="19"/>
        <v>8.4929401217735609</v>
      </c>
      <c r="Z100" s="13">
        <f t="shared" si="20"/>
        <v>5.6914011430279032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85.206800000000001</v>
      </c>
      <c r="AF100" s="13">
        <f>VLOOKUP(A:A,[1]TDSheet!$A:$AF,32,0)</f>
        <v>73.015200000000007</v>
      </c>
      <c r="AG100" s="13">
        <f>VLOOKUP(A:A,[1]TDSheet!$A:$AG,33,0)</f>
        <v>61.762</v>
      </c>
      <c r="AH100" s="13">
        <f>VLOOKUP(A:A,[3]TDSheet!$A:$D,4,0)</f>
        <v>44.765000000000001</v>
      </c>
      <c r="AI100" s="13" t="str">
        <f>VLOOKUP(A:A,[1]TDSheet!$A:$AI,35,0)</f>
        <v>увел</v>
      </c>
      <c r="AJ100" s="13">
        <f t="shared" si="21"/>
        <v>50</v>
      </c>
      <c r="AK100" s="13">
        <f t="shared" si="22"/>
        <v>0</v>
      </c>
      <c r="AL100" s="13"/>
      <c r="AM100" s="13"/>
    </row>
    <row r="101" spans="1:39" s="1" customFormat="1" ht="21.95" customHeight="1" outlineLevel="1" x14ac:dyDescent="0.2">
      <c r="A101" s="7" t="s">
        <v>101</v>
      </c>
      <c r="B101" s="7" t="s">
        <v>13</v>
      </c>
      <c r="C101" s="8">
        <v>165</v>
      </c>
      <c r="D101" s="8">
        <v>852</v>
      </c>
      <c r="E101" s="8">
        <v>380</v>
      </c>
      <c r="F101" s="8">
        <v>622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402</v>
      </c>
      <c r="K101" s="13">
        <f t="shared" si="17"/>
        <v>-22</v>
      </c>
      <c r="L101" s="13">
        <f>VLOOKUP(A:A,[1]TDSheet!$A:$N,14,0)</f>
        <v>0</v>
      </c>
      <c r="M101" s="13">
        <f>VLOOKUP(A:A,[1]TDSheet!$A:$O,15,0)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>
        <v>30</v>
      </c>
      <c r="W101" s="13">
        <f t="shared" si="18"/>
        <v>76</v>
      </c>
      <c r="X101" s="15"/>
      <c r="Y101" s="16">
        <f t="shared" si="19"/>
        <v>8.5789473684210531</v>
      </c>
      <c r="Z101" s="13">
        <f t="shared" si="20"/>
        <v>8.1842105263157894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86</v>
      </c>
      <c r="AF101" s="13">
        <f>VLOOKUP(A:A,[1]TDSheet!$A:$AF,32,0)</f>
        <v>87.4</v>
      </c>
      <c r="AG101" s="13">
        <f>VLOOKUP(A:A,[1]TDSheet!$A:$AG,33,0)</f>
        <v>114</v>
      </c>
      <c r="AH101" s="13">
        <f>VLOOKUP(A:A,[3]TDSheet!$A:$D,4,0)</f>
        <v>70</v>
      </c>
      <c r="AI101" s="13" t="str">
        <f>VLOOKUP(A:A,[1]TDSheet!$A:$AI,35,0)</f>
        <v>увел</v>
      </c>
      <c r="AJ101" s="13">
        <f t="shared" si="21"/>
        <v>12</v>
      </c>
      <c r="AK101" s="13">
        <f t="shared" si="22"/>
        <v>0</v>
      </c>
      <c r="AL101" s="13"/>
      <c r="AM101" s="13"/>
    </row>
    <row r="102" spans="1:39" s="1" customFormat="1" ht="11.1" customHeight="1" outlineLevel="1" x14ac:dyDescent="0.2">
      <c r="A102" s="7" t="s">
        <v>102</v>
      </c>
      <c r="B102" s="7" t="s">
        <v>8</v>
      </c>
      <c r="C102" s="8">
        <v>273.59699999999998</v>
      </c>
      <c r="D102" s="8">
        <v>234.39500000000001</v>
      </c>
      <c r="E102" s="8">
        <v>199.43899999999999</v>
      </c>
      <c r="F102" s="8">
        <v>303.56299999999999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188.85300000000001</v>
      </c>
      <c r="K102" s="13">
        <f t="shared" si="17"/>
        <v>10.585999999999984</v>
      </c>
      <c r="L102" s="13">
        <f>VLOOKUP(A:A,[1]TDSheet!$A:$N,14,0)</f>
        <v>0</v>
      </c>
      <c r="M102" s="13">
        <f>VLOOKUP(A:A,[1]TDSheet!$A:$O,15,0)</f>
        <v>0</v>
      </c>
      <c r="N102" s="13">
        <f>VLOOKUP(A:A,[1]TDSheet!$A:$X,24,0)</f>
        <v>50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18"/>
        <v>39.887799999999999</v>
      </c>
      <c r="X102" s="15"/>
      <c r="Y102" s="16">
        <f t="shared" si="19"/>
        <v>8.8639383470635131</v>
      </c>
      <c r="Z102" s="13">
        <f t="shared" si="20"/>
        <v>7.6104222343674008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77.969000000000008</v>
      </c>
      <c r="AF102" s="13">
        <f>VLOOKUP(A:A,[1]TDSheet!$A:$AF,32,0)</f>
        <v>50.3508</v>
      </c>
      <c r="AG102" s="13">
        <f>VLOOKUP(A:A,[1]TDSheet!$A:$AG,33,0)</f>
        <v>51.313000000000002</v>
      </c>
      <c r="AH102" s="13">
        <f>VLOOKUP(A:A,[3]TDSheet!$A:$D,4,0)</f>
        <v>23.2</v>
      </c>
      <c r="AI102" s="13" t="str">
        <f>VLOOKUP(A:A,[1]TDSheet!$A:$AI,35,0)</f>
        <v>увел</v>
      </c>
      <c r="AJ102" s="13">
        <f t="shared" si="21"/>
        <v>0</v>
      </c>
      <c r="AK102" s="13">
        <f t="shared" si="22"/>
        <v>0</v>
      </c>
      <c r="AL102" s="13"/>
      <c r="AM102" s="13"/>
    </row>
    <row r="103" spans="1:39" s="1" customFormat="1" ht="11.1" customHeight="1" outlineLevel="1" x14ac:dyDescent="0.2">
      <c r="A103" s="7" t="s">
        <v>103</v>
      </c>
      <c r="B103" s="7" t="s">
        <v>13</v>
      </c>
      <c r="C103" s="8">
        <v>71</v>
      </c>
      <c r="D103" s="8">
        <v>179</v>
      </c>
      <c r="E103" s="8">
        <v>149</v>
      </c>
      <c r="F103" s="8">
        <v>83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263</v>
      </c>
      <c r="K103" s="13">
        <f t="shared" si="17"/>
        <v>-114</v>
      </c>
      <c r="L103" s="13">
        <f>VLOOKUP(A:A,[1]TDSheet!$A:$N,14,0)</f>
        <v>90</v>
      </c>
      <c r="M103" s="13">
        <f>VLOOKUP(A:A,[1]TDSheet!$A:$O,15,0)</f>
        <v>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3"/>
      <c r="V103" s="15">
        <v>50</v>
      </c>
      <c r="W103" s="13">
        <f t="shared" si="18"/>
        <v>29.8</v>
      </c>
      <c r="X103" s="15"/>
      <c r="Y103" s="16">
        <f t="shared" si="19"/>
        <v>9.1610738255033564</v>
      </c>
      <c r="Z103" s="13">
        <f t="shared" si="20"/>
        <v>2.7852348993288589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15</v>
      </c>
      <c r="AF103" s="13">
        <f>VLOOKUP(A:A,[1]TDSheet!$A:$AF,32,0)</f>
        <v>24</v>
      </c>
      <c r="AG103" s="13">
        <f>VLOOKUP(A:A,[1]TDSheet!$A:$AG,33,0)</f>
        <v>25.6</v>
      </c>
      <c r="AH103" s="13">
        <f>VLOOKUP(A:A,[3]TDSheet!$A:$D,4,0)</f>
        <v>28</v>
      </c>
      <c r="AI103" s="13" t="str">
        <f>VLOOKUP(A:A,[1]TDSheet!$A:$AI,35,0)</f>
        <v>Паша</v>
      </c>
      <c r="AJ103" s="13">
        <f t="shared" si="21"/>
        <v>20</v>
      </c>
      <c r="AK103" s="13">
        <f t="shared" si="22"/>
        <v>0</v>
      </c>
      <c r="AL103" s="13"/>
      <c r="AM103" s="13"/>
    </row>
    <row r="104" spans="1:39" s="1" customFormat="1" ht="21.95" customHeight="1" outlineLevel="1" x14ac:dyDescent="0.2">
      <c r="A104" s="7" t="s">
        <v>104</v>
      </c>
      <c r="B104" s="7" t="s">
        <v>13</v>
      </c>
      <c r="C104" s="8">
        <v>127</v>
      </c>
      <c r="D104" s="8">
        <v>108</v>
      </c>
      <c r="E104" s="8">
        <v>150</v>
      </c>
      <c r="F104" s="8">
        <v>85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172</v>
      </c>
      <c r="K104" s="13">
        <f t="shared" si="17"/>
        <v>-22</v>
      </c>
      <c r="L104" s="13">
        <f>VLOOKUP(A:A,[1]TDSheet!$A:$N,14,0)</f>
        <v>0</v>
      </c>
      <c r="M104" s="13">
        <f>VLOOKUP(A:A,[1]TDSheet!$A:$O,15,0)</f>
        <v>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3"/>
      <c r="V104" s="15">
        <v>70</v>
      </c>
      <c r="W104" s="13">
        <f t="shared" si="18"/>
        <v>30</v>
      </c>
      <c r="X104" s="15"/>
      <c r="Y104" s="16">
        <f t="shared" si="19"/>
        <v>8.5</v>
      </c>
      <c r="Z104" s="13">
        <f t="shared" si="20"/>
        <v>2.8333333333333335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32</v>
      </c>
      <c r="AF104" s="13">
        <f>VLOOKUP(A:A,[1]TDSheet!$A:$AF,32,0)</f>
        <v>28.2</v>
      </c>
      <c r="AG104" s="13">
        <f>VLOOKUP(A:A,[1]TDSheet!$A:$AG,33,0)</f>
        <v>26.2</v>
      </c>
      <c r="AH104" s="13">
        <f>VLOOKUP(A:A,[3]TDSheet!$A:$D,4,0)</f>
        <v>40</v>
      </c>
      <c r="AI104" s="13" t="e">
        <f>VLOOKUP(A:A,[1]TDSheet!$A:$AI,35,0)</f>
        <v>#N/A</v>
      </c>
      <c r="AJ104" s="13">
        <f t="shared" si="21"/>
        <v>14</v>
      </c>
      <c r="AK104" s="13">
        <f t="shared" si="22"/>
        <v>0</v>
      </c>
      <c r="AL104" s="13"/>
      <c r="AM104" s="13"/>
    </row>
    <row r="105" spans="1:39" s="1" customFormat="1" ht="21.95" customHeight="1" outlineLevel="1" x14ac:dyDescent="0.2">
      <c r="A105" s="7" t="s">
        <v>105</v>
      </c>
      <c r="B105" s="7" t="s">
        <v>13</v>
      </c>
      <c r="C105" s="8">
        <v>59</v>
      </c>
      <c r="D105" s="8">
        <v>135</v>
      </c>
      <c r="E105" s="8">
        <v>113</v>
      </c>
      <c r="F105" s="8">
        <v>78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187</v>
      </c>
      <c r="K105" s="13">
        <f t="shared" si="17"/>
        <v>-74</v>
      </c>
      <c r="L105" s="13">
        <f>VLOOKUP(A:A,[1]TDSheet!$A:$N,14,0)</f>
        <v>50</v>
      </c>
      <c r="M105" s="13">
        <f>VLOOKUP(A:A,[1]TDSheet!$A:$O,15,0)</f>
        <v>0</v>
      </c>
      <c r="N105" s="13">
        <f>VLOOKUP(A:A,[1]TDSheet!$A:$X,24,0)</f>
        <v>30</v>
      </c>
      <c r="O105" s="13"/>
      <c r="P105" s="13"/>
      <c r="Q105" s="13"/>
      <c r="R105" s="13"/>
      <c r="S105" s="13"/>
      <c r="T105" s="13"/>
      <c r="U105" s="13"/>
      <c r="V105" s="15">
        <v>40</v>
      </c>
      <c r="W105" s="13">
        <f t="shared" si="18"/>
        <v>22.6</v>
      </c>
      <c r="X105" s="15"/>
      <c r="Y105" s="16">
        <f t="shared" si="19"/>
        <v>8.7610619469026538</v>
      </c>
      <c r="Z105" s="13">
        <f t="shared" si="20"/>
        <v>3.4513274336283182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15</v>
      </c>
      <c r="AF105" s="13">
        <f>VLOOKUP(A:A,[1]TDSheet!$A:$AF,32,0)</f>
        <v>17.8</v>
      </c>
      <c r="AG105" s="13">
        <f>VLOOKUP(A:A,[1]TDSheet!$A:$AG,33,0)</f>
        <v>21.4</v>
      </c>
      <c r="AH105" s="13">
        <f>VLOOKUP(A:A,[3]TDSheet!$A:$D,4,0)</f>
        <v>18</v>
      </c>
      <c r="AI105" s="13" t="str">
        <f>VLOOKUP(A:A,[1]TDSheet!$A:$AI,35,0)</f>
        <v>увел</v>
      </c>
      <c r="AJ105" s="13">
        <f t="shared" si="21"/>
        <v>8</v>
      </c>
      <c r="AK105" s="13">
        <f t="shared" si="22"/>
        <v>0</v>
      </c>
      <c r="AL105" s="13"/>
      <c r="AM105" s="13"/>
    </row>
    <row r="106" spans="1:39" s="1" customFormat="1" ht="21.95" customHeight="1" outlineLevel="1" x14ac:dyDescent="0.2">
      <c r="A106" s="7" t="s">
        <v>106</v>
      </c>
      <c r="B106" s="7" t="s">
        <v>13</v>
      </c>
      <c r="C106" s="8">
        <v>345</v>
      </c>
      <c r="D106" s="8">
        <v>316</v>
      </c>
      <c r="E106" s="8">
        <v>375</v>
      </c>
      <c r="F106" s="8">
        <v>255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415</v>
      </c>
      <c r="K106" s="13">
        <f t="shared" si="17"/>
        <v>-40</v>
      </c>
      <c r="L106" s="13">
        <f>VLOOKUP(A:A,[1]TDSheet!$A:$N,14,0)</f>
        <v>80</v>
      </c>
      <c r="M106" s="13">
        <f>VLOOKUP(A:A,[1]TDSheet!$A:$O,15,0)</f>
        <v>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3"/>
      <c r="V106" s="15">
        <v>200</v>
      </c>
      <c r="W106" s="13">
        <f t="shared" si="18"/>
        <v>75</v>
      </c>
      <c r="X106" s="15"/>
      <c r="Y106" s="16">
        <f t="shared" si="19"/>
        <v>8.4666666666666668</v>
      </c>
      <c r="Z106" s="13">
        <f t="shared" si="20"/>
        <v>3.4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91</v>
      </c>
      <c r="AF106" s="13">
        <f>VLOOKUP(A:A,[1]TDSheet!$A:$AF,32,0)</f>
        <v>81</v>
      </c>
      <c r="AG106" s="13">
        <f>VLOOKUP(A:A,[1]TDSheet!$A:$AG,33,0)</f>
        <v>69.8</v>
      </c>
      <c r="AH106" s="13">
        <f>VLOOKUP(A:A,[3]TDSheet!$A:$D,4,0)</f>
        <v>101</v>
      </c>
      <c r="AI106" s="13" t="str">
        <f>VLOOKUP(A:A,[1]TDSheet!$A:$AI,35,0)</f>
        <v>увел</v>
      </c>
      <c r="AJ106" s="13">
        <f t="shared" si="21"/>
        <v>40</v>
      </c>
      <c r="AK106" s="13">
        <f t="shared" si="22"/>
        <v>0</v>
      </c>
      <c r="AL106" s="13"/>
      <c r="AM106" s="13"/>
    </row>
    <row r="107" spans="1:39" s="1" customFormat="1" ht="11.1" customHeight="1" outlineLevel="1" x14ac:dyDescent="0.2">
      <c r="A107" s="7" t="s">
        <v>107</v>
      </c>
      <c r="B107" s="7" t="s">
        <v>13</v>
      </c>
      <c r="C107" s="8">
        <v>167</v>
      </c>
      <c r="D107" s="8">
        <v>298</v>
      </c>
      <c r="E107" s="8">
        <v>219</v>
      </c>
      <c r="F107" s="8">
        <v>231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241</v>
      </c>
      <c r="K107" s="13">
        <f t="shared" si="17"/>
        <v>-22</v>
      </c>
      <c r="L107" s="13">
        <f>VLOOKUP(A:A,[1]TDSheet!$A:$N,14,0)</f>
        <v>70</v>
      </c>
      <c r="M107" s="13">
        <f>VLOOKUP(A:A,[1]TDSheet!$A:$O,15,0)</f>
        <v>0</v>
      </c>
      <c r="N107" s="13">
        <f>VLOOKUP(A:A,[1]TDSheet!$A:$X,24,0)</f>
        <v>80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18"/>
        <v>43.8</v>
      </c>
      <c r="X107" s="15"/>
      <c r="Y107" s="16">
        <f t="shared" si="19"/>
        <v>8.6986301369863011</v>
      </c>
      <c r="Z107" s="13">
        <f t="shared" si="20"/>
        <v>5.2739726027397262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22.4</v>
      </c>
      <c r="AF107" s="13">
        <f>VLOOKUP(A:A,[1]TDSheet!$A:$AF,32,0)</f>
        <v>42.2</v>
      </c>
      <c r="AG107" s="13">
        <f>VLOOKUP(A:A,[1]TDSheet!$A:$AG,33,0)</f>
        <v>42.4</v>
      </c>
      <c r="AH107" s="13">
        <f>VLOOKUP(A:A,[3]TDSheet!$A:$D,4,0)</f>
        <v>70</v>
      </c>
      <c r="AI107" s="13" t="str">
        <f>VLOOKUP(A:A,[1]TDSheet!$A:$AI,35,0)</f>
        <v>???</v>
      </c>
      <c r="AJ107" s="13">
        <f t="shared" si="21"/>
        <v>0</v>
      </c>
      <c r="AK107" s="13">
        <f t="shared" si="22"/>
        <v>0</v>
      </c>
      <c r="AL107" s="13"/>
      <c r="AM107" s="13"/>
    </row>
    <row r="108" spans="1:39" s="1" customFormat="1" ht="11.1" customHeight="1" outlineLevel="1" x14ac:dyDescent="0.2">
      <c r="A108" s="7" t="s">
        <v>108</v>
      </c>
      <c r="B108" s="7" t="s">
        <v>8</v>
      </c>
      <c r="C108" s="8">
        <v>413.79500000000002</v>
      </c>
      <c r="D108" s="8">
        <v>697.49900000000002</v>
      </c>
      <c r="E108" s="8">
        <v>450.33699999999999</v>
      </c>
      <c r="F108" s="8">
        <v>406.99200000000002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451.39499999999998</v>
      </c>
      <c r="K108" s="13">
        <f t="shared" si="17"/>
        <v>-1.0579999999999927</v>
      </c>
      <c r="L108" s="13">
        <f>VLOOKUP(A:A,[1]TDSheet!$A:$N,14,0)</f>
        <v>150</v>
      </c>
      <c r="M108" s="13">
        <f>VLOOKUP(A:A,[1]TDSheet!$A:$O,15,0)</f>
        <v>0</v>
      </c>
      <c r="N108" s="13">
        <f>VLOOKUP(A:A,[1]TDSheet!$A:$X,24,0)</f>
        <v>100</v>
      </c>
      <c r="O108" s="13"/>
      <c r="P108" s="13"/>
      <c r="Q108" s="13"/>
      <c r="R108" s="13"/>
      <c r="S108" s="13"/>
      <c r="T108" s="13"/>
      <c r="U108" s="13"/>
      <c r="V108" s="15">
        <v>150</v>
      </c>
      <c r="W108" s="13">
        <f t="shared" si="18"/>
        <v>90.067399999999992</v>
      </c>
      <c r="X108" s="15"/>
      <c r="Y108" s="16">
        <f t="shared" si="19"/>
        <v>8.9598678323122467</v>
      </c>
      <c r="Z108" s="13">
        <f t="shared" si="20"/>
        <v>4.5187492921967332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128.089</v>
      </c>
      <c r="AF108" s="13">
        <f>VLOOKUP(A:A,[1]TDSheet!$A:$AF,32,0)</f>
        <v>98.558399999999992</v>
      </c>
      <c r="AG108" s="13">
        <f>VLOOKUP(A:A,[1]TDSheet!$A:$AG,33,0)</f>
        <v>89.569199999999995</v>
      </c>
      <c r="AH108" s="13">
        <f>VLOOKUP(A:A,[3]TDSheet!$A:$D,4,0)</f>
        <v>92.7</v>
      </c>
      <c r="AI108" s="13" t="e">
        <f>VLOOKUP(A:A,[1]TDSheet!$A:$AI,35,0)</f>
        <v>#N/A</v>
      </c>
      <c r="AJ108" s="13">
        <f t="shared" si="21"/>
        <v>150</v>
      </c>
      <c r="AK108" s="13">
        <f t="shared" si="22"/>
        <v>0</v>
      </c>
      <c r="AL108" s="13"/>
      <c r="AM108" s="13"/>
    </row>
    <row r="109" spans="1:39" s="1" customFormat="1" ht="11.1" customHeight="1" outlineLevel="1" x14ac:dyDescent="0.2">
      <c r="A109" s="7" t="s">
        <v>109</v>
      </c>
      <c r="B109" s="7" t="s">
        <v>8</v>
      </c>
      <c r="C109" s="8">
        <v>2338.049</v>
      </c>
      <c r="D109" s="8">
        <v>5262.5420000000004</v>
      </c>
      <c r="E109" s="8">
        <v>3968.36</v>
      </c>
      <c r="F109" s="8">
        <v>3465.4479999999999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3842.0129999999999</v>
      </c>
      <c r="K109" s="13">
        <f t="shared" si="17"/>
        <v>126.34700000000021</v>
      </c>
      <c r="L109" s="13">
        <f>VLOOKUP(A:A,[1]TDSheet!$A:$N,14,0)</f>
        <v>400</v>
      </c>
      <c r="M109" s="13">
        <f>VLOOKUP(A:A,[1]TDSheet!$A:$O,15,0)</f>
        <v>1000</v>
      </c>
      <c r="N109" s="13">
        <f>VLOOKUP(A:A,[1]TDSheet!$A:$X,24,0)</f>
        <v>800</v>
      </c>
      <c r="O109" s="13"/>
      <c r="P109" s="13"/>
      <c r="Q109" s="13"/>
      <c r="R109" s="13"/>
      <c r="S109" s="13"/>
      <c r="T109" s="13"/>
      <c r="U109" s="13"/>
      <c r="V109" s="15">
        <v>900</v>
      </c>
      <c r="W109" s="13">
        <f t="shared" si="18"/>
        <v>793.67200000000003</v>
      </c>
      <c r="X109" s="15"/>
      <c r="Y109" s="16">
        <f t="shared" si="19"/>
        <v>8.2722434456551319</v>
      </c>
      <c r="Z109" s="13">
        <f t="shared" si="20"/>
        <v>4.3663478111864844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879.49419999999986</v>
      </c>
      <c r="AF109" s="13">
        <f>VLOOKUP(A:A,[1]TDSheet!$A:$AF,32,0)</f>
        <v>770.43680000000006</v>
      </c>
      <c r="AG109" s="13">
        <f>VLOOKUP(A:A,[1]TDSheet!$A:$AG,33,0)</f>
        <v>832.65480000000002</v>
      </c>
      <c r="AH109" s="13">
        <f>VLOOKUP(A:A,[3]TDSheet!$A:$D,4,0)</f>
        <v>909.50900000000001</v>
      </c>
      <c r="AI109" s="13" t="str">
        <f>VLOOKUP(A:A,[1]TDSheet!$A:$AI,35,0)</f>
        <v>оконч</v>
      </c>
      <c r="AJ109" s="13">
        <f t="shared" si="21"/>
        <v>900</v>
      </c>
      <c r="AK109" s="13">
        <f t="shared" si="22"/>
        <v>0</v>
      </c>
      <c r="AL109" s="13"/>
      <c r="AM109" s="13"/>
    </row>
    <row r="110" spans="1:39" s="1" customFormat="1" ht="11.1" customHeight="1" outlineLevel="1" x14ac:dyDescent="0.2">
      <c r="A110" s="7" t="s">
        <v>110</v>
      </c>
      <c r="B110" s="7" t="s">
        <v>8</v>
      </c>
      <c r="C110" s="8">
        <v>5442.7370000000001</v>
      </c>
      <c r="D110" s="8">
        <v>15741.171</v>
      </c>
      <c r="E110" s="8">
        <v>5944.2120000000004</v>
      </c>
      <c r="F110" s="8">
        <v>6642.8209999999999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5808.8069999999998</v>
      </c>
      <c r="K110" s="13">
        <f t="shared" si="17"/>
        <v>135.40500000000065</v>
      </c>
      <c r="L110" s="13">
        <f>VLOOKUP(A:A,[1]TDSheet!$A:$N,14,0)</f>
        <v>500</v>
      </c>
      <c r="M110" s="13">
        <f>VLOOKUP(A:A,[1]TDSheet!$A:$O,15,0)</f>
        <v>2300</v>
      </c>
      <c r="N110" s="13">
        <f>VLOOKUP(A:A,[1]TDSheet!$A:$X,24,0)</f>
        <v>1950</v>
      </c>
      <c r="O110" s="13"/>
      <c r="P110" s="13"/>
      <c r="Q110" s="13"/>
      <c r="R110" s="13"/>
      <c r="S110" s="13"/>
      <c r="T110" s="13"/>
      <c r="U110" s="13"/>
      <c r="V110" s="15">
        <v>1100</v>
      </c>
      <c r="W110" s="13">
        <f t="shared" si="18"/>
        <v>1188.8424</v>
      </c>
      <c r="X110" s="15"/>
      <c r="Y110" s="16">
        <f t="shared" si="19"/>
        <v>10.508391187932059</v>
      </c>
      <c r="Z110" s="13">
        <f t="shared" si="20"/>
        <v>5.5876380250233337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1598.8784000000001</v>
      </c>
      <c r="AF110" s="13">
        <f>VLOOKUP(A:A,[1]TDSheet!$A:$AF,32,0)</f>
        <v>1455.2837999999999</v>
      </c>
      <c r="AG110" s="13">
        <f>VLOOKUP(A:A,[1]TDSheet!$A:$AG,33,0)</f>
        <v>1333.8772000000001</v>
      </c>
      <c r="AH110" s="13">
        <f>VLOOKUP(A:A,[3]TDSheet!$A:$D,4,0)</f>
        <v>1357.797</v>
      </c>
      <c r="AI110" s="13" t="str">
        <f>VLOOKUP(A:A,[1]TDSheet!$A:$AI,35,0)</f>
        <v>сентак</v>
      </c>
      <c r="AJ110" s="13">
        <f t="shared" si="21"/>
        <v>1100</v>
      </c>
      <c r="AK110" s="13">
        <f t="shared" si="22"/>
        <v>0</v>
      </c>
      <c r="AL110" s="13"/>
      <c r="AM110" s="13"/>
    </row>
    <row r="111" spans="1:39" s="1" customFormat="1" ht="11.1" customHeight="1" outlineLevel="1" x14ac:dyDescent="0.2">
      <c r="A111" s="7" t="s">
        <v>111</v>
      </c>
      <c r="B111" s="7" t="s">
        <v>8</v>
      </c>
      <c r="C111" s="8">
        <v>2612.1280000000002</v>
      </c>
      <c r="D111" s="8">
        <v>11885.383</v>
      </c>
      <c r="E111" s="8">
        <v>5215.1180000000004</v>
      </c>
      <c r="F111" s="8">
        <v>4292.3879999999999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5076.3729999999996</v>
      </c>
      <c r="K111" s="13">
        <f t="shared" si="17"/>
        <v>138.7450000000008</v>
      </c>
      <c r="L111" s="13">
        <f>VLOOKUP(A:A,[1]TDSheet!$A:$N,14,0)</f>
        <v>500</v>
      </c>
      <c r="M111" s="13">
        <f>VLOOKUP(A:A,[1]TDSheet!$A:$O,15,0)</f>
        <v>1000</v>
      </c>
      <c r="N111" s="13">
        <f>VLOOKUP(A:A,[1]TDSheet!$A:$X,24,0)</f>
        <v>1500</v>
      </c>
      <c r="O111" s="13"/>
      <c r="P111" s="13"/>
      <c r="Q111" s="13"/>
      <c r="R111" s="13"/>
      <c r="S111" s="13"/>
      <c r="T111" s="13"/>
      <c r="U111" s="13"/>
      <c r="V111" s="15">
        <v>1300</v>
      </c>
      <c r="W111" s="13">
        <f t="shared" si="18"/>
        <v>1043.0236</v>
      </c>
      <c r="X111" s="15"/>
      <c r="Y111" s="16">
        <f t="shared" si="19"/>
        <v>8.2379612503494641</v>
      </c>
      <c r="Z111" s="13">
        <f t="shared" si="20"/>
        <v>4.1153316185750732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1071.4584</v>
      </c>
      <c r="AF111" s="13">
        <f>VLOOKUP(A:A,[1]TDSheet!$A:$AF,32,0)</f>
        <v>960.08080000000007</v>
      </c>
      <c r="AG111" s="13">
        <f>VLOOKUP(A:A,[1]TDSheet!$A:$AG,33,0)</f>
        <v>1115.175</v>
      </c>
      <c r="AH111" s="13">
        <f>VLOOKUP(A:A,[3]TDSheet!$A:$D,4,0)</f>
        <v>1278.145</v>
      </c>
      <c r="AI111" s="13" t="str">
        <f>VLOOKUP(A:A,[1]TDSheet!$A:$AI,35,0)</f>
        <v>бонус</v>
      </c>
      <c r="AJ111" s="13">
        <f t="shared" si="21"/>
        <v>1300</v>
      </c>
      <c r="AK111" s="13">
        <f t="shared" si="22"/>
        <v>0</v>
      </c>
      <c r="AL111" s="13"/>
      <c r="AM111" s="13"/>
    </row>
    <row r="112" spans="1:39" s="1" customFormat="1" ht="21.95" customHeight="1" outlineLevel="1" x14ac:dyDescent="0.2">
      <c r="A112" s="7" t="s">
        <v>112</v>
      </c>
      <c r="B112" s="7" t="s">
        <v>8</v>
      </c>
      <c r="C112" s="8">
        <v>95.037999999999997</v>
      </c>
      <c r="D112" s="8">
        <v>359.02199999999999</v>
      </c>
      <c r="E112" s="8">
        <v>231.81200000000001</v>
      </c>
      <c r="F112" s="8">
        <v>213.261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246.67599999999999</v>
      </c>
      <c r="K112" s="13">
        <f t="shared" si="17"/>
        <v>-14.863999999999976</v>
      </c>
      <c r="L112" s="13">
        <f>VLOOKUP(A:A,[1]TDSheet!$A:$N,14,0)</f>
        <v>30</v>
      </c>
      <c r="M112" s="13">
        <f>VLOOKUP(A:A,[1]TDSheet!$A:$O,15,0)</f>
        <v>0</v>
      </c>
      <c r="N112" s="13">
        <f>VLOOKUP(A:A,[1]TDSheet!$A:$X,24,0)</f>
        <v>80</v>
      </c>
      <c r="O112" s="13"/>
      <c r="P112" s="13"/>
      <c r="Q112" s="13"/>
      <c r="R112" s="13"/>
      <c r="S112" s="13"/>
      <c r="T112" s="13"/>
      <c r="U112" s="13"/>
      <c r="V112" s="15">
        <v>50</v>
      </c>
      <c r="W112" s="13">
        <f t="shared" si="18"/>
        <v>46.362400000000001</v>
      </c>
      <c r="X112" s="15"/>
      <c r="Y112" s="16">
        <f t="shared" si="19"/>
        <v>8.0509421427708645</v>
      </c>
      <c r="Z112" s="13">
        <f t="shared" si="20"/>
        <v>4.5998697220161162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13.3406</v>
      </c>
      <c r="AF112" s="13">
        <f>VLOOKUP(A:A,[1]TDSheet!$A:$AF,32,0)</f>
        <v>9.5768000000000004</v>
      </c>
      <c r="AG112" s="13">
        <f>VLOOKUP(A:A,[1]TDSheet!$A:$AG,33,0)</f>
        <v>44.698999999999998</v>
      </c>
      <c r="AH112" s="13">
        <f>VLOOKUP(A:A,[3]TDSheet!$A:$D,4,0)</f>
        <v>39.216000000000001</v>
      </c>
      <c r="AI112" s="13" t="str">
        <f>VLOOKUP(A:A,[1]TDSheet!$A:$AI,35,0)</f>
        <v>зв70</v>
      </c>
      <c r="AJ112" s="13">
        <f t="shared" si="21"/>
        <v>50</v>
      </c>
      <c r="AK112" s="13">
        <f t="shared" si="22"/>
        <v>0</v>
      </c>
      <c r="AL112" s="13"/>
      <c r="AM112" s="13"/>
    </row>
    <row r="113" spans="1:39" s="1" customFormat="1" ht="11.1" customHeight="1" outlineLevel="1" x14ac:dyDescent="0.2">
      <c r="A113" s="7" t="s">
        <v>113</v>
      </c>
      <c r="B113" s="7" t="s">
        <v>13</v>
      </c>
      <c r="C113" s="8">
        <v>112</v>
      </c>
      <c r="D113" s="8">
        <v>318</v>
      </c>
      <c r="E113" s="8">
        <v>161</v>
      </c>
      <c r="F113" s="8">
        <v>135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3">
        <f>VLOOKUP(A:A,[2]TDSheet!$A:$F,6,0)</f>
        <v>185</v>
      </c>
      <c r="K113" s="13">
        <f t="shared" si="17"/>
        <v>-24</v>
      </c>
      <c r="L113" s="13">
        <f>VLOOKUP(A:A,[1]TDSheet!$A:$N,14,0)</f>
        <v>0</v>
      </c>
      <c r="M113" s="13">
        <f>VLOOKUP(A:A,[1]TDSheet!$A:$O,15,0)</f>
        <v>0</v>
      </c>
      <c r="N113" s="13">
        <f>VLOOKUP(A:A,[1]TDSheet!$A:$X,24,0)</f>
        <v>100</v>
      </c>
      <c r="O113" s="13"/>
      <c r="P113" s="13"/>
      <c r="Q113" s="13"/>
      <c r="R113" s="13"/>
      <c r="S113" s="13"/>
      <c r="T113" s="13"/>
      <c r="U113" s="13"/>
      <c r="V113" s="15">
        <v>40</v>
      </c>
      <c r="W113" s="13">
        <f t="shared" si="18"/>
        <v>32.200000000000003</v>
      </c>
      <c r="X113" s="15"/>
      <c r="Y113" s="16">
        <f t="shared" si="19"/>
        <v>8.5403726708074519</v>
      </c>
      <c r="Z113" s="13">
        <f t="shared" si="20"/>
        <v>4.1925465838509313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37</v>
      </c>
      <c r="AF113" s="13">
        <f>VLOOKUP(A:A,[1]TDSheet!$A:$AF,32,0)</f>
        <v>31.4</v>
      </c>
      <c r="AG113" s="13">
        <f>VLOOKUP(A:A,[1]TDSheet!$A:$AG,33,0)</f>
        <v>33.799999999999997</v>
      </c>
      <c r="AH113" s="13">
        <f>VLOOKUP(A:A,[3]TDSheet!$A:$D,4,0)</f>
        <v>29</v>
      </c>
      <c r="AI113" s="13" t="e">
        <f>VLOOKUP(A:A,[1]TDSheet!$A:$AI,35,0)</f>
        <v>#N/A</v>
      </c>
      <c r="AJ113" s="13">
        <f t="shared" si="21"/>
        <v>20</v>
      </c>
      <c r="AK113" s="13">
        <f t="shared" si="22"/>
        <v>0</v>
      </c>
      <c r="AL113" s="13"/>
      <c r="AM113" s="13"/>
    </row>
    <row r="114" spans="1:39" s="1" customFormat="1" ht="11.1" customHeight="1" outlineLevel="1" x14ac:dyDescent="0.2">
      <c r="A114" s="7" t="s">
        <v>122</v>
      </c>
      <c r="B114" s="7" t="s">
        <v>8</v>
      </c>
      <c r="C114" s="8">
        <v>9.8059999999999992</v>
      </c>
      <c r="D114" s="8">
        <v>59.921999999999997</v>
      </c>
      <c r="E114" s="8">
        <v>23.425999999999998</v>
      </c>
      <c r="F114" s="8">
        <v>44.923999999999999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42.701999999999998</v>
      </c>
      <c r="K114" s="13">
        <f t="shared" si="17"/>
        <v>-19.276</v>
      </c>
      <c r="L114" s="13">
        <f>VLOOKUP(A:A,[1]TDSheet!$A:$N,14,0)</f>
        <v>0</v>
      </c>
      <c r="M114" s="13">
        <f>VLOOKUP(A:A,[1]TDSheet!$A:$O,15,0)</f>
        <v>0</v>
      </c>
      <c r="N114" s="13">
        <f>VLOOKUP(A:A,[1]TDSheet!$A:$X,24,0)</f>
        <v>9.9519999999999982</v>
      </c>
      <c r="O114" s="13"/>
      <c r="P114" s="13"/>
      <c r="Q114" s="13"/>
      <c r="R114" s="13"/>
      <c r="S114" s="13"/>
      <c r="T114" s="13"/>
      <c r="U114" s="13"/>
      <c r="V114" s="15"/>
      <c r="W114" s="13">
        <f t="shared" si="18"/>
        <v>4.6852</v>
      </c>
      <c r="X114" s="15"/>
      <c r="Y114" s="16">
        <f t="shared" si="19"/>
        <v>11.712626995645863</v>
      </c>
      <c r="Z114" s="13">
        <f t="shared" si="20"/>
        <v>9.5884914197899764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1.9292000000000002</v>
      </c>
      <c r="AF114" s="13">
        <f>VLOOKUP(A:A,[1]TDSheet!$A:$AF,32,0)</f>
        <v>15.1624</v>
      </c>
      <c r="AG114" s="13">
        <f>VLOOKUP(A:A,[1]TDSheet!$A:$AG,33,0)</f>
        <v>22.034399999999998</v>
      </c>
      <c r="AH114" s="13">
        <f>VLOOKUP(A:A,[3]TDSheet!$A:$D,4,0)</f>
        <v>11.023999999999999</v>
      </c>
      <c r="AI114" s="13" t="str">
        <f>VLOOKUP(A:A,[1]TDSheet!$A:$AI,35,0)</f>
        <v>увел</v>
      </c>
      <c r="AJ114" s="13">
        <f t="shared" si="21"/>
        <v>0</v>
      </c>
      <c r="AK114" s="13">
        <f t="shared" si="22"/>
        <v>0</v>
      </c>
      <c r="AL114" s="13"/>
      <c r="AM114" s="13"/>
    </row>
    <row r="115" spans="1:39" s="1" customFormat="1" ht="11.1" customHeight="1" outlineLevel="1" x14ac:dyDescent="0.2">
      <c r="A115" s="7" t="s">
        <v>123</v>
      </c>
      <c r="B115" s="7" t="s">
        <v>8</v>
      </c>
      <c r="C115" s="8">
        <v>10.097</v>
      </c>
      <c r="D115" s="8">
        <v>60.713000000000001</v>
      </c>
      <c r="E115" s="8">
        <v>25.577999999999999</v>
      </c>
      <c r="F115" s="8">
        <v>42.536000000000001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46.701999999999998</v>
      </c>
      <c r="K115" s="13">
        <f t="shared" si="17"/>
        <v>-21.123999999999999</v>
      </c>
      <c r="L115" s="13">
        <f>VLOOKUP(A:A,[1]TDSheet!$A:$N,14,0)</f>
        <v>0</v>
      </c>
      <c r="M115" s="13">
        <f>VLOOKUP(A:A,[1]TDSheet!$A:$O,15,0)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8"/>
        <v>5.1155999999999997</v>
      </c>
      <c r="X115" s="15"/>
      <c r="Y115" s="16">
        <f t="shared" si="19"/>
        <v>8.3149581671749164</v>
      </c>
      <c r="Z115" s="13">
        <f t="shared" si="20"/>
        <v>8.3149581671749164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4.8528000000000002</v>
      </c>
      <c r="AF115" s="13">
        <f>VLOOKUP(A:A,[1]TDSheet!$A:$AF,32,0)</f>
        <v>11.053599999999999</v>
      </c>
      <c r="AG115" s="13">
        <f>VLOOKUP(A:A,[1]TDSheet!$A:$AG,33,0)</f>
        <v>12.131600000000001</v>
      </c>
      <c r="AH115" s="13">
        <f>VLOOKUP(A:A,[3]TDSheet!$A:$D,4,0)</f>
        <v>4.01</v>
      </c>
      <c r="AI115" s="13" t="str">
        <f>VLOOKUP(A:A,[1]TDSheet!$A:$AI,35,0)</f>
        <v>увел</v>
      </c>
      <c r="AJ115" s="13">
        <f t="shared" si="21"/>
        <v>0</v>
      </c>
      <c r="AK115" s="13">
        <f t="shared" si="22"/>
        <v>0</v>
      </c>
      <c r="AL115" s="13"/>
      <c r="AM115" s="13"/>
    </row>
    <row r="116" spans="1:39" s="1" customFormat="1" ht="11.1" customHeight="1" outlineLevel="1" x14ac:dyDescent="0.2">
      <c r="A116" s="7" t="s">
        <v>124</v>
      </c>
      <c r="B116" s="7" t="s">
        <v>13</v>
      </c>
      <c r="C116" s="8">
        <v>47</v>
      </c>
      <c r="D116" s="8">
        <v>15</v>
      </c>
      <c r="E116" s="8">
        <v>27</v>
      </c>
      <c r="F116" s="8">
        <v>32</v>
      </c>
      <c r="G116" s="1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3">
        <f>VLOOKUP(A:A,[2]TDSheet!$A:$F,6,0)</f>
        <v>44</v>
      </c>
      <c r="K116" s="13">
        <f t="shared" si="17"/>
        <v>-17</v>
      </c>
      <c r="L116" s="13">
        <f>VLOOKUP(A:A,[1]TDSheet!$A:$N,14,0)</f>
        <v>10</v>
      </c>
      <c r="M116" s="13">
        <f>VLOOKUP(A:A,[1]TDSheet!$A:$O,15,0)</f>
        <v>0</v>
      </c>
      <c r="N116" s="13">
        <f>VLOOKUP(A:A,[1]TDSheet!$A:$X,24,0)</f>
        <v>10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18"/>
        <v>5.4</v>
      </c>
      <c r="X116" s="15"/>
      <c r="Y116" s="16">
        <f t="shared" si="19"/>
        <v>9.6296296296296298</v>
      </c>
      <c r="Z116" s="13">
        <f t="shared" si="20"/>
        <v>5.9259259259259256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11.6</v>
      </c>
      <c r="AF116" s="13">
        <f>VLOOKUP(A:A,[1]TDSheet!$A:$AF,32,0)</f>
        <v>20.399999999999999</v>
      </c>
      <c r="AG116" s="13">
        <f>VLOOKUP(A:A,[1]TDSheet!$A:$AG,33,0)</f>
        <v>5.8</v>
      </c>
      <c r="AH116" s="13">
        <f>VLOOKUP(A:A,[3]TDSheet!$A:$D,4,0)</f>
        <v>3</v>
      </c>
      <c r="AI116" s="13" t="e">
        <f>VLOOKUP(A:A,[1]TDSheet!$A:$AI,35,0)</f>
        <v>#N/A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7" t="s">
        <v>125</v>
      </c>
      <c r="B117" s="7" t="s">
        <v>13</v>
      </c>
      <c r="C117" s="8">
        <v>34</v>
      </c>
      <c r="D117" s="8">
        <v>25</v>
      </c>
      <c r="E117" s="8">
        <v>27</v>
      </c>
      <c r="F117" s="8">
        <v>28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3">
        <f>VLOOKUP(A:A,[2]TDSheet!$A:$F,6,0)</f>
        <v>35</v>
      </c>
      <c r="K117" s="13">
        <f t="shared" si="17"/>
        <v>-8</v>
      </c>
      <c r="L117" s="13">
        <f>VLOOKUP(A:A,[1]TDSheet!$A:$N,14,0)</f>
        <v>10</v>
      </c>
      <c r="M117" s="13">
        <f>VLOOKUP(A:A,[1]TDSheet!$A:$O,15,0)</f>
        <v>0</v>
      </c>
      <c r="N117" s="13">
        <f>VLOOKUP(A:A,[1]TDSheet!$A:$X,24,0)</f>
        <v>10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18"/>
        <v>5.4</v>
      </c>
      <c r="X117" s="15"/>
      <c r="Y117" s="16">
        <f t="shared" si="19"/>
        <v>8.8888888888888875</v>
      </c>
      <c r="Z117" s="13">
        <f t="shared" si="20"/>
        <v>5.1851851851851851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7.6</v>
      </c>
      <c r="AF117" s="13">
        <f>VLOOKUP(A:A,[1]TDSheet!$A:$AF,32,0)</f>
        <v>24</v>
      </c>
      <c r="AG117" s="13">
        <f>VLOOKUP(A:A,[1]TDSheet!$A:$AG,33,0)</f>
        <v>7.2</v>
      </c>
      <c r="AH117" s="13">
        <v>0</v>
      </c>
      <c r="AI117" s="13" t="e">
        <f>VLOOKUP(A:A,[1]TDSheet!$A:$AI,35,0)</f>
        <v>#N/A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11.1" customHeight="1" outlineLevel="1" x14ac:dyDescent="0.2">
      <c r="A118" s="7" t="s">
        <v>126</v>
      </c>
      <c r="B118" s="7" t="s">
        <v>13</v>
      </c>
      <c r="C118" s="8">
        <v>26</v>
      </c>
      <c r="D118" s="8">
        <v>14</v>
      </c>
      <c r="E118" s="8">
        <v>25</v>
      </c>
      <c r="F118" s="8">
        <v>14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29</v>
      </c>
      <c r="K118" s="13">
        <f t="shared" si="17"/>
        <v>-4</v>
      </c>
      <c r="L118" s="13">
        <f>VLOOKUP(A:A,[1]TDSheet!$A:$N,14,0)</f>
        <v>10</v>
      </c>
      <c r="M118" s="13">
        <f>VLOOKUP(A:A,[1]TDSheet!$A:$O,15,0)</f>
        <v>0</v>
      </c>
      <c r="N118" s="13">
        <f>VLOOKUP(A:A,[1]TDSheet!$A:$X,24,0)</f>
        <v>10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18"/>
        <v>5</v>
      </c>
      <c r="X118" s="15"/>
      <c r="Y118" s="16">
        <f t="shared" si="19"/>
        <v>6.8</v>
      </c>
      <c r="Z118" s="13">
        <f t="shared" si="20"/>
        <v>2.8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6.6</v>
      </c>
      <c r="AF118" s="13">
        <f>VLOOKUP(A:A,[1]TDSheet!$A:$AF,32,0)</f>
        <v>11.2</v>
      </c>
      <c r="AG118" s="13">
        <f>VLOOKUP(A:A,[1]TDSheet!$A:$AG,33,0)</f>
        <v>5.4</v>
      </c>
      <c r="AH118" s="13">
        <f>VLOOKUP(A:A,[3]TDSheet!$A:$D,4,0)</f>
        <v>2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</row>
    <row r="119" spans="1:39" s="1" customFormat="1" ht="11.1" customHeight="1" outlineLevel="1" x14ac:dyDescent="0.2">
      <c r="A119" s="7" t="s">
        <v>127</v>
      </c>
      <c r="B119" s="7" t="s">
        <v>13</v>
      </c>
      <c r="C119" s="8">
        <v>38</v>
      </c>
      <c r="D119" s="8">
        <v>16</v>
      </c>
      <c r="E119" s="8">
        <v>32</v>
      </c>
      <c r="F119" s="8">
        <v>9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38</v>
      </c>
      <c r="K119" s="13">
        <f t="shared" si="17"/>
        <v>-6</v>
      </c>
      <c r="L119" s="13">
        <f>VLOOKUP(A:A,[1]TDSheet!$A:$N,14,0)</f>
        <v>10</v>
      </c>
      <c r="M119" s="13">
        <f>VLOOKUP(A:A,[1]TDSheet!$A:$O,15,0)</f>
        <v>0</v>
      </c>
      <c r="N119" s="13">
        <f>VLOOKUP(A:A,[1]TDSheet!$A:$X,24,0)</f>
        <v>10</v>
      </c>
      <c r="O119" s="13"/>
      <c r="P119" s="13"/>
      <c r="Q119" s="13"/>
      <c r="R119" s="13"/>
      <c r="S119" s="13"/>
      <c r="T119" s="13"/>
      <c r="U119" s="13"/>
      <c r="V119" s="15">
        <v>10</v>
      </c>
      <c r="W119" s="13">
        <f t="shared" si="18"/>
        <v>6.4</v>
      </c>
      <c r="X119" s="15"/>
      <c r="Y119" s="16">
        <f t="shared" si="19"/>
        <v>6.09375</v>
      </c>
      <c r="Z119" s="13">
        <f t="shared" si="20"/>
        <v>1.40625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8.8000000000000007</v>
      </c>
      <c r="AF119" s="13">
        <f>VLOOKUP(A:A,[1]TDSheet!$A:$AF,32,0)</f>
        <v>15.2</v>
      </c>
      <c r="AG119" s="13">
        <f>VLOOKUP(A:A,[1]TDSheet!$A:$AG,33,0)</f>
        <v>4.2</v>
      </c>
      <c r="AH119" s="13">
        <f>VLOOKUP(A:A,[3]TDSheet!$A:$D,4,0)</f>
        <v>3</v>
      </c>
      <c r="AI119" s="13" t="e">
        <f>VLOOKUP(A:A,[1]TDSheet!$A:$AI,35,0)</f>
        <v>#N/A</v>
      </c>
      <c r="AJ119" s="13">
        <f t="shared" si="21"/>
        <v>4</v>
      </c>
      <c r="AK119" s="13">
        <f t="shared" si="22"/>
        <v>0</v>
      </c>
      <c r="AL119" s="13"/>
      <c r="AM119" s="13"/>
    </row>
    <row r="120" spans="1:39" s="1" customFormat="1" ht="11.1" customHeight="1" outlineLevel="1" x14ac:dyDescent="0.2">
      <c r="A120" s="7" t="s">
        <v>114</v>
      </c>
      <c r="B120" s="7" t="s">
        <v>8</v>
      </c>
      <c r="C120" s="8">
        <v>-8.4329999999999998</v>
      </c>
      <c r="D120" s="8">
        <v>106.575</v>
      </c>
      <c r="E120" s="8">
        <v>33.323</v>
      </c>
      <c r="F120" s="8">
        <v>41.180999999999997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65.759</v>
      </c>
      <c r="K120" s="13">
        <f t="shared" si="17"/>
        <v>-32.436</v>
      </c>
      <c r="L120" s="13">
        <f>VLOOKUP(A:A,[1]TDSheet!$A:$N,14,0)</f>
        <v>0</v>
      </c>
      <c r="M120" s="13">
        <f>VLOOKUP(A:A,[1]TDSheet!$A:$O,15,0)</f>
        <v>0</v>
      </c>
      <c r="N120" s="13">
        <f>VLOOKUP(A:A,[1]TDSheet!$A:$X,24,0)</f>
        <v>20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18"/>
        <v>6.6646000000000001</v>
      </c>
      <c r="X120" s="15"/>
      <c r="Y120" s="16">
        <f t="shared" si="19"/>
        <v>9.1799957986975951</v>
      </c>
      <c r="Z120" s="13">
        <f t="shared" si="20"/>
        <v>6.1790655103081953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20.313200000000002</v>
      </c>
      <c r="AF120" s="13">
        <f>VLOOKUP(A:A,[1]TDSheet!$A:$AF,32,0)</f>
        <v>6.65</v>
      </c>
      <c r="AG120" s="13">
        <f>VLOOKUP(A:A,[1]TDSheet!$A:$AG,33,0)</f>
        <v>14.609</v>
      </c>
      <c r="AH120" s="13">
        <f>VLOOKUP(A:A,[3]TDSheet!$A:$D,4,0)</f>
        <v>14.708</v>
      </c>
      <c r="AI120" s="13" t="e">
        <f>VLOOKUP(A:A,[1]TDSheet!$A:$AI,35,0)</f>
        <v>#N/A</v>
      </c>
      <c r="AJ120" s="13">
        <f t="shared" si="21"/>
        <v>0</v>
      </c>
      <c r="AK120" s="13">
        <f t="shared" si="22"/>
        <v>0</v>
      </c>
      <c r="AL120" s="13"/>
      <c r="AM120" s="13"/>
    </row>
    <row r="121" spans="1:39" s="1" customFormat="1" ht="11.1" customHeight="1" outlineLevel="1" x14ac:dyDescent="0.2">
      <c r="A121" s="7" t="s">
        <v>115</v>
      </c>
      <c r="B121" s="7" t="s">
        <v>8</v>
      </c>
      <c r="C121" s="8">
        <v>8.1120000000000001</v>
      </c>
      <c r="D121" s="8">
        <v>123.98099999999999</v>
      </c>
      <c r="E121" s="8">
        <v>57.113999999999997</v>
      </c>
      <c r="F121" s="8">
        <v>37.792999999999999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78.117999999999995</v>
      </c>
      <c r="K121" s="13">
        <f t="shared" si="17"/>
        <v>-21.003999999999998</v>
      </c>
      <c r="L121" s="13">
        <f>VLOOKUP(A:A,[1]TDSheet!$A:$N,14,0)</f>
        <v>0</v>
      </c>
      <c r="M121" s="13">
        <f>VLOOKUP(A:A,[1]TDSheet!$A:$O,15,0)</f>
        <v>0</v>
      </c>
      <c r="N121" s="13">
        <f>VLOOKUP(A:A,[1]TDSheet!$A:$X,24,0)</f>
        <v>20</v>
      </c>
      <c r="O121" s="13"/>
      <c r="P121" s="13"/>
      <c r="Q121" s="13"/>
      <c r="R121" s="13"/>
      <c r="S121" s="13"/>
      <c r="T121" s="13"/>
      <c r="U121" s="13"/>
      <c r="V121" s="15">
        <v>20</v>
      </c>
      <c r="W121" s="13">
        <f t="shared" si="18"/>
        <v>11.422799999999999</v>
      </c>
      <c r="X121" s="15"/>
      <c r="Y121" s="16">
        <f t="shared" si="19"/>
        <v>6.8103267149910716</v>
      </c>
      <c r="Z121" s="13">
        <f t="shared" si="20"/>
        <v>3.3085583219525865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13.325999999999999</v>
      </c>
      <c r="AF121" s="13">
        <f>VLOOKUP(A:A,[1]TDSheet!$A:$AF,32,0)</f>
        <v>5.0446</v>
      </c>
      <c r="AG121" s="13">
        <f>VLOOKUP(A:A,[1]TDSheet!$A:$AG,33,0)</f>
        <v>13.868</v>
      </c>
      <c r="AH121" s="13">
        <f>VLOOKUP(A:A,[3]TDSheet!$A:$D,4,0)</f>
        <v>10.683999999999999</v>
      </c>
      <c r="AI121" s="13" t="e">
        <f>VLOOKUP(A:A,[1]TDSheet!$A:$AI,35,0)</f>
        <v>#N/A</v>
      </c>
      <c r="AJ121" s="13">
        <f t="shared" si="21"/>
        <v>20</v>
      </c>
      <c r="AK121" s="13">
        <f t="shared" si="22"/>
        <v>0</v>
      </c>
      <c r="AL121" s="13"/>
      <c r="AM121" s="13"/>
    </row>
    <row r="122" spans="1:39" s="1" customFormat="1" ht="21.95" customHeight="1" outlineLevel="1" x14ac:dyDescent="0.2">
      <c r="A122" s="7" t="s">
        <v>128</v>
      </c>
      <c r="B122" s="7" t="s">
        <v>8</v>
      </c>
      <c r="C122" s="8">
        <v>5.7729999999999997</v>
      </c>
      <c r="D122" s="8"/>
      <c r="E122" s="8">
        <v>3.67</v>
      </c>
      <c r="F122" s="8">
        <v>2.1030000000000002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3.67</v>
      </c>
      <c r="K122" s="13">
        <f t="shared" si="17"/>
        <v>0</v>
      </c>
      <c r="L122" s="13">
        <f>VLOOKUP(A:A,[1]TDSheet!$A:$N,14,0)</f>
        <v>0</v>
      </c>
      <c r="M122" s="13">
        <f>VLOOKUP(A:A,[1]TDSheet!$A:$O,15,0)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18"/>
        <v>0.73399999999999999</v>
      </c>
      <c r="X122" s="15"/>
      <c r="Y122" s="16">
        <f t="shared" si="19"/>
        <v>2.865122615803815</v>
      </c>
      <c r="Z122" s="13">
        <f t="shared" si="20"/>
        <v>2.865122615803815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</v>
      </c>
      <c r="AF122" s="13">
        <f>VLOOKUP(A:A,[1]TDSheet!$A:$AF,32,0)</f>
        <v>0.72019999999999995</v>
      </c>
      <c r="AG122" s="13">
        <f>VLOOKUP(A:A,[1]TDSheet!$A:$AG,33,0)</f>
        <v>1.1339999999999999</v>
      </c>
      <c r="AH122" s="13">
        <f>VLOOKUP(A:A,[3]TDSheet!$A:$D,4,0)</f>
        <v>1.8</v>
      </c>
      <c r="AI122" s="13" t="str">
        <f>VLOOKUP(A:A,[1]TDSheet!$A:$AI,35,0)</f>
        <v>увел</v>
      </c>
      <c r="AJ122" s="13">
        <f t="shared" si="21"/>
        <v>0</v>
      </c>
      <c r="AK122" s="13">
        <f t="shared" si="22"/>
        <v>0</v>
      </c>
      <c r="AL122" s="13"/>
      <c r="AM122" s="13"/>
    </row>
    <row r="123" spans="1:39" s="1" customFormat="1" ht="11.1" customHeight="1" outlineLevel="1" x14ac:dyDescent="0.2">
      <c r="A123" s="7" t="s">
        <v>129</v>
      </c>
      <c r="B123" s="7" t="s">
        <v>13</v>
      </c>
      <c r="C123" s="8">
        <v>147</v>
      </c>
      <c r="D123" s="8"/>
      <c r="E123" s="8">
        <v>84</v>
      </c>
      <c r="F123" s="8">
        <v>52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3">
        <f>VLOOKUP(A:A,[2]TDSheet!$A:$F,6,0)</f>
        <v>85</v>
      </c>
      <c r="K123" s="13">
        <f t="shared" si="17"/>
        <v>-1</v>
      </c>
      <c r="L123" s="13">
        <f>VLOOKUP(A:A,[1]TDSheet!$A:$N,14,0)</f>
        <v>0</v>
      </c>
      <c r="M123" s="13">
        <f>VLOOKUP(A:A,[1]TDSheet!$A:$O,15,0)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5">
        <v>50</v>
      </c>
      <c r="W123" s="13">
        <f t="shared" si="18"/>
        <v>16.8</v>
      </c>
      <c r="X123" s="15"/>
      <c r="Y123" s="16">
        <f t="shared" si="19"/>
        <v>6.0714285714285712</v>
      </c>
      <c r="Z123" s="13">
        <f t="shared" si="20"/>
        <v>3.0952380952380949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22.2</v>
      </c>
      <c r="AF123" s="13">
        <f>VLOOKUP(A:A,[1]TDSheet!$A:$AF,32,0)</f>
        <v>7.4</v>
      </c>
      <c r="AG123" s="13">
        <f>VLOOKUP(A:A,[1]TDSheet!$A:$AG,33,0)</f>
        <v>4.5999999999999996</v>
      </c>
      <c r="AH123" s="13">
        <f>VLOOKUP(A:A,[3]TDSheet!$A:$D,4,0)</f>
        <v>51</v>
      </c>
      <c r="AI123" s="13" t="str">
        <f>VLOOKUP(A:A,[1]TDSheet!$A:$AI,35,0)</f>
        <v>увел</v>
      </c>
      <c r="AJ123" s="13">
        <f t="shared" si="21"/>
        <v>13.5</v>
      </c>
      <c r="AK123" s="13">
        <f t="shared" si="22"/>
        <v>0</v>
      </c>
      <c r="AL123" s="13"/>
      <c r="AM123" s="13"/>
    </row>
    <row r="124" spans="1:39" s="1" customFormat="1" ht="11.1" customHeight="1" outlineLevel="1" x14ac:dyDescent="0.2">
      <c r="A124" s="7" t="s">
        <v>116</v>
      </c>
      <c r="B124" s="7" t="s">
        <v>13</v>
      </c>
      <c r="C124" s="8">
        <v>-1282</v>
      </c>
      <c r="D124" s="8">
        <v>1521</v>
      </c>
      <c r="E124" s="17">
        <v>1336</v>
      </c>
      <c r="F124" s="18">
        <v>-1128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3">
        <f>VLOOKUP(A:A,[2]TDSheet!$A:$F,6,0)</f>
        <v>1361</v>
      </c>
      <c r="K124" s="13">
        <f t="shared" si="17"/>
        <v>-25</v>
      </c>
      <c r="L124" s="13">
        <f>VLOOKUP(A:A,[1]TDSheet!$A:$N,14,0)</f>
        <v>0</v>
      </c>
      <c r="M124" s="13">
        <f>VLOOKUP(A:A,[1]TDSheet!$A:$O,15,0)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5"/>
      <c r="W124" s="13">
        <f t="shared" si="18"/>
        <v>267.2</v>
      </c>
      <c r="X124" s="15"/>
      <c r="Y124" s="16">
        <f t="shared" si="19"/>
        <v>-4.2215568862275452</v>
      </c>
      <c r="Z124" s="13">
        <f t="shared" si="20"/>
        <v>-4.2215568862275452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381</v>
      </c>
      <c r="AF124" s="13">
        <f>VLOOKUP(A:A,[1]TDSheet!$A:$AF,32,0)</f>
        <v>367.2</v>
      </c>
      <c r="AG124" s="13">
        <f>VLOOKUP(A:A,[1]TDSheet!$A:$AG,33,0)</f>
        <v>316.8</v>
      </c>
      <c r="AH124" s="13">
        <f>VLOOKUP(A:A,[3]TDSheet!$A:$D,4,0)</f>
        <v>186</v>
      </c>
      <c r="AI124" s="13" t="e">
        <f>VLOOKUP(A:A,[1]TDSheet!$A:$AI,35,0)</f>
        <v>#N/A</v>
      </c>
      <c r="AJ124" s="13">
        <f t="shared" si="21"/>
        <v>0</v>
      </c>
      <c r="AK124" s="13">
        <f t="shared" si="22"/>
        <v>0</v>
      </c>
      <c r="AL124" s="13"/>
      <c r="AM124" s="13"/>
    </row>
    <row r="125" spans="1:39" s="1" customFormat="1" ht="11.1" customHeight="1" outlineLevel="1" x14ac:dyDescent="0.2">
      <c r="A125" s="7" t="s">
        <v>130</v>
      </c>
      <c r="B125" s="7" t="s">
        <v>8</v>
      </c>
      <c r="C125" s="8"/>
      <c r="D125" s="8">
        <v>5.2</v>
      </c>
      <c r="E125" s="17">
        <v>5.2</v>
      </c>
      <c r="F125" s="8"/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5.2</v>
      </c>
      <c r="K125" s="13">
        <f t="shared" si="17"/>
        <v>0</v>
      </c>
      <c r="L125" s="13">
        <f>VLOOKUP(A:A,[1]TDSheet!$A:$N,14,0)</f>
        <v>0</v>
      </c>
      <c r="M125" s="13">
        <f>VLOOKUP(A:A,[1]TDSheet!$A:$O,15,0)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5"/>
      <c r="W125" s="13">
        <f t="shared" si="18"/>
        <v>1.04</v>
      </c>
      <c r="X125" s="15"/>
      <c r="Y125" s="16">
        <f t="shared" si="19"/>
        <v>0</v>
      </c>
      <c r="Z125" s="13">
        <f t="shared" si="20"/>
        <v>0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2.6</v>
      </c>
      <c r="AG125" s="13">
        <f>VLOOKUP(A:A,[1]TDSheet!$A:$AG,33,0)</f>
        <v>0.26</v>
      </c>
      <c r="AH125" s="13">
        <v>0</v>
      </c>
      <c r="AI125" s="13" t="e">
        <f>VLOOKUP(A:A,[1]TDSheet!$A:$AI,35,0)</f>
        <v>#N/A</v>
      </c>
      <c r="AJ125" s="13">
        <f t="shared" si="21"/>
        <v>0</v>
      </c>
      <c r="AK125" s="13">
        <f t="shared" si="22"/>
        <v>0</v>
      </c>
      <c r="AL125" s="13"/>
      <c r="AM125" s="13"/>
    </row>
    <row r="126" spans="1:39" s="1" customFormat="1" ht="11.1" customHeight="1" outlineLevel="1" x14ac:dyDescent="0.2">
      <c r="A126" s="7" t="s">
        <v>117</v>
      </c>
      <c r="B126" s="7" t="s">
        <v>8</v>
      </c>
      <c r="C126" s="8">
        <v>-378.959</v>
      </c>
      <c r="D126" s="8">
        <v>468.75700000000001</v>
      </c>
      <c r="E126" s="17">
        <v>364.62099999999998</v>
      </c>
      <c r="F126" s="18">
        <v>-288.38299999999998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371.221</v>
      </c>
      <c r="K126" s="13">
        <f t="shared" si="17"/>
        <v>-6.6000000000000227</v>
      </c>
      <c r="L126" s="13">
        <f>VLOOKUP(A:A,[1]TDSheet!$A:$N,14,0)</f>
        <v>0</v>
      </c>
      <c r="M126" s="13">
        <f>VLOOKUP(A:A,[1]TDSheet!$A:$O,15,0)</f>
        <v>0</v>
      </c>
      <c r="N126" s="13">
        <f>VLOOKUP(A:A,[1]TDSheet!$A:$X,24,0)</f>
        <v>0</v>
      </c>
      <c r="O126" s="13"/>
      <c r="P126" s="13"/>
      <c r="Q126" s="13"/>
      <c r="R126" s="13"/>
      <c r="S126" s="13"/>
      <c r="T126" s="13"/>
      <c r="U126" s="13"/>
      <c r="V126" s="15"/>
      <c r="W126" s="13">
        <f t="shared" si="18"/>
        <v>72.924199999999999</v>
      </c>
      <c r="X126" s="15"/>
      <c r="Y126" s="16">
        <f t="shared" si="19"/>
        <v>-3.9545582947773164</v>
      </c>
      <c r="Z126" s="13">
        <f t="shared" si="20"/>
        <v>-3.9545582947773164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129.5848</v>
      </c>
      <c r="AF126" s="13">
        <f>VLOOKUP(A:A,[1]TDSheet!$A:$AF,32,0)</f>
        <v>113.21</v>
      </c>
      <c r="AG126" s="13">
        <f>VLOOKUP(A:A,[1]TDSheet!$A:$AG,33,0)</f>
        <v>98.923000000000002</v>
      </c>
      <c r="AH126" s="13">
        <f>VLOOKUP(A:A,[3]TDSheet!$A:$D,4,0)</f>
        <v>70.677000000000007</v>
      </c>
      <c r="AI126" s="13" t="e">
        <f>VLOOKUP(A:A,[1]TDSheet!$A:$AI,35,0)</f>
        <v>#N/A</v>
      </c>
      <c r="AJ126" s="13">
        <f t="shared" si="21"/>
        <v>0</v>
      </c>
      <c r="AK126" s="13">
        <f t="shared" si="22"/>
        <v>0</v>
      </c>
      <c r="AL126" s="13"/>
      <c r="AM126" s="13"/>
    </row>
    <row r="127" spans="1:39" s="1" customFormat="1" ht="11.1" customHeight="1" outlineLevel="1" x14ac:dyDescent="0.2">
      <c r="A127" s="7" t="s">
        <v>118</v>
      </c>
      <c r="B127" s="7" t="s">
        <v>13</v>
      </c>
      <c r="C127" s="8">
        <v>-476</v>
      </c>
      <c r="D127" s="8">
        <v>566</v>
      </c>
      <c r="E127" s="17">
        <v>499</v>
      </c>
      <c r="F127" s="18">
        <v>-422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3">
        <f>VLOOKUP(A:A,[2]TDSheet!$A:$F,6,0)</f>
        <v>517</v>
      </c>
      <c r="K127" s="13">
        <f t="shared" si="17"/>
        <v>-18</v>
      </c>
      <c r="L127" s="13">
        <f>VLOOKUP(A:A,[1]TDSheet!$A:$N,14,0)</f>
        <v>0</v>
      </c>
      <c r="M127" s="13">
        <f>VLOOKUP(A:A,[1]TDSheet!$A:$O,15,0)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3"/>
      <c r="V127" s="15"/>
      <c r="W127" s="13">
        <f t="shared" si="18"/>
        <v>99.8</v>
      </c>
      <c r="X127" s="15"/>
      <c r="Y127" s="16">
        <f t="shared" si="19"/>
        <v>-4.2284569138276558</v>
      </c>
      <c r="Z127" s="13">
        <f t="shared" si="20"/>
        <v>-4.2284569138276558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129.80000000000001</v>
      </c>
      <c r="AF127" s="13">
        <f>VLOOKUP(A:A,[1]TDSheet!$A:$AF,32,0)</f>
        <v>132.4</v>
      </c>
      <c r="AG127" s="13">
        <f>VLOOKUP(A:A,[1]TDSheet!$A:$AG,33,0)</f>
        <v>116.8</v>
      </c>
      <c r="AH127" s="13">
        <f>VLOOKUP(A:A,[3]TDSheet!$A:$D,4,0)</f>
        <v>65</v>
      </c>
      <c r="AI127" s="13" t="e">
        <f>VLOOKUP(A:A,[1]TDSheet!$A:$AI,35,0)</f>
        <v>#N/A</v>
      </c>
      <c r="AJ127" s="13">
        <f t="shared" si="21"/>
        <v>0</v>
      </c>
      <c r="AK127" s="13">
        <f t="shared" si="22"/>
        <v>0</v>
      </c>
      <c r="AL127" s="13"/>
      <c r="AM12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2024-08-30T10:32:47Z</dcterms:modified>
</cp:coreProperties>
</file>