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936F8A-32F6-4C26-AAD2-2DBE87E2F9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Y584" i="1" s="1"/>
  <c r="X581" i="1"/>
  <c r="X580" i="1"/>
  <c r="BO579" i="1"/>
  <c r="BM579" i="1"/>
  <c r="Y579" i="1"/>
  <c r="X577" i="1"/>
  <c r="X576" i="1"/>
  <c r="BO575" i="1"/>
  <c r="BM575" i="1"/>
  <c r="Y575" i="1"/>
  <c r="Y576" i="1" s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P565" i="1" s="1"/>
  <c r="BO564" i="1"/>
  <c r="BM564" i="1"/>
  <c r="Y564" i="1"/>
  <c r="BP564" i="1" s="1"/>
  <c r="BO563" i="1"/>
  <c r="BM563" i="1"/>
  <c r="Y563" i="1"/>
  <c r="BP563" i="1" s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P532" i="1" s="1"/>
  <c r="BO531" i="1"/>
  <c r="BM531" i="1"/>
  <c r="Y531" i="1"/>
  <c r="X527" i="1"/>
  <c r="X526" i="1"/>
  <c r="BO525" i="1"/>
  <c r="BM525" i="1"/>
  <c r="Y525" i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BP514" i="1" s="1"/>
  <c r="P514" i="1"/>
  <c r="BO513" i="1"/>
  <c r="BM513" i="1"/>
  <c r="Y513" i="1"/>
  <c r="P513" i="1"/>
  <c r="BO512" i="1"/>
  <c r="BM512" i="1"/>
  <c r="Y512" i="1"/>
  <c r="BP512" i="1" s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BP506" i="1" s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X459" i="1"/>
  <c r="X458" i="1"/>
  <c r="BO457" i="1"/>
  <c r="BM457" i="1"/>
  <c r="Y457" i="1"/>
  <c r="Y458" i="1" s="1"/>
  <c r="P457" i="1"/>
  <c r="X455" i="1"/>
  <c r="X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O440" i="1"/>
  <c r="BM440" i="1"/>
  <c r="Y440" i="1"/>
  <c r="BO439" i="1"/>
  <c r="BM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Y419" i="1" s="1"/>
  <c r="P418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O399" i="1"/>
  <c r="BM399" i="1"/>
  <c r="Y399" i="1"/>
  <c r="Z399" i="1" s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Y395" i="1" s="1"/>
  <c r="P392" i="1"/>
  <c r="X390" i="1"/>
  <c r="X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BP339" i="1" s="1"/>
  <c r="P339" i="1"/>
  <c r="BO338" i="1"/>
  <c r="BM338" i="1"/>
  <c r="Y338" i="1"/>
  <c r="P338" i="1"/>
  <c r="BO337" i="1"/>
  <c r="BM337" i="1"/>
  <c r="Y337" i="1"/>
  <c r="Y341" i="1" s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Y308" i="1" s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596" i="1" s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M596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Z242" i="1"/>
  <c r="Y242" i="1"/>
  <c r="P242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Y239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BP186" i="1" s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Y182" i="1" s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X150" i="1"/>
  <c r="BO149" i="1"/>
  <c r="BM149" i="1"/>
  <c r="Y149" i="1"/>
  <c r="BP149" i="1" s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188" i="1" l="1"/>
  <c r="BN188" i="1"/>
  <c r="Z188" i="1"/>
  <c r="BP215" i="1"/>
  <c r="BN215" i="1"/>
  <c r="Z215" i="1"/>
  <c r="BP235" i="1"/>
  <c r="BN235" i="1"/>
  <c r="Z235" i="1"/>
  <c r="BP257" i="1"/>
  <c r="BN257" i="1"/>
  <c r="Z257" i="1"/>
  <c r="BP289" i="1"/>
  <c r="BN289" i="1"/>
  <c r="Z289" i="1"/>
  <c r="BP328" i="1"/>
  <c r="BN328" i="1"/>
  <c r="Z328" i="1"/>
  <c r="BP363" i="1"/>
  <c r="BN363" i="1"/>
  <c r="Z363" i="1"/>
  <c r="BP393" i="1"/>
  <c r="BN393" i="1"/>
  <c r="Z393" i="1"/>
  <c r="BP411" i="1"/>
  <c r="BN411" i="1"/>
  <c r="Z411" i="1"/>
  <c r="BP446" i="1"/>
  <c r="BN446" i="1"/>
  <c r="Z446" i="1"/>
  <c r="AB596" i="1"/>
  <c r="Y488" i="1"/>
  <c r="BP487" i="1"/>
  <c r="BN487" i="1"/>
  <c r="Z487" i="1"/>
  <c r="Z488" i="1" s="1"/>
  <c r="BP493" i="1"/>
  <c r="BN493" i="1"/>
  <c r="Z493" i="1"/>
  <c r="BP515" i="1"/>
  <c r="BN515" i="1"/>
  <c r="Z515" i="1"/>
  <c r="BP558" i="1"/>
  <c r="BN558" i="1"/>
  <c r="Z558" i="1"/>
  <c r="Z22" i="1"/>
  <c r="Z23" i="1" s="1"/>
  <c r="BN22" i="1"/>
  <c r="BP22" i="1"/>
  <c r="Y36" i="1"/>
  <c r="Z35" i="1"/>
  <c r="BN35" i="1"/>
  <c r="C596" i="1"/>
  <c r="Z62" i="1"/>
  <c r="BN62" i="1"/>
  <c r="D596" i="1"/>
  <c r="Z82" i="1"/>
  <c r="BN82" i="1"/>
  <c r="Z96" i="1"/>
  <c r="BN96" i="1"/>
  <c r="Z111" i="1"/>
  <c r="BN111" i="1"/>
  <c r="Z128" i="1"/>
  <c r="BN128" i="1"/>
  <c r="Y140" i="1"/>
  <c r="Z142" i="1"/>
  <c r="BN142" i="1"/>
  <c r="G596" i="1"/>
  <c r="Z164" i="1"/>
  <c r="BN164" i="1"/>
  <c r="BP174" i="1"/>
  <c r="BN174" i="1"/>
  <c r="Z174" i="1"/>
  <c r="J596" i="1"/>
  <c r="BP203" i="1"/>
  <c r="BN203" i="1"/>
  <c r="Z203" i="1"/>
  <c r="BP225" i="1"/>
  <c r="BN225" i="1"/>
  <c r="Z225" i="1"/>
  <c r="BP244" i="1"/>
  <c r="BN244" i="1"/>
  <c r="Z244" i="1"/>
  <c r="BP268" i="1"/>
  <c r="BN268" i="1"/>
  <c r="Z268" i="1"/>
  <c r="U596" i="1"/>
  <c r="BP314" i="1"/>
  <c r="BN314" i="1"/>
  <c r="Z314" i="1"/>
  <c r="BP346" i="1"/>
  <c r="BN346" i="1"/>
  <c r="Z346" i="1"/>
  <c r="BP375" i="1"/>
  <c r="BN375" i="1"/>
  <c r="Z375" i="1"/>
  <c r="BP433" i="1"/>
  <c r="BN433" i="1"/>
  <c r="Z433" i="1"/>
  <c r="BP469" i="1"/>
  <c r="BN469" i="1"/>
  <c r="Z469" i="1"/>
  <c r="BP501" i="1"/>
  <c r="BN501" i="1"/>
  <c r="Z501" i="1"/>
  <c r="Y560" i="1"/>
  <c r="Y559" i="1"/>
  <c r="BP557" i="1"/>
  <c r="BN557" i="1"/>
  <c r="Z557" i="1"/>
  <c r="Z559" i="1" s="1"/>
  <c r="Y217" i="1"/>
  <c r="Y231" i="1"/>
  <c r="Y566" i="1"/>
  <c r="BP255" i="1"/>
  <c r="BN255" i="1"/>
  <c r="Z255" i="1"/>
  <c r="Y271" i="1"/>
  <c r="BP266" i="1"/>
  <c r="BN266" i="1"/>
  <c r="Z266" i="1"/>
  <c r="BP282" i="1"/>
  <c r="BN282" i="1"/>
  <c r="Z282" i="1"/>
  <c r="BP287" i="1"/>
  <c r="BN287" i="1"/>
  <c r="Z287" i="1"/>
  <c r="BP312" i="1"/>
  <c r="BN312" i="1"/>
  <c r="Z312" i="1"/>
  <c r="BP324" i="1"/>
  <c r="BN324" i="1"/>
  <c r="Z324" i="1"/>
  <c r="BP338" i="1"/>
  <c r="BN338" i="1"/>
  <c r="Z338" i="1"/>
  <c r="BP344" i="1"/>
  <c r="BN344" i="1"/>
  <c r="Z344" i="1"/>
  <c r="Y358" i="1"/>
  <c r="BP357" i="1"/>
  <c r="BN357" i="1"/>
  <c r="Z357" i="1"/>
  <c r="Z358" i="1" s="1"/>
  <c r="Y365" i="1"/>
  <c r="BP361" i="1"/>
  <c r="BN361" i="1"/>
  <c r="Z361" i="1"/>
  <c r="BP373" i="1"/>
  <c r="BN373" i="1"/>
  <c r="Z373" i="1"/>
  <c r="BP387" i="1"/>
  <c r="BN387" i="1"/>
  <c r="Z387" i="1"/>
  <c r="J9" i="1"/>
  <c r="X590" i="1"/>
  <c r="X586" i="1"/>
  <c r="Z27" i="1"/>
  <c r="BN27" i="1"/>
  <c r="Z31" i="1"/>
  <c r="BN31" i="1"/>
  <c r="Z32" i="1"/>
  <c r="BN32" i="1"/>
  <c r="Z33" i="1"/>
  <c r="BN33" i="1"/>
  <c r="Z39" i="1"/>
  <c r="Z40" i="1" s="1"/>
  <c r="BN39" i="1"/>
  <c r="Z54" i="1"/>
  <c r="BN54" i="1"/>
  <c r="Z58" i="1"/>
  <c r="BN58" i="1"/>
  <c r="Y64" i="1"/>
  <c r="Z69" i="1"/>
  <c r="BN69" i="1"/>
  <c r="Z78" i="1"/>
  <c r="BN78" i="1"/>
  <c r="Y88" i="1"/>
  <c r="Z84" i="1"/>
  <c r="BN84" i="1"/>
  <c r="Z92" i="1"/>
  <c r="BN92" i="1"/>
  <c r="Y100" i="1"/>
  <c r="Z98" i="1"/>
  <c r="BN98" i="1"/>
  <c r="Z105" i="1"/>
  <c r="BN105" i="1"/>
  <c r="Y115" i="1"/>
  <c r="Z113" i="1"/>
  <c r="BN113" i="1"/>
  <c r="F596" i="1"/>
  <c r="Z122" i="1"/>
  <c r="BN122" i="1"/>
  <c r="Y130" i="1"/>
  <c r="Z134" i="1"/>
  <c r="BN134" i="1"/>
  <c r="Z138" i="1"/>
  <c r="BN138" i="1"/>
  <c r="Y144" i="1"/>
  <c r="Z149" i="1"/>
  <c r="BN149" i="1"/>
  <c r="Y155" i="1"/>
  <c r="Z159" i="1"/>
  <c r="BN159" i="1"/>
  <c r="Z166" i="1"/>
  <c r="BN166" i="1"/>
  <c r="Y176" i="1"/>
  <c r="Z172" i="1"/>
  <c r="BN172" i="1"/>
  <c r="Z178" i="1"/>
  <c r="BN178" i="1"/>
  <c r="BP178" i="1"/>
  <c r="Z186" i="1"/>
  <c r="BN186" i="1"/>
  <c r="Z190" i="1"/>
  <c r="BN190" i="1"/>
  <c r="Z199" i="1"/>
  <c r="BN199" i="1"/>
  <c r="Y205" i="1"/>
  <c r="Z209" i="1"/>
  <c r="BN209" i="1"/>
  <c r="Z213" i="1"/>
  <c r="BN213" i="1"/>
  <c r="Z219" i="1"/>
  <c r="BN219" i="1"/>
  <c r="BP219" i="1"/>
  <c r="Z223" i="1"/>
  <c r="BN223" i="1"/>
  <c r="Z227" i="1"/>
  <c r="BN227" i="1"/>
  <c r="Z233" i="1"/>
  <c r="BN233" i="1"/>
  <c r="BP233" i="1"/>
  <c r="Z237" i="1"/>
  <c r="BN237" i="1"/>
  <c r="Y251" i="1"/>
  <c r="BP242" i="1"/>
  <c r="BN242" i="1"/>
  <c r="BP246" i="1"/>
  <c r="BN246" i="1"/>
  <c r="Z246" i="1"/>
  <c r="BP259" i="1"/>
  <c r="BN259" i="1"/>
  <c r="Z259" i="1"/>
  <c r="BP270" i="1"/>
  <c r="BN270" i="1"/>
  <c r="Z270" i="1"/>
  <c r="Y283" i="1"/>
  <c r="BP291" i="1"/>
  <c r="BN291" i="1"/>
  <c r="Z291" i="1"/>
  <c r="BP316" i="1"/>
  <c r="BN316" i="1"/>
  <c r="Z316" i="1"/>
  <c r="Y335" i="1"/>
  <c r="BP330" i="1"/>
  <c r="BN330" i="1"/>
  <c r="Z330" i="1"/>
  <c r="Y348" i="1"/>
  <c r="BP343" i="1"/>
  <c r="BN343" i="1"/>
  <c r="Z343" i="1"/>
  <c r="Y354" i="1"/>
  <c r="BP350" i="1"/>
  <c r="BN350" i="1"/>
  <c r="Z350" i="1"/>
  <c r="BP369" i="1"/>
  <c r="BN369" i="1"/>
  <c r="Z369" i="1"/>
  <c r="BP377" i="1"/>
  <c r="BN377" i="1"/>
  <c r="Z377" i="1"/>
  <c r="BP413" i="1"/>
  <c r="BN413" i="1"/>
  <c r="Z413" i="1"/>
  <c r="BP435" i="1"/>
  <c r="BN435" i="1"/>
  <c r="Z435" i="1"/>
  <c r="BP440" i="1"/>
  <c r="BN440" i="1"/>
  <c r="Z440" i="1"/>
  <c r="BP448" i="1"/>
  <c r="BN448" i="1"/>
  <c r="Z448" i="1"/>
  <c r="BP471" i="1"/>
  <c r="BN471" i="1"/>
  <c r="Z471" i="1"/>
  <c r="BP495" i="1"/>
  <c r="BN495" i="1"/>
  <c r="Z495" i="1"/>
  <c r="Y507" i="1"/>
  <c r="BP505" i="1"/>
  <c r="BN505" i="1"/>
  <c r="Z505" i="1"/>
  <c r="Y523" i="1"/>
  <c r="BP519" i="1"/>
  <c r="BN519" i="1"/>
  <c r="Z519" i="1"/>
  <c r="BP542" i="1"/>
  <c r="BN542" i="1"/>
  <c r="Z542" i="1"/>
  <c r="BP544" i="1"/>
  <c r="BN544" i="1"/>
  <c r="Z544" i="1"/>
  <c r="AE596" i="1"/>
  <c r="Y572" i="1"/>
  <c r="BP570" i="1"/>
  <c r="BN570" i="1"/>
  <c r="Z570" i="1"/>
  <c r="Y307" i="1"/>
  <c r="Y325" i="1"/>
  <c r="Y334" i="1"/>
  <c r="Y347" i="1"/>
  <c r="Y353" i="1"/>
  <c r="Y364" i="1"/>
  <c r="Y383" i="1"/>
  <c r="X596" i="1"/>
  <c r="BP399" i="1"/>
  <c r="BN399" i="1"/>
  <c r="Y407" i="1"/>
  <c r="BP405" i="1"/>
  <c r="BN405" i="1"/>
  <c r="Z405" i="1"/>
  <c r="BP431" i="1"/>
  <c r="BN431" i="1"/>
  <c r="Z431" i="1"/>
  <c r="BP439" i="1"/>
  <c r="BN439" i="1"/>
  <c r="Z439" i="1"/>
  <c r="BP444" i="1"/>
  <c r="BN444" i="1"/>
  <c r="Z444" i="1"/>
  <c r="Z596" i="1"/>
  <c r="Y473" i="1"/>
  <c r="BP467" i="1"/>
  <c r="BN467" i="1"/>
  <c r="Z467" i="1"/>
  <c r="BP482" i="1"/>
  <c r="BN482" i="1"/>
  <c r="Z482" i="1"/>
  <c r="BP499" i="1"/>
  <c r="BN499" i="1"/>
  <c r="Z499" i="1"/>
  <c r="BP513" i="1"/>
  <c r="BN513" i="1"/>
  <c r="Z513" i="1"/>
  <c r="Y527" i="1"/>
  <c r="Y526" i="1"/>
  <c r="BP525" i="1"/>
  <c r="BN525" i="1"/>
  <c r="Z525" i="1"/>
  <c r="Z526" i="1" s="1"/>
  <c r="Y546" i="1"/>
  <c r="Y545" i="1"/>
  <c r="BP541" i="1"/>
  <c r="BN541" i="1"/>
  <c r="Z541" i="1"/>
  <c r="BP543" i="1"/>
  <c r="BN543" i="1"/>
  <c r="Z543" i="1"/>
  <c r="BP571" i="1"/>
  <c r="BN571" i="1"/>
  <c r="Z571" i="1"/>
  <c r="Y581" i="1"/>
  <c r="Y580" i="1"/>
  <c r="BP579" i="1"/>
  <c r="BN579" i="1"/>
  <c r="Z579" i="1"/>
  <c r="Z580" i="1" s="1"/>
  <c r="Y415" i="1"/>
  <c r="Y596" i="1"/>
  <c r="Y450" i="1"/>
  <c r="Y454" i="1"/>
  <c r="Y483" i="1"/>
  <c r="Y502" i="1"/>
  <c r="Y517" i="1"/>
  <c r="H9" i="1"/>
  <c r="B596" i="1"/>
  <c r="X587" i="1"/>
  <c r="X588" i="1"/>
  <c r="Y24" i="1"/>
  <c r="Z26" i="1"/>
  <c r="BN26" i="1"/>
  <c r="BP26" i="1"/>
  <c r="Z28" i="1"/>
  <c r="BN28" i="1"/>
  <c r="Z30" i="1"/>
  <c r="BN30" i="1"/>
  <c r="Z34" i="1"/>
  <c r="BN34" i="1"/>
  <c r="Y37" i="1"/>
  <c r="Y41" i="1"/>
  <c r="Y45" i="1"/>
  <c r="Y49" i="1"/>
  <c r="Y59" i="1"/>
  <c r="Y65" i="1"/>
  <c r="Y75" i="1"/>
  <c r="Y79" i="1"/>
  <c r="Y89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Y195" i="1"/>
  <c r="Y200" i="1"/>
  <c r="Y206" i="1"/>
  <c r="Y216" i="1"/>
  <c r="Y230" i="1"/>
  <c r="Y238" i="1"/>
  <c r="Y262" i="1"/>
  <c r="Y292" i="1"/>
  <c r="BP288" i="1"/>
  <c r="BN288" i="1"/>
  <c r="Z288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BN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Z155" i="1" s="1"/>
  <c r="BN154" i="1"/>
  <c r="Z158" i="1"/>
  <c r="Z160" i="1" s="1"/>
  <c r="BN158" i="1"/>
  <c r="BP158" i="1"/>
  <c r="H596" i="1"/>
  <c r="Z165" i="1"/>
  <c r="Z167" i="1" s="1"/>
  <c r="BN165" i="1"/>
  <c r="Y168" i="1"/>
  <c r="Z171" i="1"/>
  <c r="BN171" i="1"/>
  <c r="Z173" i="1"/>
  <c r="BN173" i="1"/>
  <c r="Z179" i="1"/>
  <c r="Z181" i="1" s="1"/>
  <c r="BN179" i="1"/>
  <c r="I596" i="1"/>
  <c r="Z187" i="1"/>
  <c r="BN187" i="1"/>
  <c r="Z189" i="1"/>
  <c r="BN189" i="1"/>
  <c r="Z191" i="1"/>
  <c r="BN191" i="1"/>
  <c r="Z193" i="1"/>
  <c r="BN193" i="1"/>
  <c r="Y194" i="1"/>
  <c r="Z198" i="1"/>
  <c r="BN198" i="1"/>
  <c r="BP198" i="1"/>
  <c r="Y201" i="1"/>
  <c r="Z204" i="1"/>
  <c r="Z205" i="1" s="1"/>
  <c r="BN204" i="1"/>
  <c r="Z208" i="1"/>
  <c r="BN208" i="1"/>
  <c r="BP208" i="1"/>
  <c r="Z210" i="1"/>
  <c r="BN210" i="1"/>
  <c r="Z212" i="1"/>
  <c r="BN212" i="1"/>
  <c r="Z214" i="1"/>
  <c r="BN214" i="1"/>
  <c r="Z220" i="1"/>
  <c r="BN220" i="1"/>
  <c r="Z222" i="1"/>
  <c r="BN222" i="1"/>
  <c r="Z224" i="1"/>
  <c r="BN224" i="1"/>
  <c r="Z226" i="1"/>
  <c r="BN226" i="1"/>
  <c r="Z228" i="1"/>
  <c r="BN228" i="1"/>
  <c r="Z234" i="1"/>
  <c r="BN234" i="1"/>
  <c r="Z236" i="1"/>
  <c r="BN236" i="1"/>
  <c r="K596" i="1"/>
  <c r="Z243" i="1"/>
  <c r="BN243" i="1"/>
  <c r="Z245" i="1"/>
  <c r="BN245" i="1"/>
  <c r="Z247" i="1"/>
  <c r="BN247" i="1"/>
  <c r="Z249" i="1"/>
  <c r="BN249" i="1"/>
  <c r="Y250" i="1"/>
  <c r="Z254" i="1"/>
  <c r="BN254" i="1"/>
  <c r="BP254" i="1"/>
  <c r="Z256" i="1"/>
  <c r="BN256" i="1"/>
  <c r="Z258" i="1"/>
  <c r="BN258" i="1"/>
  <c r="Z260" i="1"/>
  <c r="BN260" i="1"/>
  <c r="Y263" i="1"/>
  <c r="O596" i="1"/>
  <c r="Z267" i="1"/>
  <c r="BN267" i="1"/>
  <c r="Z269" i="1"/>
  <c r="BN269" i="1"/>
  <c r="Y272" i="1"/>
  <c r="P596" i="1"/>
  <c r="Y277" i="1"/>
  <c r="BP281" i="1"/>
  <c r="BN281" i="1"/>
  <c r="Z281" i="1"/>
  <c r="Z283" i="1" s="1"/>
  <c r="BP290" i="1"/>
  <c r="BN290" i="1"/>
  <c r="Z290" i="1"/>
  <c r="Q596" i="1"/>
  <c r="Y284" i="1"/>
  <c r="R596" i="1"/>
  <c r="Y293" i="1"/>
  <c r="Y298" i="1"/>
  <c r="T596" i="1"/>
  <c r="Y303" i="1"/>
  <c r="Z306" i="1"/>
  <c r="Z307" i="1" s="1"/>
  <c r="BN306" i="1"/>
  <c r="BP306" i="1"/>
  <c r="Z311" i="1"/>
  <c r="Z318" i="1" s="1"/>
  <c r="BN311" i="1"/>
  <c r="BP311" i="1"/>
  <c r="Z313" i="1"/>
  <c r="BN313" i="1"/>
  <c r="Z315" i="1"/>
  <c r="BN315" i="1"/>
  <c r="Z317" i="1"/>
  <c r="BN317" i="1"/>
  <c r="Y318" i="1"/>
  <c r="Z321" i="1"/>
  <c r="Z325" i="1" s="1"/>
  <c r="BN321" i="1"/>
  <c r="BP321" i="1"/>
  <c r="Z323" i="1"/>
  <c r="BN323" i="1"/>
  <c r="Y326" i="1"/>
  <c r="Z329" i="1"/>
  <c r="Z334" i="1" s="1"/>
  <c r="BN329" i="1"/>
  <c r="BP329" i="1"/>
  <c r="Z331" i="1"/>
  <c r="BN331" i="1"/>
  <c r="Z333" i="1"/>
  <c r="BN333" i="1"/>
  <c r="Z337" i="1"/>
  <c r="BN337" i="1"/>
  <c r="BP337" i="1"/>
  <c r="Z339" i="1"/>
  <c r="BN339" i="1"/>
  <c r="Y340" i="1"/>
  <c r="Z345" i="1"/>
  <c r="BN345" i="1"/>
  <c r="BP345" i="1"/>
  <c r="Z351" i="1"/>
  <c r="Z353" i="1" s="1"/>
  <c r="BN351" i="1"/>
  <c r="BP351" i="1"/>
  <c r="V596" i="1"/>
  <c r="Y359" i="1"/>
  <c r="Z362" i="1"/>
  <c r="BN362" i="1"/>
  <c r="BP362" i="1"/>
  <c r="W596" i="1"/>
  <c r="Y379" i="1"/>
  <c r="BP372" i="1"/>
  <c r="BN372" i="1"/>
  <c r="Z372" i="1"/>
  <c r="BP376" i="1"/>
  <c r="BN376" i="1"/>
  <c r="Z376" i="1"/>
  <c r="Y319" i="1"/>
  <c r="BP370" i="1"/>
  <c r="BN370" i="1"/>
  <c r="Z370" i="1"/>
  <c r="BP374" i="1"/>
  <c r="BN374" i="1"/>
  <c r="Z374" i="1"/>
  <c r="Z378" i="1" s="1"/>
  <c r="Y378" i="1"/>
  <c r="Y384" i="1"/>
  <c r="Y390" i="1"/>
  <c r="Y394" i="1"/>
  <c r="Y402" i="1"/>
  <c r="Y408" i="1"/>
  <c r="Y416" i="1"/>
  <c r="Y420" i="1"/>
  <c r="Y426" i="1"/>
  <c r="Y449" i="1"/>
  <c r="Y455" i="1"/>
  <c r="Y459" i="1"/>
  <c r="Y464" i="1"/>
  <c r="Y472" i="1"/>
  <c r="Y508" i="1"/>
  <c r="Y516" i="1"/>
  <c r="Y522" i="1"/>
  <c r="Y538" i="1"/>
  <c r="AD596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Z382" i="1"/>
  <c r="Z383" i="1" s="1"/>
  <c r="BN382" i="1"/>
  <c r="Z386" i="1"/>
  <c r="Z389" i="1" s="1"/>
  <c r="BN386" i="1"/>
  <c r="BP386" i="1"/>
  <c r="Z388" i="1"/>
  <c r="BN388" i="1"/>
  <c r="Z392" i="1"/>
  <c r="BN392" i="1"/>
  <c r="BP392" i="1"/>
  <c r="Z398" i="1"/>
  <c r="Z402" i="1" s="1"/>
  <c r="BN398" i="1"/>
  <c r="BP398" i="1"/>
  <c r="Z400" i="1"/>
  <c r="BN400" i="1"/>
  <c r="Y403" i="1"/>
  <c r="Z406" i="1"/>
  <c r="Z407" i="1" s="1"/>
  <c r="BN406" i="1"/>
  <c r="Z410" i="1"/>
  <c r="Z415" i="1" s="1"/>
  <c r="BN410" i="1"/>
  <c r="BP410" i="1"/>
  <c r="Z412" i="1"/>
  <c r="BN412" i="1"/>
  <c r="Z414" i="1"/>
  <c r="BN414" i="1"/>
  <c r="Z418" i="1"/>
  <c r="Z419" i="1" s="1"/>
  <c r="BN418" i="1"/>
  <c r="BP418" i="1"/>
  <c r="Z424" i="1"/>
  <c r="Z425" i="1" s="1"/>
  <c r="BN424" i="1"/>
  <c r="BP424" i="1"/>
  <c r="Y425" i="1"/>
  <c r="Z428" i="1"/>
  <c r="Z449" i="1" s="1"/>
  <c r="BN428" i="1"/>
  <c r="BP428" i="1"/>
  <c r="Z430" i="1"/>
  <c r="BN430" i="1"/>
  <c r="Z432" i="1"/>
  <c r="BN432" i="1"/>
  <c r="Z434" i="1"/>
  <c r="BN434" i="1"/>
  <c r="Z436" i="1"/>
  <c r="BN436" i="1"/>
  <c r="Z438" i="1"/>
  <c r="BN438" i="1"/>
  <c r="Z441" i="1"/>
  <c r="BN441" i="1"/>
  <c r="Z443" i="1"/>
  <c r="BN443" i="1"/>
  <c r="Z445" i="1"/>
  <c r="BN445" i="1"/>
  <c r="Z447" i="1"/>
  <c r="BN447" i="1"/>
  <c r="Z453" i="1"/>
  <c r="Z454" i="1" s="1"/>
  <c r="BN453" i="1"/>
  <c r="Z457" i="1"/>
  <c r="Z458" i="1" s="1"/>
  <c r="BN457" i="1"/>
  <c r="BP457" i="1"/>
  <c r="Z462" i="1"/>
  <c r="Z463" i="1" s="1"/>
  <c r="BN462" i="1"/>
  <c r="BP462" i="1"/>
  <c r="Y463" i="1"/>
  <c r="Z466" i="1"/>
  <c r="Z472" i="1" s="1"/>
  <c r="BN466" i="1"/>
  <c r="BP466" i="1"/>
  <c r="Z468" i="1"/>
  <c r="BN468" i="1"/>
  <c r="Z470" i="1"/>
  <c r="BN470" i="1"/>
  <c r="AA596" i="1"/>
  <c r="Z481" i="1"/>
  <c r="Z483" i="1" s="1"/>
  <c r="BN481" i="1"/>
  <c r="Y484" i="1"/>
  <c r="Y489" i="1"/>
  <c r="AC596" i="1"/>
  <c r="Z494" i="1"/>
  <c r="BN494" i="1"/>
  <c r="Z496" i="1"/>
  <c r="BN496" i="1"/>
  <c r="Z498" i="1"/>
  <c r="BN498" i="1"/>
  <c r="Z500" i="1"/>
  <c r="BN500" i="1"/>
  <c r="Y503" i="1"/>
  <c r="Z506" i="1"/>
  <c r="Z507" i="1" s="1"/>
  <c r="BN506" i="1"/>
  <c r="Z510" i="1"/>
  <c r="Z516" i="1" s="1"/>
  <c r="BN510" i="1"/>
  <c r="BP510" i="1"/>
  <c r="Z512" i="1"/>
  <c r="BN512" i="1"/>
  <c r="Z514" i="1"/>
  <c r="BN514" i="1"/>
  <c r="Z520" i="1"/>
  <c r="Z522" i="1" s="1"/>
  <c r="BN520" i="1"/>
  <c r="Z531" i="1"/>
  <c r="BN531" i="1"/>
  <c r="BP531" i="1"/>
  <c r="Z532" i="1"/>
  <c r="BN532" i="1"/>
  <c r="BP533" i="1"/>
  <c r="BN533" i="1"/>
  <c r="Z533" i="1"/>
  <c r="BP535" i="1"/>
  <c r="BN535" i="1"/>
  <c r="Z535" i="1"/>
  <c r="BP537" i="1"/>
  <c r="BN537" i="1"/>
  <c r="Z537" i="1"/>
  <c r="Y539" i="1"/>
  <c r="Y554" i="1"/>
  <c r="BP548" i="1"/>
  <c r="BN548" i="1"/>
  <c r="Z548" i="1"/>
  <c r="Y555" i="1"/>
  <c r="BP550" i="1"/>
  <c r="BN550" i="1"/>
  <c r="Z550" i="1"/>
  <c r="Y567" i="1"/>
  <c r="Y577" i="1"/>
  <c r="Y585" i="1"/>
  <c r="Z552" i="1"/>
  <c r="BN552" i="1"/>
  <c r="Z553" i="1"/>
  <c r="BN553" i="1"/>
  <c r="Z562" i="1"/>
  <c r="BN562" i="1"/>
  <c r="BP562" i="1"/>
  <c r="Z563" i="1"/>
  <c r="BN563" i="1"/>
  <c r="Z564" i="1"/>
  <c r="BN564" i="1"/>
  <c r="Z565" i="1"/>
  <c r="BN565" i="1"/>
  <c r="Y573" i="1"/>
  <c r="Z575" i="1"/>
  <c r="Z576" i="1" s="1"/>
  <c r="BN575" i="1"/>
  <c r="BP575" i="1"/>
  <c r="Z583" i="1"/>
  <c r="Z584" i="1" s="1"/>
  <c r="BN583" i="1"/>
  <c r="BP583" i="1"/>
  <c r="Z394" i="1" l="1"/>
  <c r="Z364" i="1"/>
  <c r="Z347" i="1"/>
  <c r="Z216" i="1"/>
  <c r="Z200" i="1"/>
  <c r="Z139" i="1"/>
  <c r="Z115" i="1"/>
  <c r="Z74" i="1"/>
  <c r="Z64" i="1"/>
  <c r="Z271" i="1"/>
  <c r="Z250" i="1"/>
  <c r="Z175" i="1"/>
  <c r="Z59" i="1"/>
  <c r="Z292" i="1"/>
  <c r="Y588" i="1"/>
  <c r="Z545" i="1"/>
  <c r="Z502" i="1"/>
  <c r="Z238" i="1"/>
  <c r="Z230" i="1"/>
  <c r="Z194" i="1"/>
  <c r="Z107" i="1"/>
  <c r="Z88" i="1"/>
  <c r="Y590" i="1"/>
  <c r="Y587" i="1"/>
  <c r="Y589" i="1" s="1"/>
  <c r="Z572" i="1"/>
  <c r="Z566" i="1"/>
  <c r="Z554" i="1"/>
  <c r="Z538" i="1"/>
  <c r="Z340" i="1"/>
  <c r="Z262" i="1"/>
  <c r="Z130" i="1"/>
  <c r="Z124" i="1"/>
  <c r="Y586" i="1"/>
  <c r="X589" i="1"/>
  <c r="Z36" i="1"/>
  <c r="Z591" i="1" l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<sst xmlns="http://schemas.openxmlformats.org/spreadsheetml/2006/main" count="2404" uniqueCount="765">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</sst>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B54" sqref="AB54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764</v>
      </c>
      <c r="I5" s="657"/>
      <c r="J5" s="657"/>
      <c r="K5" s="657"/>
      <c r="L5" s="657"/>
      <c r="M5" s="473"/>
      <c r="N5" s="58"/>
      <c r="P5" s="24" t="s">
        <v>10</v>
      </c>
      <c r="Q5" s="734">
        <v>45535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0.45833333333333331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3">
        <v>4607091385670</v>
      </c>
      <c r="E53" s="384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83">
        <v>4607091385670</v>
      </c>
      <c r="E54" s="384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74">
        <v>18</v>
      </c>
      <c r="Y54" s="375">
        <f t="shared" si="6"/>
        <v>21.6</v>
      </c>
      <c r="Z54" s="36">
        <f>IFERROR(IF(Y54=0,"",ROUNDUP(Y54/H54,0)*0.02175),"")</f>
        <v>4.3499999999999997E-2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18.799999999999997</v>
      </c>
      <c r="BN54" s="64">
        <f t="shared" si="8"/>
        <v>22.56</v>
      </c>
      <c r="BO54" s="64">
        <f t="shared" si="9"/>
        <v>2.9761904761904757E-2</v>
      </c>
      <c r="BP54" s="64">
        <f t="shared" si="10"/>
        <v>3.5714285714285712E-2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3">
        <v>4680115882539</v>
      </c>
      <c r="E56" s="384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3">
        <v>4607091385687</v>
      </c>
      <c r="E57" s="384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1.6666666666666665</v>
      </c>
      <c r="Y59" s="376">
        <f>IFERROR(Y53/H53,"0")+IFERROR(Y54/H54,"0")+IFERROR(Y55/H55,"0")+IFERROR(Y56/H56,"0")+IFERROR(Y57/H57,"0")+IFERROR(Y58/H58,"0")</f>
        <v>2</v>
      </c>
      <c r="Z59" s="376">
        <f>IFERROR(IF(Z53="",0,Z53),"0")+IFERROR(IF(Z54="",0,Z54),"0")+IFERROR(IF(Z55="",0,Z55),"0")+IFERROR(IF(Z56="",0,Z56),"0")+IFERROR(IF(Z57="",0,Z57),"0")+IFERROR(IF(Z58="",0,Z58),"0")</f>
        <v>4.3499999999999997E-2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18</v>
      </c>
      <c r="Y60" s="376">
        <f>IFERROR(SUM(Y53:Y58),"0")</f>
        <v>21.6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20</v>
      </c>
      <c r="Y63" s="375">
        <f>IFERROR(IF(X63="",0,CEILING((X63/$H63),1)*$H63),"")</f>
        <v>21.6</v>
      </c>
      <c r="Z63" s="36">
        <f>IFERROR(IF(Y63=0,"",ROUNDUP(Y63/H63,0)*0.00753),"")</f>
        <v>9.0359999999999996E-2</v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22.222222222222221</v>
      </c>
      <c r="BN63" s="64">
        <f>IFERROR(Y63*I63/H63,"0")</f>
        <v>24</v>
      </c>
      <c r="BO63" s="64">
        <f>IFERROR(1/J63*(X63/H63),"0")</f>
        <v>7.1225071225071226E-2</v>
      </c>
      <c r="BP63" s="64">
        <f>IFERROR(1/J63*(Y63/H63),"0")</f>
        <v>7.6923076923076927E-2</v>
      </c>
    </row>
    <row r="64" spans="1:68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11.111111111111111</v>
      </c>
      <c r="Y64" s="376">
        <f>IFERROR(Y62/H62,"0")+IFERROR(Y63/H63,"0")</f>
        <v>12</v>
      </c>
      <c r="Z64" s="376">
        <f>IFERROR(IF(Z62="",0,Z62),"0")+IFERROR(IF(Z63="",0,Z63),"0")</f>
        <v>9.0359999999999996E-2</v>
      </c>
      <c r="AA64" s="377"/>
      <c r="AB64" s="377"/>
      <c r="AC64" s="377"/>
    </row>
    <row r="65" spans="1:68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20</v>
      </c>
      <c r="Y65" s="376">
        <f>IFERROR(SUM(Y62:Y63),"0")</f>
        <v>21.6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hidden="1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128</v>
      </c>
      <c r="Y77" s="375">
        <f>IFERROR(IF(X77="",0,CEILING((X77/$H77),1)*$H77),"")</f>
        <v>129.60000000000002</v>
      </c>
      <c r="Z77" s="36">
        <f>IFERROR(IF(Y77=0,"",ROUNDUP(Y77/H77,0)*0.02175),"")</f>
        <v>0.26100000000000001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133.68888888888887</v>
      </c>
      <c r="BN77" s="64">
        <f>IFERROR(Y77*I77/H77,"0")</f>
        <v>135.36000000000001</v>
      </c>
      <c r="BO77" s="64">
        <f>IFERROR(1/J77*(X77/H77),"0")</f>
        <v>0.21164021164021163</v>
      </c>
      <c r="BP77" s="64">
        <f>IFERROR(1/J77*(Y77/H77),"0")</f>
        <v>0.2142857142857143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11.851851851851851</v>
      </c>
      <c r="Y79" s="376">
        <f>IFERROR(Y77/H77,"0")+IFERROR(Y78/H78,"0")</f>
        <v>12.000000000000002</v>
      </c>
      <c r="Z79" s="376">
        <f>IFERROR(IF(Z77="",0,Z77),"0")+IFERROR(IF(Z78="",0,Z78),"0")</f>
        <v>0.26100000000000001</v>
      </c>
      <c r="AA79" s="377"/>
      <c r="AB79" s="377"/>
      <c r="AC79" s="377"/>
    </row>
    <row r="80" spans="1:68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128</v>
      </c>
      <c r="Y80" s="376">
        <f>IFERROR(SUM(Y77:Y78),"0")</f>
        <v>129.60000000000002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110</v>
      </c>
      <c r="Y97" s="375">
        <f>IFERROR(IF(X97="",0,CEILING((X97/$H97),1)*$H97),"")</f>
        <v>117.60000000000001</v>
      </c>
      <c r="Z97" s="36">
        <f>IFERROR(IF(Y97=0,"",ROUNDUP(Y97/H97,0)*0.02175),"")</f>
        <v>0.30449999999999999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117.38571428571429</v>
      </c>
      <c r="BN97" s="64">
        <f>IFERROR(Y97*I97/H97,"0")</f>
        <v>125.49600000000001</v>
      </c>
      <c r="BO97" s="64">
        <f>IFERROR(1/J97*(X97/H97),"0")</f>
        <v>0.23384353741496597</v>
      </c>
      <c r="BP97" s="64">
        <f>IFERROR(1/J97*(Y97/H97),"0")</f>
        <v>0.25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13.095238095238095</v>
      </c>
      <c r="Y99" s="376">
        <f>IFERROR(Y96/H96,"0")+IFERROR(Y97/H97,"0")+IFERROR(Y98/H98,"0")</f>
        <v>14</v>
      </c>
      <c r="Z99" s="376">
        <f>IFERROR(IF(Z96="",0,Z96),"0")+IFERROR(IF(Z97="",0,Z97),"0")+IFERROR(IF(Z98="",0,Z98),"0")</f>
        <v>0.30449999999999999</v>
      </c>
      <c r="AA99" s="377"/>
      <c r="AB99" s="377"/>
      <c r="AC99" s="377"/>
    </row>
    <row r="100" spans="1:68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110</v>
      </c>
      <c r="Y100" s="376">
        <f>IFERROR(SUM(Y96:Y98),"0")</f>
        <v>117.60000000000001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hidden="1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9"/>
      <c r="R105" s="389"/>
      <c r="S105" s="389"/>
      <c r="T105" s="390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9"/>
      <c r="R106" s="389"/>
      <c r="S106" s="389"/>
      <c r="T106" s="390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hidden="1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422</v>
      </c>
      <c r="Y111" s="375">
        <f>IFERROR(IF(X111="",0,CEILING((X111/$H111),1)*$H111),"")</f>
        <v>428.40000000000003</v>
      </c>
      <c r="Z111" s="36">
        <f>IFERROR(IF(Y111=0,"",ROUNDUP(Y111/H111,0)*0.02175),"")</f>
        <v>1.1092499999999998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450.33428571428567</v>
      </c>
      <c r="BN111" s="64">
        <f>IFERROR(Y111*I111/H111,"0")</f>
        <v>457.16400000000004</v>
      </c>
      <c r="BO111" s="64">
        <f>IFERROR(1/J111*(X111/H111),"0")</f>
        <v>0.89710884353741482</v>
      </c>
      <c r="BP111" s="64">
        <f>IFERROR(1/J111*(Y111/H111),"0")</f>
        <v>0.9107142857142857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50.238095238095234</v>
      </c>
      <c r="Y115" s="376">
        <f>IFERROR(Y110/H110,"0")+IFERROR(Y111/H111,"0")+IFERROR(Y112/H112,"0")+IFERROR(Y113/H113,"0")+IFERROR(Y114/H114,"0")</f>
        <v>51</v>
      </c>
      <c r="Z115" s="376">
        <f>IFERROR(IF(Z110="",0,Z110),"0")+IFERROR(IF(Z111="",0,Z111),"0")+IFERROR(IF(Z112="",0,Z112),"0")+IFERROR(IF(Z113="",0,Z113),"0")+IFERROR(IF(Z114="",0,Z114),"0")</f>
        <v>1.1092499999999998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422</v>
      </c>
      <c r="Y116" s="376">
        <f>IFERROR(SUM(Y110:Y114),"0")</f>
        <v>428.40000000000003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104</v>
      </c>
      <c r="Y120" s="375">
        <f>IFERROR(IF(X120="",0,CEILING((X120/$H120),1)*$H120),"")</f>
        <v>112</v>
      </c>
      <c r="Z120" s="36">
        <f>IFERROR(IF(Y120=0,"",ROUNDUP(Y120/H120,0)*0.02175),"")</f>
        <v>0.21749999999999997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108.45714285714287</v>
      </c>
      <c r="BN120" s="64">
        <f>IFERROR(Y120*I120/H120,"0")</f>
        <v>116.8</v>
      </c>
      <c r="BO120" s="64">
        <f>IFERROR(1/J120*(X120/H120),"0")</f>
        <v>0.16581632653061226</v>
      </c>
      <c r="BP120" s="64">
        <f>IFERROR(1/J120*(Y120/H120),"0")</f>
        <v>0.17857142857142855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9.2857142857142865</v>
      </c>
      <c r="Y124" s="376">
        <f>IFERROR(Y119/H119,"0")+IFERROR(Y120/H120,"0")+IFERROR(Y121/H121,"0")+IFERROR(Y122/H122,"0")+IFERROR(Y123/H123,"0")</f>
        <v>10</v>
      </c>
      <c r="Z124" s="376">
        <f>IFERROR(IF(Z119="",0,Z119),"0")+IFERROR(IF(Z120="",0,Z120),"0")+IFERROR(IF(Z121="",0,Z121),"0")+IFERROR(IF(Z122="",0,Z122),"0")+IFERROR(IF(Z123="",0,Z123),"0")</f>
        <v>0.21749999999999997</v>
      </c>
      <c r="AA124" s="377"/>
      <c r="AB124" s="377"/>
      <c r="AC124" s="377"/>
    </row>
    <row r="125" spans="1:68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104</v>
      </c>
      <c r="Y125" s="376">
        <f>IFERROR(SUM(Y119:Y123),"0")</f>
        <v>112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83">
        <v>4607091385168</v>
      </c>
      <c r="E133" s="384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667</v>
      </c>
      <c r="Y133" s="375">
        <f t="shared" ref="Y133:Y138" si="21">IFERROR(IF(X133="",0,CEILING((X133/$H133),1)*$H133),"")</f>
        <v>672</v>
      </c>
      <c r="Z133" s="36">
        <f>IFERROR(IF(Y133=0,"",ROUNDUP(Y133/H133,0)*0.02175),"")</f>
        <v>1.7399999999999998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711.30785714285707</v>
      </c>
      <c r="BN133" s="64">
        <f t="shared" ref="BN133:BN138" si="23">IFERROR(Y133*I133/H133,"0")</f>
        <v>716.64</v>
      </c>
      <c r="BO133" s="64">
        <f t="shared" ref="BO133:BO138" si="24">IFERROR(1/J133*(X133/H133),"0")</f>
        <v>1.4179421768707481</v>
      </c>
      <c r="BP133" s="64">
        <f t="shared" ref="BP133:BP138" si="25">IFERROR(1/J133*(Y133/H133),"0")</f>
        <v>1.4285714285714284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3">
        <v>4607091385168</v>
      </c>
      <c r="E134" s="384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79.404761904761898</v>
      </c>
      <c r="Y139" s="376">
        <f>IFERROR(Y133/H133,"0")+IFERROR(Y134/H134,"0")+IFERROR(Y135/H135,"0")+IFERROR(Y136/H136,"0")+IFERROR(Y137/H137,"0")+IFERROR(Y138/H138,"0")</f>
        <v>80</v>
      </c>
      <c r="Z139" s="376">
        <f>IFERROR(IF(Z133="",0,Z133),"0")+IFERROR(IF(Z134="",0,Z134),"0")+IFERROR(IF(Z135="",0,Z135),"0")+IFERROR(IF(Z136="",0,Z136),"0")+IFERROR(IF(Z137="",0,Z137),"0")+IFERROR(IF(Z138="",0,Z138),"0")</f>
        <v>1.7399999999999998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667</v>
      </c>
      <c r="Y140" s="376">
        <f>IFERROR(SUM(Y133:Y138),"0")</f>
        <v>672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74</v>
      </c>
      <c r="Y178" s="375">
        <f>IFERROR(IF(X178="",0,CEILING((X178/$H178),1)*$H178),"")</f>
        <v>75.600000000000009</v>
      </c>
      <c r="Z178" s="36">
        <f>IFERROR(IF(Y178=0,"",ROUNDUP(Y178/H178,0)*0.02175),"")</f>
        <v>0.19574999999999998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78.968571428571423</v>
      </c>
      <c r="BN178" s="64">
        <f>IFERROR(Y178*I178/H178,"0")</f>
        <v>80.676000000000016</v>
      </c>
      <c r="BO178" s="64">
        <f>IFERROR(1/J178*(X178/H178),"0")</f>
        <v>0.15731292517006801</v>
      </c>
      <c r="BP178" s="64">
        <f>IFERROR(1/J178*(Y178/H178),"0")</f>
        <v>0.1607142857142857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8.8095238095238084</v>
      </c>
      <c r="Y181" s="376">
        <f>IFERROR(Y178/H178,"0")+IFERROR(Y179/H179,"0")+IFERROR(Y180/H180,"0")</f>
        <v>9</v>
      </c>
      <c r="Z181" s="376">
        <f>IFERROR(IF(Z178="",0,Z178),"0")+IFERROR(IF(Z179="",0,Z179),"0")+IFERROR(IF(Z180="",0,Z180),"0")</f>
        <v>0.19574999999999998</v>
      </c>
      <c r="AA181" s="377"/>
      <c r="AB181" s="377"/>
      <c r="AC181" s="377"/>
    </row>
    <row r="182" spans="1:68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74</v>
      </c>
      <c r="Y182" s="376">
        <f>IFERROR(SUM(Y178:Y180),"0")</f>
        <v>75.600000000000009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216</v>
      </c>
      <c r="Y186" s="375">
        <f t="shared" ref="Y186:Y193" si="26">IFERROR(IF(X186="",0,CEILING((X186/$H186),1)*$H186),"")</f>
        <v>218.4</v>
      </c>
      <c r="Z186" s="36">
        <f>IFERROR(IF(Y186=0,"",ROUNDUP(Y186/H186,0)*0.00753),"")</f>
        <v>0.39156000000000002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229.37142857142857</v>
      </c>
      <c r="BN186" s="64">
        <f t="shared" ref="BN186:BN193" si="28">IFERROR(Y186*I186/H186,"0")</f>
        <v>231.92</v>
      </c>
      <c r="BO186" s="64">
        <f t="shared" ref="BO186:BO193" si="29">IFERROR(1/J186*(X186/H186),"0")</f>
        <v>0.32967032967032961</v>
      </c>
      <c r="BP186" s="64">
        <f t="shared" ref="BP186:BP193" si="30">IFERROR(1/J186*(Y186/H186),"0")</f>
        <v>0.33333333333333331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51.428571428571423</v>
      </c>
      <c r="Y194" s="376">
        <f>IFERROR(Y186/H186,"0")+IFERROR(Y187/H187,"0")+IFERROR(Y188/H188,"0")+IFERROR(Y189/H189,"0")+IFERROR(Y190/H190,"0")+IFERROR(Y191/H191,"0")+IFERROR(Y192/H192,"0")+IFERROR(Y193/H193,"0")</f>
        <v>52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0.39156000000000002</v>
      </c>
      <c r="AA194" s="377"/>
      <c r="AB194" s="377"/>
      <c r="AC194" s="377"/>
    </row>
    <row r="195" spans="1:68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216</v>
      </c>
      <c r="Y195" s="376">
        <f>IFERROR(SUM(Y186:Y193),"0")</f>
        <v>218.4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99</v>
      </c>
      <c r="Y208" s="375">
        <f t="shared" ref="Y208:Y215" si="31">IFERROR(IF(X208="",0,CEILING((X208/$H208),1)*$H208),"")</f>
        <v>102.60000000000001</v>
      </c>
      <c r="Z208" s="36">
        <f>IFERROR(IF(Y208=0,"",ROUNDUP(Y208/H208,0)*0.00937),"")</f>
        <v>0.17802999999999999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102.85</v>
      </c>
      <c r="BN208" s="64">
        <f t="shared" ref="BN208:BN215" si="33">IFERROR(Y208*I208/H208,"0")</f>
        <v>106.59000000000002</v>
      </c>
      <c r="BO208" s="64">
        <f t="shared" ref="BO208:BO215" si="34">IFERROR(1/J208*(X208/H208),"0")</f>
        <v>0.15277777777777776</v>
      </c>
      <c r="BP208" s="64">
        <f t="shared" ref="BP208:BP215" si="35">IFERROR(1/J208*(Y208/H208),"0")</f>
        <v>0.15833333333333333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50</v>
      </c>
      <c r="Y209" s="375">
        <f t="shared" si="31"/>
        <v>54</v>
      </c>
      <c r="Z209" s="36">
        <f>IFERROR(IF(Y209=0,"",ROUNDUP(Y209/H209,0)*0.00937),"")</f>
        <v>9.3700000000000006E-2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51.944444444444443</v>
      </c>
      <c r="BN209" s="64">
        <f t="shared" si="33"/>
        <v>56.099999999999994</v>
      </c>
      <c r="BO209" s="64">
        <f t="shared" si="34"/>
        <v>7.716049382716049E-2</v>
      </c>
      <c r="BP209" s="64">
        <f t="shared" si="35"/>
        <v>8.3333333333333329E-2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27.592592592592592</v>
      </c>
      <c r="Y216" s="376">
        <f>IFERROR(Y208/H208,"0")+IFERROR(Y209/H209,"0")+IFERROR(Y210/H210,"0")+IFERROR(Y211/H211,"0")+IFERROR(Y212/H212,"0")+IFERROR(Y213/H213,"0")+IFERROR(Y214/H214,"0")+IFERROR(Y215/H215,"0")</f>
        <v>29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0.27173000000000003</v>
      </c>
      <c r="AA216" s="377"/>
      <c r="AB216" s="377"/>
      <c r="AC216" s="377"/>
    </row>
    <row r="217" spans="1:68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149</v>
      </c>
      <c r="Y217" s="376">
        <f>IFERROR(SUM(Y208:Y215),"0")</f>
        <v>156.60000000000002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18</v>
      </c>
      <c r="Y220" s="375">
        <f t="shared" si="36"/>
        <v>23.4</v>
      </c>
      <c r="Z220" s="36">
        <f>IFERROR(IF(Y220=0,"",ROUNDUP(Y220/H220,0)*0.02175),"")</f>
        <v>6.5250000000000002E-2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19.301538461538463</v>
      </c>
      <c r="BN220" s="64">
        <f t="shared" si="38"/>
        <v>25.092000000000002</v>
      </c>
      <c r="BO220" s="64">
        <f t="shared" si="39"/>
        <v>4.1208791208791208E-2</v>
      </c>
      <c r="BP220" s="64">
        <f t="shared" si="40"/>
        <v>5.3571428571428568E-2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242</v>
      </c>
      <c r="Y223" s="375">
        <f t="shared" si="36"/>
        <v>242.39999999999998</v>
      </c>
      <c r="Z223" s="36">
        <f t="shared" ref="Z223:Z229" si="41">IFERROR(IF(Y223=0,"",ROUNDUP(Y223/H223,0)*0.00753),"")</f>
        <v>0.76053000000000004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271.24166666666667</v>
      </c>
      <c r="BN223" s="64">
        <f t="shared" si="38"/>
        <v>271.69</v>
      </c>
      <c r="BO223" s="64">
        <f t="shared" si="39"/>
        <v>0.6463675213675214</v>
      </c>
      <c r="BP223" s="64">
        <f t="shared" si="40"/>
        <v>0.64743589743589747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138</v>
      </c>
      <c r="Y225" s="375">
        <f t="shared" si="36"/>
        <v>139.19999999999999</v>
      </c>
      <c r="Z225" s="36">
        <f t="shared" si="41"/>
        <v>0.43674000000000002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153.64000000000001</v>
      </c>
      <c r="BN225" s="64">
        <f t="shared" si="38"/>
        <v>154.976</v>
      </c>
      <c r="BO225" s="64">
        <f t="shared" si="39"/>
        <v>0.36858974358974356</v>
      </c>
      <c r="BP225" s="64">
        <f t="shared" si="40"/>
        <v>0.37179487179487181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96</v>
      </c>
      <c r="Y226" s="375">
        <f t="shared" si="36"/>
        <v>96</v>
      </c>
      <c r="Z226" s="36">
        <f t="shared" si="41"/>
        <v>0.30120000000000002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106.88000000000001</v>
      </c>
      <c r="BN226" s="64">
        <f t="shared" si="38"/>
        <v>106.88000000000001</v>
      </c>
      <c r="BO226" s="64">
        <f t="shared" si="39"/>
        <v>0.25641025641025639</v>
      </c>
      <c r="BP226" s="64">
        <f t="shared" si="40"/>
        <v>0.25641025641025639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109</v>
      </c>
      <c r="Y228" s="375">
        <f t="shared" si="36"/>
        <v>110.39999999999999</v>
      </c>
      <c r="Z228" s="36">
        <f t="shared" si="41"/>
        <v>0.34638000000000002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121.35333333333334</v>
      </c>
      <c r="BN228" s="64">
        <f t="shared" si="38"/>
        <v>122.91199999999999</v>
      </c>
      <c r="BO228" s="64">
        <f t="shared" si="39"/>
        <v>0.29113247863247865</v>
      </c>
      <c r="BP228" s="64">
        <f t="shared" si="40"/>
        <v>0.29487179487179488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88</v>
      </c>
      <c r="Y229" s="375">
        <f t="shared" si="36"/>
        <v>88.8</v>
      </c>
      <c r="Z229" s="36">
        <f t="shared" si="41"/>
        <v>0.27861000000000002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98.193333333333328</v>
      </c>
      <c r="BN229" s="64">
        <f t="shared" si="38"/>
        <v>99.085999999999999</v>
      </c>
      <c r="BO229" s="64">
        <f t="shared" si="39"/>
        <v>0.23504273504273507</v>
      </c>
      <c r="BP229" s="64">
        <f t="shared" si="40"/>
        <v>0.23717948717948717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282.72435897435901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285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2.1887099999999999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691</v>
      </c>
      <c r="Y231" s="376">
        <f>IFERROR(SUM(Y219:Y229),"0")</f>
        <v>700.19999999999993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152</v>
      </c>
      <c r="Y236" s="375">
        <f>IFERROR(IF(X236="",0,CEILING((X236/$H236),1)*$H236),"")</f>
        <v>153.6</v>
      </c>
      <c r="Z236" s="36">
        <f>IFERROR(IF(Y236=0,"",ROUNDUP(Y236/H236,0)*0.00753),"")</f>
        <v>0.48192000000000002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169.22666666666669</v>
      </c>
      <c r="BN236" s="64">
        <f>IFERROR(Y236*I236/H236,"0")</f>
        <v>171.00800000000001</v>
      </c>
      <c r="BO236" s="64">
        <f>IFERROR(1/J236*(X236/H236),"0")</f>
        <v>0.40598290598290598</v>
      </c>
      <c r="BP236" s="64">
        <f>IFERROR(1/J236*(Y236/H236),"0")</f>
        <v>0.41025641025641024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49</v>
      </c>
      <c r="Y237" s="375">
        <f>IFERROR(IF(X237="",0,CEILING((X237/$H237),1)*$H237),"")</f>
        <v>50.4</v>
      </c>
      <c r="Z237" s="36">
        <f>IFERROR(IF(Y237=0,"",ROUNDUP(Y237/H237,0)*0.00753),"")</f>
        <v>0.15812999999999999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54.553333333333335</v>
      </c>
      <c r="BN237" s="64">
        <f>IFERROR(Y237*I237/H237,"0")</f>
        <v>56.112000000000002</v>
      </c>
      <c r="BO237" s="64">
        <f>IFERROR(1/J237*(X237/H237),"0")</f>
        <v>0.13087606837606838</v>
      </c>
      <c r="BP237" s="64">
        <f>IFERROR(1/J237*(Y237/H237),"0")</f>
        <v>0.13461538461538461</v>
      </c>
    </row>
    <row r="238" spans="1:68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83.75</v>
      </c>
      <c r="Y238" s="376">
        <f>IFERROR(Y233/H233,"0")+IFERROR(Y234/H234,"0")+IFERROR(Y235/H235,"0")+IFERROR(Y236/H236,"0")+IFERROR(Y237/H237,"0")</f>
        <v>85</v>
      </c>
      <c r="Z238" s="376">
        <f>IFERROR(IF(Z233="",0,Z233),"0")+IFERROR(IF(Z234="",0,Z234),"0")+IFERROR(IF(Z235="",0,Z235),"0")+IFERROR(IF(Z236="",0,Z236),"0")+IFERROR(IF(Z237="",0,Z237),"0")</f>
        <v>0.64005000000000001</v>
      </c>
      <c r="AA238" s="377"/>
      <c r="AB238" s="377"/>
      <c r="AC238" s="377"/>
    </row>
    <row r="239" spans="1:68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201</v>
      </c>
      <c r="Y239" s="376">
        <f>IFERROR(SUM(Y233:Y237),"0")</f>
        <v>204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30</v>
      </c>
      <c r="Y245" s="375">
        <f t="shared" si="42"/>
        <v>34.799999999999997</v>
      </c>
      <c r="Z245" s="36">
        <f>IFERROR(IF(Y245=0,"",ROUNDUP(Y245/H245,0)*0.02175),"")</f>
        <v>6.5250000000000002E-2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31.241379310344826</v>
      </c>
      <c r="BN245" s="64">
        <f t="shared" si="44"/>
        <v>36.239999999999995</v>
      </c>
      <c r="BO245" s="64">
        <f t="shared" si="45"/>
        <v>4.6182266009852216E-2</v>
      </c>
      <c r="BP245" s="64">
        <f t="shared" si="46"/>
        <v>5.3571428571428568E-2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14</v>
      </c>
      <c r="Y249" s="375">
        <f t="shared" si="42"/>
        <v>16</v>
      </c>
      <c r="Z249" s="36">
        <f>IFERROR(IF(Y249=0,"",ROUNDUP(Y249/H249,0)*0.00937),"")</f>
        <v>3.7479999999999999E-2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14.84</v>
      </c>
      <c r="BN249" s="64">
        <f t="shared" si="44"/>
        <v>16.96</v>
      </c>
      <c r="BO249" s="64">
        <f t="shared" si="45"/>
        <v>2.9166666666666667E-2</v>
      </c>
      <c r="BP249" s="64">
        <f t="shared" si="46"/>
        <v>3.3333333333333333E-2</v>
      </c>
    </row>
    <row r="250" spans="1:68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6.0862068965517242</v>
      </c>
      <c r="Y250" s="376">
        <f>IFERROR(Y242/H242,"0")+IFERROR(Y243/H243,"0")+IFERROR(Y244/H244,"0")+IFERROR(Y245/H245,"0")+IFERROR(Y246/H246,"0")+IFERROR(Y247/H247,"0")+IFERROR(Y248/H248,"0")+IFERROR(Y249/H249,"0")</f>
        <v>7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0.10273</v>
      </c>
      <c r="AA250" s="377"/>
      <c r="AB250" s="377"/>
      <c r="AC250" s="377"/>
    </row>
    <row r="251" spans="1:68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44</v>
      </c>
      <c r="Y251" s="376">
        <f>IFERROR(SUM(Y242:Y249),"0")</f>
        <v>50.8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4301011826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9</v>
      </c>
      <c r="Y258" s="375">
        <f t="shared" si="47"/>
        <v>12</v>
      </c>
      <c r="Z258" s="36">
        <f>IFERROR(IF(Y258=0,"",ROUNDUP(Y258/H258,0)*0.00937),"")</f>
        <v>2.811E-2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9.5400000000000009</v>
      </c>
      <c r="BN258" s="64">
        <f t="shared" si="49"/>
        <v>12.72</v>
      </c>
      <c r="BO258" s="64">
        <f t="shared" si="50"/>
        <v>1.8749999999999999E-2</v>
      </c>
      <c r="BP258" s="64">
        <f t="shared" si="51"/>
        <v>2.5000000000000001E-2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2.25</v>
      </c>
      <c r="Y262" s="376">
        <f>IFERROR(Y254/H254,"0")+IFERROR(Y255/H255,"0")+IFERROR(Y256/H256,"0")+IFERROR(Y257/H257,"0")+IFERROR(Y258/H258,"0")+IFERROR(Y259/H259,"0")+IFERROR(Y260/H260,"0")+IFERROR(Y261/H261,"0")</f>
        <v>3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2.811E-2</v>
      </c>
      <c r="AA262" s="377"/>
      <c r="AB262" s="377"/>
      <c r="AC262" s="377"/>
    </row>
    <row r="263" spans="1:68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9</v>
      </c>
      <c r="Y263" s="376">
        <f>IFERROR(SUM(Y254:Y261),"0")</f>
        <v>12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39</v>
      </c>
      <c r="Y289" s="375">
        <f>IFERROR(IF(X289="",0,CEILING((X289/$H289),1)*$H289),"")</f>
        <v>40.799999999999997</v>
      </c>
      <c r="Z289" s="36">
        <f>IFERROR(IF(Y289=0,"",ROUNDUP(Y289/H289,0)*0.00753),"")</f>
        <v>0.12801000000000001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43.420000000000009</v>
      </c>
      <c r="BN289" s="64">
        <f>IFERROR(Y289*I289/H289,"0")</f>
        <v>45.423999999999999</v>
      </c>
      <c r="BO289" s="64">
        <f>IFERROR(1/J289*(X289/H289),"0")</f>
        <v>0.10416666666666666</v>
      </c>
      <c r="BP289" s="64">
        <f>IFERROR(1/J289*(Y289/H289),"0")</f>
        <v>0.10897435897435898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91</v>
      </c>
      <c r="Y290" s="375">
        <f>IFERROR(IF(X290="",0,CEILING((X290/$H290),1)*$H290),"")</f>
        <v>91.2</v>
      </c>
      <c r="Z290" s="36">
        <f>IFERROR(IF(Y290=0,"",ROUNDUP(Y290/H290,0)*0.00753),"")</f>
        <v>0.28614000000000001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98.583333333333329</v>
      </c>
      <c r="BN290" s="64">
        <f>IFERROR(Y290*I290/H290,"0")</f>
        <v>98.800000000000011</v>
      </c>
      <c r="BO290" s="64">
        <f>IFERROR(1/J290*(X290/H290),"0")</f>
        <v>0.24305555555555558</v>
      </c>
      <c r="BP290" s="64">
        <f>IFERROR(1/J290*(Y290/H290),"0")</f>
        <v>0.24358974358974358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54.166666666666671</v>
      </c>
      <c r="Y292" s="376">
        <f>IFERROR(Y287/H287,"0")+IFERROR(Y288/H288,"0")+IFERROR(Y289/H289,"0")+IFERROR(Y290/H290,"0")+IFERROR(Y291/H291,"0")</f>
        <v>55</v>
      </c>
      <c r="Z292" s="376">
        <f>IFERROR(IF(Z287="",0,Z287),"0")+IFERROR(IF(Z288="",0,Z288),"0")+IFERROR(IF(Z289="",0,Z289),"0")+IFERROR(IF(Z290="",0,Z290),"0")+IFERROR(IF(Z291="",0,Z291),"0")</f>
        <v>0.41415000000000002</v>
      </c>
      <c r="AA292" s="377"/>
      <c r="AB292" s="377"/>
      <c r="AC292" s="377"/>
    </row>
    <row r="293" spans="1:68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130</v>
      </c>
      <c r="Y293" s="376">
        <f>IFERROR(SUM(Y287:Y291),"0")</f>
        <v>132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121</v>
      </c>
      <c r="Y337" s="375">
        <f>IFERROR(IF(X337="",0,CEILING((X337/$H337),1)*$H337),"")</f>
        <v>126</v>
      </c>
      <c r="Z337" s="36">
        <f>IFERROR(IF(Y337=0,"",ROUNDUP(Y337/H337,0)*0.02175),"")</f>
        <v>0.32624999999999998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129.12428571428572</v>
      </c>
      <c r="BN337" s="64">
        <f>IFERROR(Y337*I337/H337,"0")</f>
        <v>134.45999999999998</v>
      </c>
      <c r="BO337" s="64">
        <f>IFERROR(1/J337*(X337/H337),"0")</f>
        <v>0.25722789115646255</v>
      </c>
      <c r="BP337" s="64">
        <f>IFERROR(1/J337*(Y337/H337),"0")</f>
        <v>0.26785714285714285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186</v>
      </c>
      <c r="Y338" s="375">
        <f>IFERROR(IF(X338="",0,CEILING((X338/$H338),1)*$H338),"")</f>
        <v>187.2</v>
      </c>
      <c r="Z338" s="36">
        <f>IFERROR(IF(Y338=0,"",ROUNDUP(Y338/H338,0)*0.02175),"")</f>
        <v>0.52200000000000002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199.44923076923081</v>
      </c>
      <c r="BN338" s="64">
        <f>IFERROR(Y338*I338/H338,"0")</f>
        <v>200.73600000000002</v>
      </c>
      <c r="BO338" s="64">
        <f>IFERROR(1/J338*(X338/H338),"0")</f>
        <v>0.42582417582417581</v>
      </c>
      <c r="BP338" s="64">
        <f>IFERROR(1/J338*(Y338/H338),"0")</f>
        <v>0.42857142857142855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38.250915750915752</v>
      </c>
      <c r="Y340" s="376">
        <f>IFERROR(Y337/H337,"0")+IFERROR(Y338/H338,"0")+IFERROR(Y339/H339,"0")</f>
        <v>39</v>
      </c>
      <c r="Z340" s="376">
        <f>IFERROR(IF(Z337="",0,Z337),"0")+IFERROR(IF(Z338="",0,Z338),"0")+IFERROR(IF(Z339="",0,Z339),"0")</f>
        <v>0.84824999999999995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307</v>
      </c>
      <c r="Y341" s="376">
        <f>IFERROR(SUM(Y337:Y339),"0")</f>
        <v>313.2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1400</v>
      </c>
      <c r="Y369" s="375">
        <f t="shared" ref="Y369:Y377" si="62">IFERROR(IF(X369="",0,CEILING((X369/$H369),1)*$H369),"")</f>
        <v>1410</v>
      </c>
      <c r="Z369" s="36">
        <f>IFERROR(IF(Y369=0,"",ROUNDUP(Y369/H369,0)*0.02175),"")</f>
        <v>2.0444999999999998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1444.8</v>
      </c>
      <c r="BN369" s="64">
        <f t="shared" ref="BN369:BN377" si="64">IFERROR(Y369*I369/H369,"0")</f>
        <v>1455.12</v>
      </c>
      <c r="BO369" s="64">
        <f t="shared" ref="BO369:BO377" si="65">IFERROR(1/J369*(X369/H369),"0")</f>
        <v>1.9444444444444442</v>
      </c>
      <c r="BP369" s="64">
        <f t="shared" ref="BP369:BP377" si="66">IFERROR(1/J369*(Y369/H369),"0")</f>
        <v>1.9583333333333333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867</v>
      </c>
      <c r="Y371" s="375">
        <f t="shared" si="62"/>
        <v>870</v>
      </c>
      <c r="Z371" s="36">
        <f>IFERROR(IF(Y371=0,"",ROUNDUP(Y371/H371,0)*0.02175),"")</f>
        <v>1.2614999999999998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894.74400000000003</v>
      </c>
      <c r="BN371" s="64">
        <f t="shared" si="64"/>
        <v>897.84</v>
      </c>
      <c r="BO371" s="64">
        <f t="shared" si="65"/>
        <v>1.2041666666666666</v>
      </c>
      <c r="BP371" s="64">
        <f t="shared" si="66"/>
        <v>1.2083333333333333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1750</v>
      </c>
      <c r="Y374" s="375">
        <f t="shared" si="62"/>
        <v>1755</v>
      </c>
      <c r="Z374" s="36">
        <f>IFERROR(IF(Y374=0,"",ROUNDUP(Y374/H374,0)*0.02175),"")</f>
        <v>2.5447499999999996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1806</v>
      </c>
      <c r="BN374" s="64">
        <f t="shared" si="64"/>
        <v>1811.16</v>
      </c>
      <c r="BO374" s="64">
        <f t="shared" si="65"/>
        <v>2.4305555555555554</v>
      </c>
      <c r="BP374" s="64">
        <f t="shared" si="66"/>
        <v>2.4375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267.8</v>
      </c>
      <c r="Y378" s="376">
        <f>IFERROR(Y369/H369,"0")+IFERROR(Y370/H370,"0")+IFERROR(Y371/H371,"0")+IFERROR(Y372/H372,"0")+IFERROR(Y373/H373,"0")+IFERROR(Y374/H374,"0")+IFERROR(Y375/H375,"0")+IFERROR(Y376/H376,"0")+IFERROR(Y377/H377,"0")</f>
        <v>269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5.8507499999999997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4017</v>
      </c>
      <c r="Y379" s="376">
        <f>IFERROR(SUM(Y369:Y377),"0")</f>
        <v>4035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1202</v>
      </c>
      <c r="Y381" s="375">
        <f>IFERROR(IF(X381="",0,CEILING((X381/$H381),1)*$H381),"")</f>
        <v>1215</v>
      </c>
      <c r="Z381" s="36">
        <f>IFERROR(IF(Y381=0,"",ROUNDUP(Y381/H381,0)*0.02175),"")</f>
        <v>1.7617499999999999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1240.4639999999999</v>
      </c>
      <c r="BN381" s="64">
        <f>IFERROR(Y381*I381/H381,"0")</f>
        <v>1253.8800000000001</v>
      </c>
      <c r="BO381" s="64">
        <f>IFERROR(1/J381*(X381/H381),"0")</f>
        <v>1.6694444444444445</v>
      </c>
      <c r="BP381" s="64">
        <f>IFERROR(1/J381*(Y381/H381),"0")</f>
        <v>1.6875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80.13333333333334</v>
      </c>
      <c r="Y383" s="376">
        <f>IFERROR(Y381/H381,"0")+IFERROR(Y382/H382,"0")</f>
        <v>81</v>
      </c>
      <c r="Z383" s="376">
        <f>IFERROR(IF(Z381="",0,Z381),"0")+IFERROR(IF(Z382="",0,Z382),"0")</f>
        <v>1.7617499999999999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1202</v>
      </c>
      <c r="Y384" s="376">
        <f>IFERROR(SUM(Y381:Y382),"0")</f>
        <v>1215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71</v>
      </c>
      <c r="Y388" s="375">
        <f>IFERROR(IF(X388="",0,CEILING((X388/$H388),1)*$H388),"")</f>
        <v>78</v>
      </c>
      <c r="Z388" s="36">
        <f>IFERROR(IF(Y388=0,"",ROUNDUP(Y388/H388,0)*0.02175),"")</f>
        <v>0.21749999999999997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76.133846153846164</v>
      </c>
      <c r="BN388" s="64">
        <f>IFERROR(Y388*I388/H388,"0")</f>
        <v>83.640000000000015</v>
      </c>
      <c r="BO388" s="64">
        <f>IFERROR(1/J388*(X388/H388),"0")</f>
        <v>0.16254578754578752</v>
      </c>
      <c r="BP388" s="64">
        <f>IFERROR(1/J388*(Y388/H388),"0")</f>
        <v>0.17857142857142855</v>
      </c>
    </row>
    <row r="389" spans="1:68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9.1025641025641022</v>
      </c>
      <c r="Y389" s="376">
        <f>IFERROR(Y386/H386,"0")+IFERROR(Y387/H387,"0")+IFERROR(Y388/H388,"0")</f>
        <v>10</v>
      </c>
      <c r="Z389" s="376">
        <f>IFERROR(IF(Z386="",0,Z386),"0")+IFERROR(IF(Z387="",0,Z387),"0")+IFERROR(IF(Z388="",0,Z388),"0")</f>
        <v>0.21749999999999997</v>
      </c>
      <c r="AA389" s="377"/>
      <c r="AB389" s="377"/>
      <c r="AC389" s="377"/>
    </row>
    <row r="390" spans="1:68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71</v>
      </c>
      <c r="Y390" s="376">
        <f>IFERROR(SUM(Y386:Y388),"0")</f>
        <v>78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4301060314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497</v>
      </c>
      <c r="Y410" s="375">
        <f>IFERROR(IF(X410="",0,CEILING((X410/$H410),1)*$H410),"")</f>
        <v>499.2</v>
      </c>
      <c r="Z410" s="36">
        <f>IFERROR(IF(Y410=0,"",ROUNDUP(Y410/H410,0)*0.02175),"")</f>
        <v>1.3919999999999999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532.93692307692311</v>
      </c>
      <c r="BN410" s="64">
        <f>IFERROR(Y410*I410/H410,"0")</f>
        <v>535.29600000000005</v>
      </c>
      <c r="BO410" s="64">
        <f>IFERROR(1/J410*(X410/H410),"0")</f>
        <v>1.1378205128205128</v>
      </c>
      <c r="BP410" s="64">
        <f>IFERROR(1/J410*(Y410/H410),"0")</f>
        <v>1.1428571428571428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63.717948717948723</v>
      </c>
      <c r="Y415" s="376">
        <f>IFERROR(Y410/H410,"0")+IFERROR(Y411/H411,"0")+IFERROR(Y412/H412,"0")+IFERROR(Y413/H413,"0")+IFERROR(Y414/H414,"0")</f>
        <v>64</v>
      </c>
      <c r="Z415" s="376">
        <f>IFERROR(IF(Z410="",0,Z410),"0")+IFERROR(IF(Z411="",0,Z411),"0")+IFERROR(IF(Z412="",0,Z412),"0")+IFERROR(IF(Z413="",0,Z413),"0")+IFERROR(IF(Z414="",0,Z414),"0")</f>
        <v>1.3919999999999999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497</v>
      </c>
      <c r="Y416" s="376">
        <f>IFERROR(SUM(Y410:Y414),"0")</f>
        <v>499.2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185</v>
      </c>
      <c r="Y429" s="375">
        <f t="shared" si="67"/>
        <v>189</v>
      </c>
      <c r="Z429" s="36">
        <f>IFERROR(IF(Y429=0,"",ROUNDUP(Y429/H429,0)*0.00753),"")</f>
        <v>0.33884999999999998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195.13095238095235</v>
      </c>
      <c r="BN429" s="64">
        <f t="shared" si="69"/>
        <v>199.35</v>
      </c>
      <c r="BO429" s="64">
        <f t="shared" si="70"/>
        <v>0.2823565323565323</v>
      </c>
      <c r="BP429" s="64">
        <f t="shared" si="71"/>
        <v>0.28846153846153844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311</v>
      </c>
      <c r="Y431" s="375">
        <f t="shared" si="67"/>
        <v>315</v>
      </c>
      <c r="Z431" s="36">
        <f>IFERROR(IF(Y431=0,"",ROUNDUP(Y431/H431,0)*0.00753),"")</f>
        <v>0.56474999999999997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328.03095238095239</v>
      </c>
      <c r="BN431" s="64">
        <f t="shared" si="69"/>
        <v>332.24999999999994</v>
      </c>
      <c r="BO431" s="64">
        <f t="shared" si="70"/>
        <v>0.47466422466422464</v>
      </c>
      <c r="BP431" s="64">
        <f t="shared" si="71"/>
        <v>0.48076923076923073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118.0952380952381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120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0.90359999999999996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496</v>
      </c>
      <c r="Y450" s="376">
        <f>IFERROR(SUM(Y428:Y448),"0")</f>
        <v>504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524</v>
      </c>
      <c r="Y466" s="375">
        <f t="shared" ref="Y466:Y471" si="73">IFERROR(IF(X466="",0,CEILING((X466/$H466),1)*$H466),"")</f>
        <v>525</v>
      </c>
      <c r="Z466" s="36">
        <f>IFERROR(IF(Y466=0,"",ROUNDUP(Y466/H466,0)*0.00753),"")</f>
        <v>0.94125000000000003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552.69523809523798</v>
      </c>
      <c r="BN466" s="64">
        <f t="shared" ref="BN466:BN471" si="75">IFERROR(Y466*I466/H466,"0")</f>
        <v>553.75</v>
      </c>
      <c r="BO466" s="64">
        <f t="shared" ref="BO466:BO471" si="76">IFERROR(1/J466*(X466/H466),"0")</f>
        <v>0.79975579975579969</v>
      </c>
      <c r="BP466" s="64">
        <f t="shared" ref="BP466:BP471" si="77">IFERROR(1/J466*(Y466/H466),"0")</f>
        <v>0.80128205128205121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124.76190476190476</v>
      </c>
      <c r="Y472" s="376">
        <f>IFERROR(Y466/H466,"0")+IFERROR(Y467/H467,"0")+IFERROR(Y468/H468,"0")+IFERROR(Y469/H469,"0")+IFERROR(Y470/H470,"0")+IFERROR(Y471/H471,"0")</f>
        <v>125</v>
      </c>
      <c r="Z472" s="376">
        <f>IFERROR(IF(Z466="",0,Z466),"0")+IFERROR(IF(Z467="",0,Z467),"0")+IFERROR(IF(Z468="",0,Z468),"0")+IFERROR(IF(Z469="",0,Z469),"0")+IFERROR(IF(Z470="",0,Z470),"0")+IFERROR(IF(Z471="",0,Z471),"0")</f>
        <v>0.94125000000000003</v>
      </c>
      <c r="AA472" s="377"/>
      <c r="AB472" s="377"/>
      <c r="AC472" s="377"/>
    </row>
    <row r="473" spans="1:68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524</v>
      </c>
      <c r="Y473" s="376">
        <f>IFERROR(SUM(Y466:Y471),"0")</f>
        <v>525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602</v>
      </c>
      <c r="Y496" s="375">
        <f t="shared" si="78"/>
        <v>607.20000000000005</v>
      </c>
      <c r="Z496" s="36">
        <f t="shared" si="79"/>
        <v>1.3754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643.0454545454545</v>
      </c>
      <c r="BN496" s="64">
        <f t="shared" si="81"/>
        <v>648.6</v>
      </c>
      <c r="BO496" s="64">
        <f t="shared" si="82"/>
        <v>1.0962995337995338</v>
      </c>
      <c r="BP496" s="64">
        <f t="shared" si="83"/>
        <v>1.1057692307692308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197</v>
      </c>
      <c r="Y498" s="375">
        <f t="shared" si="78"/>
        <v>200.64000000000001</v>
      </c>
      <c r="Z498" s="36">
        <f t="shared" si="79"/>
        <v>0.45448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210.43181818181816</v>
      </c>
      <c r="BN498" s="64">
        <f t="shared" si="81"/>
        <v>214.32</v>
      </c>
      <c r="BO498" s="64">
        <f t="shared" si="82"/>
        <v>0.35875582750582752</v>
      </c>
      <c r="BP498" s="64">
        <f t="shared" si="83"/>
        <v>0.36538461538461542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151.32575757575756</v>
      </c>
      <c r="Y502" s="376">
        <f>IFERROR(Y493/H493,"0")+IFERROR(Y494/H494,"0")+IFERROR(Y495/H495,"0")+IFERROR(Y496/H496,"0")+IFERROR(Y497/H497,"0")+IFERROR(Y498/H498,"0")+IFERROR(Y499/H499,"0")+IFERROR(Y500/H500,"0")+IFERROR(Y501/H501,"0")</f>
        <v>153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1.82988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799</v>
      </c>
      <c r="Y503" s="376">
        <f>IFERROR(SUM(Y493:Y501),"0")</f>
        <v>807.84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458</v>
      </c>
      <c r="Y505" s="375">
        <f>IFERROR(IF(X505="",0,CEILING((X505/$H505),1)*$H505),"")</f>
        <v>459.36</v>
      </c>
      <c r="Z505" s="36">
        <f>IFERROR(IF(Y505=0,"",ROUNDUP(Y505/H505,0)*0.01196),"")</f>
        <v>1.0405200000000001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489.22727272727269</v>
      </c>
      <c r="BN505" s="64">
        <f>IFERROR(Y505*I505/H505,"0")</f>
        <v>490.67999999999995</v>
      </c>
      <c r="BO505" s="64">
        <f>IFERROR(1/J505*(X505/H505),"0")</f>
        <v>0.83406177156177153</v>
      </c>
      <c r="BP505" s="64">
        <f>IFERROR(1/J505*(Y505/H505),"0")</f>
        <v>0.83653846153846156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86.742424242424235</v>
      </c>
      <c r="Y507" s="376">
        <f>IFERROR(Y505/H505,"0")+IFERROR(Y506/H506,"0")</f>
        <v>87</v>
      </c>
      <c r="Z507" s="376">
        <f>IFERROR(IF(Z505="",0,Z505),"0")+IFERROR(IF(Z506="",0,Z506),"0")</f>
        <v>1.0405200000000001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458</v>
      </c>
      <c r="Y508" s="376">
        <f>IFERROR(SUM(Y505:Y506),"0")</f>
        <v>459.36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hidden="1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114</v>
      </c>
      <c r="Y511" s="375">
        <f t="shared" si="84"/>
        <v>116.16000000000001</v>
      </c>
      <c r="Z511" s="36">
        <f>IFERROR(IF(Y511=0,"",ROUNDUP(Y511/H511,0)*0.01196),"")</f>
        <v>0.26312000000000002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121.77272727272725</v>
      </c>
      <c r="BN511" s="64">
        <f t="shared" si="86"/>
        <v>124.08000000000001</v>
      </c>
      <c r="BO511" s="64">
        <f t="shared" si="87"/>
        <v>0.2076048951048951</v>
      </c>
      <c r="BP511" s="64">
        <f t="shared" si="88"/>
        <v>0.21153846153846156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107</v>
      </c>
      <c r="Y512" s="375">
        <f t="shared" si="84"/>
        <v>110.88000000000001</v>
      </c>
      <c r="Z512" s="36">
        <f>IFERROR(IF(Y512=0,"",ROUNDUP(Y512/H512,0)*0.01196),"")</f>
        <v>0.25115999999999999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114.29545454545455</v>
      </c>
      <c r="BN512" s="64">
        <f t="shared" si="86"/>
        <v>118.44</v>
      </c>
      <c r="BO512" s="64">
        <f t="shared" si="87"/>
        <v>0.19485722610722611</v>
      </c>
      <c r="BP512" s="64">
        <f t="shared" si="88"/>
        <v>0.20192307692307693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41.856060606060609</v>
      </c>
      <c r="Y516" s="376">
        <f>IFERROR(Y510/H510,"0")+IFERROR(Y511/H511,"0")+IFERROR(Y512/H512,"0")+IFERROR(Y513/H513,"0")+IFERROR(Y514/H514,"0")+IFERROR(Y515/H515,"0")</f>
        <v>43</v>
      </c>
      <c r="Z516" s="376">
        <f>IFERROR(IF(Z510="",0,Z510),"0")+IFERROR(IF(Z511="",0,Z511),"0")+IFERROR(IF(Z512="",0,Z512),"0")+IFERROR(IF(Z513="",0,Z513),"0")+IFERROR(IF(Z514="",0,Z514),"0")+IFERROR(IF(Z515="",0,Z515),"0")</f>
        <v>0.51428000000000007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221</v>
      </c>
      <c r="Y517" s="376">
        <f>IFERROR(SUM(Y510:Y515),"0")</f>
        <v>227.04000000000002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172</v>
      </c>
      <c r="Y549" s="375">
        <f t="shared" si="94"/>
        <v>172.20000000000002</v>
      </c>
      <c r="Z549" s="36">
        <f>IFERROR(IF(Y549=0,"",ROUNDUP(Y549/H549,0)*0.00753),"")</f>
        <v>0.30873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182.64761904761903</v>
      </c>
      <c r="BN549" s="64">
        <f t="shared" si="96"/>
        <v>182.86</v>
      </c>
      <c r="BO549" s="64">
        <f t="shared" si="97"/>
        <v>0.26251526251526247</v>
      </c>
      <c r="BP549" s="64">
        <f t="shared" si="98"/>
        <v>0.26282051282051283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40.952380952380949</v>
      </c>
      <c r="Y554" s="376">
        <f>IFERROR(Y548/H548,"0")+IFERROR(Y549/H549,"0")+IFERROR(Y550/H550,"0")+IFERROR(Y551/H551,"0")+IFERROR(Y552/H552,"0")+IFERROR(Y553/H553,"0")</f>
        <v>41</v>
      </c>
      <c r="Z554" s="376">
        <f>IFERROR(IF(Z548="",0,Z548),"0")+IFERROR(IF(Z549="",0,Z549),"0")+IFERROR(IF(Z550="",0,Z550),"0")+IFERROR(IF(Z551="",0,Z551),"0")+IFERROR(IF(Z552="",0,Z552),"0")+IFERROR(IF(Z553="",0,Z553),"0")</f>
        <v>0.30873</v>
      </c>
      <c r="AA554" s="377"/>
      <c r="AB554" s="377"/>
      <c r="AC554" s="377"/>
    </row>
    <row r="555" spans="1:68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172</v>
      </c>
      <c r="Y555" s="376">
        <f>IFERROR(SUM(Y548:Y553),"0")</f>
        <v>172.20000000000002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249</v>
      </c>
      <c r="Y557" s="375">
        <f>IFERROR(IF(X557="",0,CEILING((X557/$H557),1)*$H557),"")</f>
        <v>249.6</v>
      </c>
      <c r="Z557" s="36">
        <f>IFERROR(IF(Y557=0,"",ROUNDUP(Y557/H557,0)*0.02175),"")</f>
        <v>0.69599999999999995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267.00461538461536</v>
      </c>
      <c r="BN557" s="64">
        <f>IFERROR(Y557*I557/H557,"0")</f>
        <v>267.64800000000002</v>
      </c>
      <c r="BO557" s="64">
        <f>IFERROR(1/J557*(X557/H557),"0")</f>
        <v>0.57005494505494503</v>
      </c>
      <c r="BP557" s="64">
        <f>IFERROR(1/J557*(Y557/H557),"0")</f>
        <v>0.5714285714285714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31.923076923076923</v>
      </c>
      <c r="Y559" s="376">
        <f>IFERROR(Y557/H557,"0")+IFERROR(Y558/H558,"0")</f>
        <v>32</v>
      </c>
      <c r="Z559" s="376">
        <f>IFERROR(IF(Z557="",0,Z557),"0")+IFERROR(IF(Z558="",0,Z558),"0")</f>
        <v>0.69599999999999995</v>
      </c>
      <c r="AA559" s="377"/>
      <c r="AB559" s="377"/>
      <c r="AC559" s="377"/>
    </row>
    <row r="560" spans="1:68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249</v>
      </c>
      <c r="Y560" s="376">
        <f>IFERROR(SUM(Y557:Y558),"0")</f>
        <v>249.6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11996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12137.840000000004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12645.279530270491</v>
      </c>
      <c r="Y587" s="376">
        <f>IFERROR(SUM(BN22:BN583),"0")</f>
        <v>12795.315999999999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21</v>
      </c>
      <c r="Y588" s="38">
        <f>ROUNDUP(SUM(BP22:BP583),0)</f>
        <v>22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13170.279530270491</v>
      </c>
      <c r="Y589" s="376">
        <f>GrossWeightTotalR+PalletQtyTotalR*25</f>
        <v>13345.315999999999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1748.1229645833093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1770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24.303410000000003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43.2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247.20000000000005</v>
      </c>
      <c r="E596" s="46">
        <f>IFERROR(Y103*1,"0")+IFERROR(Y104*1,"0")+IFERROR(Y105*1,"0")+IFERROR(Y106*1,"0")+IFERROR(Y110*1,"0")+IFERROR(Y111*1,"0")+IFERROR(Y112*1,"0")+IFERROR(Y113*1,"0")+IFERROR(Y114*1,"0")</f>
        <v>428.40000000000003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784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75.600000000000009</v>
      </c>
      <c r="I596" s="46">
        <f>IFERROR(Y186*1,"0")+IFERROR(Y187*1,"0")+IFERROR(Y188*1,"0")+IFERROR(Y189*1,"0")+IFERROR(Y190*1,"0")+IFERROR(Y191*1,"0")+IFERROR(Y192*1,"0")+IFERROR(Y193*1,"0")</f>
        <v>218.4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1060.8</v>
      </c>
      <c r="K596" s="46">
        <f>IFERROR(Y242*1,"0")+IFERROR(Y243*1,"0")+IFERROR(Y244*1,"0")+IFERROR(Y245*1,"0")+IFERROR(Y246*1,"0")+IFERROR(Y247*1,"0")+IFERROR(Y248*1,"0")+IFERROR(Y249*1,"0")</f>
        <v>50.8</v>
      </c>
      <c r="L596" s="372"/>
      <c r="M596" s="46">
        <f>IFERROR(Y254*1,"0")+IFERROR(Y255*1,"0")+IFERROR(Y256*1,"0")+IFERROR(Y257*1,"0")+IFERROR(Y258*1,"0")+IFERROR(Y259*1,"0")+IFERROR(Y260*1,"0")+IFERROR(Y261*1,"0")</f>
        <v>12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132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313.2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5328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499.2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504</v>
      </c>
      <c r="Z596" s="46">
        <f>IFERROR(Y462*1,"0")+IFERROR(Y466*1,"0")+IFERROR(Y467*1,"0")+IFERROR(Y468*1,"0")+IFERROR(Y469*1,"0")+IFERROR(Y470*1,"0")+IFERROR(Y471*1,"0")+IFERROR(Y475*1,"0")</f>
        <v>525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1494.2400000000002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421.8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02,00"/>
        <filter val="1 400,00"/>
        <filter val="1 748,12"/>
        <filter val="1 750,00"/>
        <filter val="1,67"/>
        <filter val="104,00"/>
        <filter val="107,00"/>
        <filter val="109,00"/>
        <filter val="11 996,00"/>
        <filter val="11,11"/>
        <filter val="11,85"/>
        <filter val="110,00"/>
        <filter val="114,00"/>
        <filter val="118,10"/>
        <filter val="12 645,28"/>
        <filter val="121,00"/>
        <filter val="124,76"/>
        <filter val="128,00"/>
        <filter val="13 170,28"/>
        <filter val="13,10"/>
        <filter val="130,00"/>
        <filter val="138,00"/>
        <filter val="14,00"/>
        <filter val="149,00"/>
        <filter val="151,33"/>
        <filter val="152,00"/>
        <filter val="172,00"/>
        <filter val="18,00"/>
        <filter val="185,00"/>
        <filter val="186,00"/>
        <filter val="197,00"/>
        <filter val="2,25"/>
        <filter val="20,00"/>
        <filter val="201,00"/>
        <filter val="21"/>
        <filter val="216,00"/>
        <filter val="221,00"/>
        <filter val="242,00"/>
        <filter val="249,00"/>
        <filter val="267,80"/>
        <filter val="27,59"/>
        <filter val="282,72"/>
        <filter val="30,00"/>
        <filter val="307,00"/>
        <filter val="31,92"/>
        <filter val="311,00"/>
        <filter val="38,25"/>
        <filter val="39,00"/>
        <filter val="4 017,00"/>
        <filter val="40,95"/>
        <filter val="41,86"/>
        <filter val="422,00"/>
        <filter val="44,00"/>
        <filter val="458,00"/>
        <filter val="49,00"/>
        <filter val="496,00"/>
        <filter val="497,00"/>
        <filter val="50,00"/>
        <filter val="50,24"/>
        <filter val="51,43"/>
        <filter val="524,00"/>
        <filter val="54,17"/>
        <filter val="6,09"/>
        <filter val="602,00"/>
        <filter val="63,72"/>
        <filter val="667,00"/>
        <filter val="691,00"/>
        <filter val="71,00"/>
        <filter val="74,00"/>
        <filter val="79,40"/>
        <filter val="799,00"/>
        <filter val="8,81"/>
        <filter val="80,13"/>
        <filter val="83,75"/>
        <filter val="86,74"/>
        <filter val="867,00"/>
        <filter val="88,00"/>
        <filter val="9,00"/>
        <filter val="9,10"/>
        <filter val="9,29"/>
        <filter val="91,00"/>
        <filter val="96,00"/>
        <filter val="99,00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2024-08-29T10:54:09Z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