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8,24 ПОКОМ КИ филиалы\"/>
    </mc:Choice>
  </mc:AlternateContent>
  <xr:revisionPtr revIDLastSave="0" documentId="13_ncr:1_{8FAB1931-8DC4-48A7-8885-6D72C5CFD9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6" i="1" l="1"/>
  <c r="AB26" i="1"/>
  <c r="F59" i="1"/>
  <c r="F5" i="1" s="1"/>
  <c r="E59" i="1"/>
  <c r="E5" i="1" s="1"/>
  <c r="AB22" i="1"/>
  <c r="AB27" i="1"/>
  <c r="AB35" i="1"/>
  <c r="AB55" i="1"/>
  <c r="AB84" i="1"/>
  <c r="AB88" i="1"/>
  <c r="AB89" i="1"/>
  <c r="AB91" i="1"/>
  <c r="AB94" i="1"/>
  <c r="AB9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S22" i="1" s="1"/>
  <c r="O23" i="1"/>
  <c r="O24" i="1"/>
  <c r="P24" i="1" s="1"/>
  <c r="AB24" i="1" s="1"/>
  <c r="O25" i="1"/>
  <c r="O26" i="1"/>
  <c r="O27" i="1"/>
  <c r="S27" i="1" s="1"/>
  <c r="O28" i="1"/>
  <c r="O29" i="1"/>
  <c r="O30" i="1"/>
  <c r="O31" i="1"/>
  <c r="O32" i="1"/>
  <c r="O33" i="1"/>
  <c r="O34" i="1"/>
  <c r="P34" i="1" s="1"/>
  <c r="O35" i="1"/>
  <c r="S35" i="1" s="1"/>
  <c r="O36" i="1"/>
  <c r="P36" i="1" s="1"/>
  <c r="AB36" i="1" s="1"/>
  <c r="O37" i="1"/>
  <c r="P37" i="1" s="1"/>
  <c r="O38" i="1"/>
  <c r="AB38" i="1" s="1"/>
  <c r="O39" i="1"/>
  <c r="O40" i="1"/>
  <c r="P40" i="1" s="1"/>
  <c r="AB40" i="1" s="1"/>
  <c r="O41" i="1"/>
  <c r="O42" i="1"/>
  <c r="P42" i="1" s="1"/>
  <c r="AB42" i="1" s="1"/>
  <c r="O43" i="1"/>
  <c r="O44" i="1"/>
  <c r="P44" i="1" s="1"/>
  <c r="AB44" i="1" s="1"/>
  <c r="O45" i="1"/>
  <c r="O46" i="1"/>
  <c r="O47" i="1"/>
  <c r="O48" i="1"/>
  <c r="P48" i="1" s="1"/>
  <c r="AB48" i="1" s="1"/>
  <c r="O49" i="1"/>
  <c r="O50" i="1"/>
  <c r="P50" i="1" s="1"/>
  <c r="AB50" i="1" s="1"/>
  <c r="O51" i="1"/>
  <c r="O52" i="1"/>
  <c r="AB52" i="1" s="1"/>
  <c r="O53" i="1"/>
  <c r="O54" i="1"/>
  <c r="P54" i="1" s="1"/>
  <c r="AB54" i="1" s="1"/>
  <c r="O55" i="1"/>
  <c r="S55" i="1" s="1"/>
  <c r="O56" i="1"/>
  <c r="O57" i="1"/>
  <c r="O58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P75" i="1" s="1"/>
  <c r="O76" i="1"/>
  <c r="O77" i="1"/>
  <c r="O78" i="1"/>
  <c r="O79" i="1"/>
  <c r="O80" i="1"/>
  <c r="O81" i="1"/>
  <c r="O82" i="1"/>
  <c r="O83" i="1"/>
  <c r="O84" i="1"/>
  <c r="S84" i="1" s="1"/>
  <c r="O85" i="1"/>
  <c r="O86" i="1"/>
  <c r="P86" i="1" s="1"/>
  <c r="AB86" i="1" s="1"/>
  <c r="O87" i="1"/>
  <c r="O88" i="1"/>
  <c r="S88" i="1" s="1"/>
  <c r="O89" i="1"/>
  <c r="S89" i="1" s="1"/>
  <c r="O90" i="1"/>
  <c r="P90" i="1" s="1"/>
  <c r="AB90" i="1" s="1"/>
  <c r="O91" i="1"/>
  <c r="T91" i="1" s="1"/>
  <c r="O92" i="1"/>
  <c r="O93" i="1"/>
  <c r="T93" i="1" s="1"/>
  <c r="O94" i="1"/>
  <c r="T94" i="1" s="1"/>
  <c r="O95" i="1"/>
  <c r="O96" i="1"/>
  <c r="T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K59" i="1" l="1"/>
  <c r="K5" i="1" s="1"/>
  <c r="O59" i="1"/>
  <c r="P59" i="1" s="1"/>
  <c r="AB59" i="1" s="1"/>
  <c r="T6" i="1"/>
  <c r="P6" i="1"/>
  <c r="AB6" i="1" s="1"/>
  <c r="T95" i="1"/>
  <c r="P95" i="1"/>
  <c r="AB95" i="1" s="1"/>
  <c r="P87" i="1"/>
  <c r="AB87" i="1" s="1"/>
  <c r="AB85" i="1"/>
  <c r="S77" i="1"/>
  <c r="P53" i="1"/>
  <c r="AB53" i="1" s="1"/>
  <c r="P51" i="1"/>
  <c r="AB51" i="1" s="1"/>
  <c r="S49" i="1"/>
  <c r="AB49" i="1"/>
  <c r="S47" i="1"/>
  <c r="AB47" i="1"/>
  <c r="P45" i="1"/>
  <c r="AB45" i="1" s="1"/>
  <c r="P43" i="1"/>
  <c r="AB43" i="1" s="1"/>
  <c r="P41" i="1"/>
  <c r="AB41" i="1" s="1"/>
  <c r="S39" i="1"/>
  <c r="AB39" i="1"/>
  <c r="AB37" i="1"/>
  <c r="P25" i="1"/>
  <c r="AB25" i="1" s="1"/>
  <c r="P23" i="1"/>
  <c r="AB23" i="1" s="1"/>
  <c r="P7" i="1"/>
  <c r="AB7" i="1" s="1"/>
  <c r="P11" i="1"/>
  <c r="AB11" i="1" s="1"/>
  <c r="P15" i="1"/>
  <c r="AB15" i="1" s="1"/>
  <c r="P19" i="1"/>
  <c r="AB19" i="1" s="1"/>
  <c r="P29" i="1"/>
  <c r="AB29" i="1" s="1"/>
  <c r="P33" i="1"/>
  <c r="AB33" i="1" s="1"/>
  <c r="P63" i="1"/>
  <c r="AB63" i="1" s="1"/>
  <c r="P67" i="1"/>
  <c r="AB67" i="1" s="1"/>
  <c r="P71" i="1"/>
  <c r="AB71" i="1" s="1"/>
  <c r="AB75" i="1"/>
  <c r="AB79" i="1"/>
  <c r="P83" i="1"/>
  <c r="AB83" i="1" s="1"/>
  <c r="T92" i="1"/>
  <c r="P92" i="1"/>
  <c r="AB92" i="1" s="1"/>
  <c r="P82" i="1"/>
  <c r="AB82" i="1" s="1"/>
  <c r="AB80" i="1"/>
  <c r="AB78" i="1"/>
  <c r="AB76" i="1"/>
  <c r="AB74" i="1"/>
  <c r="AB72" i="1"/>
  <c r="P70" i="1"/>
  <c r="AB70" i="1" s="1"/>
  <c r="P68" i="1"/>
  <c r="AB68" i="1" s="1"/>
  <c r="P66" i="1"/>
  <c r="AB66" i="1" s="1"/>
  <c r="AB64" i="1"/>
  <c r="P62" i="1"/>
  <c r="AB62" i="1" s="1"/>
  <c r="AB60" i="1"/>
  <c r="AB58" i="1"/>
  <c r="AB56" i="1"/>
  <c r="P9" i="1"/>
  <c r="AB9" i="1" s="1"/>
  <c r="AB13" i="1"/>
  <c r="AB17" i="1"/>
  <c r="P21" i="1"/>
  <c r="AB21" i="1" s="1"/>
  <c r="P31" i="1"/>
  <c r="AB31" i="1" s="1"/>
  <c r="P57" i="1"/>
  <c r="AB57" i="1" s="1"/>
  <c r="P61" i="1"/>
  <c r="AB61" i="1" s="1"/>
  <c r="P65" i="1"/>
  <c r="AB65" i="1" s="1"/>
  <c r="P69" i="1"/>
  <c r="AB69" i="1" s="1"/>
  <c r="AB73" i="1"/>
  <c r="AB77" i="1"/>
  <c r="P81" i="1"/>
  <c r="AB81" i="1" s="1"/>
  <c r="P93" i="1"/>
  <c r="AB93" i="1" s="1"/>
  <c r="S16" i="1"/>
  <c r="P8" i="1"/>
  <c r="AB8" i="1" s="1"/>
  <c r="P10" i="1"/>
  <c r="AB10" i="1" s="1"/>
  <c r="P12" i="1"/>
  <c r="AB12" i="1" s="1"/>
  <c r="AB14" i="1"/>
  <c r="AB16" i="1"/>
  <c r="P18" i="1"/>
  <c r="AB18" i="1" s="1"/>
  <c r="P20" i="1"/>
  <c r="AB20" i="1" s="1"/>
  <c r="P28" i="1"/>
  <c r="AB28" i="1" s="1"/>
  <c r="P30" i="1"/>
  <c r="AB30" i="1" s="1"/>
  <c r="AB32" i="1"/>
  <c r="AB34" i="1"/>
  <c r="S90" i="1"/>
  <c r="S86" i="1"/>
  <c r="S54" i="1"/>
  <c r="S52" i="1"/>
  <c r="S50" i="1"/>
  <c r="S48" i="1"/>
  <c r="S46" i="1"/>
  <c r="S44" i="1"/>
  <c r="S42" i="1"/>
  <c r="S40" i="1"/>
  <c r="S38" i="1"/>
  <c r="S36" i="1"/>
  <c r="S26" i="1"/>
  <c r="S24" i="1"/>
  <c r="S91" i="1"/>
  <c r="T83" i="1"/>
  <c r="T87" i="1"/>
  <c r="T79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9" i="1"/>
  <c r="T85" i="1"/>
  <c r="T81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6" i="1"/>
  <c r="S94" i="1"/>
  <c r="S92" i="1"/>
  <c r="T90" i="1"/>
  <c r="T88" i="1"/>
  <c r="T86" i="1"/>
  <c r="T84" i="1"/>
  <c r="T82" i="1"/>
  <c r="T80" i="1"/>
  <c r="T78" i="1"/>
  <c r="T77" i="1"/>
  <c r="T75" i="1"/>
  <c r="T73" i="1"/>
  <c r="T71" i="1"/>
  <c r="T69" i="1"/>
  <c r="T67" i="1"/>
  <c r="T65" i="1"/>
  <c r="T63" i="1"/>
  <c r="T61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 l="1"/>
  <c r="S59" i="1"/>
  <c r="T59" i="1"/>
  <c r="S93" i="1"/>
  <c r="S95" i="1"/>
  <c r="P5" i="1"/>
  <c r="S8" i="1"/>
  <c r="S30" i="1"/>
  <c r="S15" i="1"/>
  <c r="S61" i="1"/>
  <c r="S12" i="1"/>
  <c r="S20" i="1"/>
  <c r="S34" i="1"/>
  <c r="S7" i="1"/>
  <c r="S29" i="1"/>
  <c r="S37" i="1"/>
  <c r="S41" i="1"/>
  <c r="S43" i="1"/>
  <c r="S45" i="1"/>
  <c r="S51" i="1"/>
  <c r="S53" i="1"/>
  <c r="S69" i="1"/>
  <c r="AB5" i="1"/>
  <c r="S11" i="1"/>
  <c r="S19" i="1"/>
  <c r="S33" i="1"/>
  <c r="S65" i="1"/>
  <c r="S73" i="1"/>
  <c r="S81" i="1"/>
  <c r="S6" i="1"/>
  <c r="S10" i="1"/>
  <c r="S14" i="1"/>
  <c r="S18" i="1"/>
  <c r="S28" i="1"/>
  <c r="S32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9" i="1"/>
  <c r="S13" i="1"/>
  <c r="S17" i="1"/>
  <c r="S21" i="1"/>
  <c r="S23" i="1"/>
  <c r="S25" i="1"/>
  <c r="S31" i="1"/>
  <c r="S57" i="1"/>
  <c r="S63" i="1"/>
  <c r="S67" i="1"/>
  <c r="S71" i="1"/>
  <c r="S75" i="1"/>
  <c r="S79" i="1"/>
  <c r="S83" i="1"/>
  <c r="S85" i="1"/>
  <c r="S87" i="1"/>
</calcChain>
</file>

<file path=xl/sharedStrings.xml><?xml version="1.0" encoding="utf-8"?>
<sst xmlns="http://schemas.openxmlformats.org/spreadsheetml/2006/main" count="343" uniqueCount="141">
  <si>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</si>
  <si>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</si>
  <si>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</si>
  <si>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</si>
  <si>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</si>
  <si>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</si>
  <si>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</si>
  <si>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</si>
  <si>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</si>
  <si>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</si>
  <si>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</si>
  <si>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</si>
  <si>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</si>
  <si>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</si>
  <si>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</si>
  <si>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</si>
  <si>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</si>
  <si>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</si>
  <si>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</si>
  <si>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</si>
  <si>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</si>
  <si>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</si>
  <si>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</si>
  <si>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</si>
  <si>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28,08,</t>
  </si>
  <si>
    <t>22,08,</t>
  </si>
  <si>
    <t>21,08,</t>
  </si>
  <si>
    <t>15,08,</t>
  </si>
  <si>
    <t>14,08,</t>
  </si>
  <si>
    <t>08,08,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</si>
  <si>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</si>
  <si>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</si>
  <si>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</si>
  <si>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</si>
  <si>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</si>
  <si>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</si>
  <si>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</si>
  <si>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</si>
  <si>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</si>
  <si>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</si>
  <si>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</si>
  <si>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</si>
  <si>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</si>
  <si>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</si>
  <si>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</si>
  <si>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</si>
  <si>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</si>
  <si>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</si>
  <si>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</si>
  <si>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</si>
  <si>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</si>
  <si>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</si>
  <si>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</si>
  <si>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</si>
  <si>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</si>
  <si>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</si>
  <si>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</si>
  <si>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</si>
  <si>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</si>
  <si>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</si>
  <si>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</si>
  <si>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</si>
  <si>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</si>
  <si>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</si>
  <si>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</si>
  <si>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</si>
  <si>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</si>
  <si>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</si>
  <si>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</si>
  <si>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</si>
  <si>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</si>
  <si>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</si>
  <si>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</si>
  <si>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</si>
  <si>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</si>
  <si>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</si>
  <si>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</si>
  <si>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</si>
  <si>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</si>
  <si>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</si>
  <si>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</si>
  <si>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</si>
  <si>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</si>
  <si>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</si>
  <si>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</si>
  <si>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</si>
  <si>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</si>
  <si>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</si>
  <si>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</si>
  <si>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23,08,24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</si>
  <si>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</si>
  <si>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</si>
  <si>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</si>
  <si>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</si>
  <si>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</si>
  <si>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</si>
  <si>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</si>
  <si>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</si>
  <si>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</si>
  <si>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</si>
  <si>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</si>
  <si>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</si>
  <si>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</si>
  <si>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</si>
  <si>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</si>
  <si>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</si>
  <si>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</si>
  <si>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</si>
  <si>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</si>
  <si>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</si>
  <si>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</si>
  <si>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</si>
  <si>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</si>
  <si>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</si>
  <si>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23,08,24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</si>
  <si>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</si>
  <si>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</si>
  <si>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</si>
  <si>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</si>
  <si>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</si>
  <si>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</si>
  <si>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</si>
  <si>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</si>
  <si>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</si>
  <si>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</si>
  <si>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</si>
  <si>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</si>
  <si>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</si>
  <si>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</si>
  <si>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</si>
  <si>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</si>
  <si>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</si>
  <si>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</si>
  <si>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</si>
  <si>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</si>
  <si>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</si>
  <si>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</si>
  <si>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вместо  218  Колбаса Докторская оригинальная ТМ Особый рецепт БОЛЬШОЙ БАТОН, п/а ВЕС, ТМ Стародворье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</si>
  <si>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</si>
  <si>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</si>
  <si>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нужно увеличить продажи / 23,08,24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</si>
</sst>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6" width="6" customWidth="1"/>
    <col min="27" max="27" width="2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41928.385000000009</v>
      </c>
      <c r="F5" s="4">
        <f>SUM(F6:F499)</f>
        <v>50894.794000000002</v>
      </c>
      <c r="G5" s="6"/>
      <c r="H5" s="1"/>
      <c r="I5" s="1"/>
      <c r="J5" s="4">
        <f t="shared" ref="J5:Q5" si="0">SUM(J6:J499)</f>
        <v>41315.669999999984</v>
      </c>
      <c r="K5" s="4">
        <f t="shared" si="0"/>
        <v>612.71500000000049</v>
      </c>
      <c r="L5" s="4">
        <f t="shared" si="0"/>
        <v>0</v>
      </c>
      <c r="M5" s="4">
        <f t="shared" si="0"/>
        <v>0</v>
      </c>
      <c r="N5" s="4">
        <f t="shared" si="0"/>
        <v>16023.708220000002</v>
      </c>
      <c r="O5" s="4">
        <f t="shared" si="0"/>
        <v>8385.6770000000015</v>
      </c>
      <c r="P5" s="4">
        <f t="shared" si="0"/>
        <v>18270.951580000004</v>
      </c>
      <c r="Q5" s="4">
        <f t="shared" si="0"/>
        <v>0</v>
      </c>
      <c r="R5" s="1"/>
      <c r="S5" s="1"/>
      <c r="T5" s="1"/>
      <c r="U5" s="4">
        <f t="shared" ref="U5:Z5" si="1">SUM(U6:U499)</f>
        <v>9067.8639999999978</v>
      </c>
      <c r="V5" s="4">
        <f t="shared" si="1"/>
        <v>9185.7867999999999</v>
      </c>
      <c r="W5" s="4">
        <f t="shared" si="1"/>
        <v>9049.1327999999958</v>
      </c>
      <c r="X5" s="4">
        <f t="shared" si="1"/>
        <v>9049.1580000000013</v>
      </c>
      <c r="Y5" s="4">
        <f t="shared" si="1"/>
        <v>8803.8320000000022</v>
      </c>
      <c r="Z5" s="4">
        <f t="shared" si="1"/>
        <v>8867.4233999999997</v>
      </c>
      <c r="AA5" s="1"/>
      <c r="AB5" s="4">
        <f>SUM(AB6:AB499)</f>
        <v>14388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1312.1489999999999</v>
      </c>
      <c r="D6" s="1">
        <v>1246.2370000000001</v>
      </c>
      <c r="E6" s="1">
        <v>1322.2950000000001</v>
      </c>
      <c r="F6" s="1">
        <v>1022.75</v>
      </c>
      <c r="G6" s="6">
        <v>1</v>
      </c>
      <c r="H6" s="1">
        <v>50</v>
      </c>
      <c r="I6" s="1" t="s">
        <v>33</v>
      </c>
      <c r="J6" s="1">
        <v>1218.9000000000001</v>
      </c>
      <c r="K6" s="1">
        <f t="shared" ref="K6:K37" si="2">E6-J6</f>
        <v>103.39499999999998</v>
      </c>
      <c r="L6" s="1"/>
      <c r="M6" s="1"/>
      <c r="N6" s="1">
        <v>777.34370000000013</v>
      </c>
      <c r="O6" s="1">
        <f>E6/5</f>
        <v>264.459</v>
      </c>
      <c r="P6" s="5">
        <f>10*O6-N6-F6</f>
        <v>844.49630000000002</v>
      </c>
      <c r="Q6" s="5"/>
      <c r="R6" s="1"/>
      <c r="S6" s="1">
        <f>(F6+N6+P6)/O6</f>
        <v>10</v>
      </c>
      <c r="T6" s="1">
        <f>(F6+N6)/O6</f>
        <v>6.8067023621809053</v>
      </c>
      <c r="U6" s="1">
        <v>245.41640000000001</v>
      </c>
      <c r="V6" s="1">
        <v>234.45519999999999</v>
      </c>
      <c r="W6" s="1">
        <v>235.42060000000001</v>
      </c>
      <c r="X6" s="1">
        <v>222.55260000000001</v>
      </c>
      <c r="Y6" s="1">
        <v>230.64279999999999</v>
      </c>
      <c r="Z6" s="1">
        <v>248.654</v>
      </c>
      <c r="AA6" s="1" t="s">
        <v>34</v>
      </c>
      <c r="AB6" s="1">
        <f t="shared" ref="AB6:AB37" si="3">ROUND(P6*G6,0)</f>
        <v>844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483.12099999999998</v>
      </c>
      <c r="D7" s="1">
        <v>456.95600000000002</v>
      </c>
      <c r="E7" s="1">
        <v>433.66</v>
      </c>
      <c r="F7" s="1">
        <v>435.76900000000001</v>
      </c>
      <c r="G7" s="6">
        <v>1</v>
      </c>
      <c r="H7" s="1">
        <v>45</v>
      </c>
      <c r="I7" s="1" t="s">
        <v>33</v>
      </c>
      <c r="J7" s="1">
        <v>407.45</v>
      </c>
      <c r="K7" s="1">
        <f t="shared" si="2"/>
        <v>26.210000000000036</v>
      </c>
      <c r="L7" s="1"/>
      <c r="M7" s="1"/>
      <c r="N7" s="1">
        <v>92.958200000000147</v>
      </c>
      <c r="O7" s="1">
        <f t="shared" ref="O7:O70" si="4">E7/5</f>
        <v>86.731999999999999</v>
      </c>
      <c r="P7" s="5">
        <f t="shared" ref="P7:P21" si="5">10*O7-N7-F7</f>
        <v>338.59279999999978</v>
      </c>
      <c r="Q7" s="5"/>
      <c r="R7" s="1"/>
      <c r="S7" s="1">
        <f t="shared" ref="S7:S70" si="6">(F7+N7+P7)/O7</f>
        <v>10</v>
      </c>
      <c r="T7" s="1">
        <f t="shared" ref="T7:T70" si="7">(F7+N7)/O7</f>
        <v>6.0961029377853633</v>
      </c>
      <c r="U7" s="1">
        <v>80.695599999999999</v>
      </c>
      <c r="V7" s="1">
        <v>86.453000000000003</v>
      </c>
      <c r="W7" s="1">
        <v>78.517600000000002</v>
      </c>
      <c r="X7" s="1">
        <v>84.130399999999995</v>
      </c>
      <c r="Y7" s="1">
        <v>99.731999999999999</v>
      </c>
      <c r="Z7" s="1">
        <v>85.805800000000005</v>
      </c>
      <c r="AA7" s="1"/>
      <c r="AB7" s="1">
        <f t="shared" si="3"/>
        <v>339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781.20399999999995</v>
      </c>
      <c r="D8" s="1">
        <v>589.49699999999996</v>
      </c>
      <c r="E8" s="1">
        <v>591.101</v>
      </c>
      <c r="F8" s="1">
        <v>670.77300000000002</v>
      </c>
      <c r="G8" s="6">
        <v>1</v>
      </c>
      <c r="H8" s="1">
        <v>45</v>
      </c>
      <c r="I8" s="1" t="s">
        <v>33</v>
      </c>
      <c r="J8" s="1">
        <v>546.75</v>
      </c>
      <c r="K8" s="1">
        <f t="shared" si="2"/>
        <v>44.350999999999999</v>
      </c>
      <c r="L8" s="1"/>
      <c r="M8" s="1"/>
      <c r="N8" s="1">
        <v>146.19930000000019</v>
      </c>
      <c r="O8" s="1">
        <f t="shared" si="4"/>
        <v>118.22020000000001</v>
      </c>
      <c r="P8" s="5">
        <f t="shared" si="5"/>
        <v>365.22969999999975</v>
      </c>
      <c r="Q8" s="5"/>
      <c r="R8" s="1"/>
      <c r="S8" s="1">
        <f t="shared" si="6"/>
        <v>10</v>
      </c>
      <c r="T8" s="1">
        <f t="shared" si="7"/>
        <v>6.9105981888036077</v>
      </c>
      <c r="U8" s="1">
        <v>117.03360000000001</v>
      </c>
      <c r="V8" s="1">
        <v>124.70099999999999</v>
      </c>
      <c r="W8" s="1">
        <v>118.7176</v>
      </c>
      <c r="X8" s="1">
        <v>128.8724</v>
      </c>
      <c r="Y8" s="1">
        <v>143.6652</v>
      </c>
      <c r="Z8" s="1">
        <v>124.71380000000001</v>
      </c>
      <c r="AA8" s="1"/>
      <c r="AB8" s="1">
        <f t="shared" si="3"/>
        <v>365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316.24299999999999</v>
      </c>
      <c r="D9" s="1">
        <v>122.631</v>
      </c>
      <c r="E9" s="1">
        <v>176.21700000000001</v>
      </c>
      <c r="F9" s="1">
        <v>209.071</v>
      </c>
      <c r="G9" s="6">
        <v>1</v>
      </c>
      <c r="H9" s="1">
        <v>40</v>
      </c>
      <c r="I9" s="1" t="s">
        <v>33</v>
      </c>
      <c r="J9" s="1">
        <v>203.5</v>
      </c>
      <c r="K9" s="1">
        <f t="shared" si="2"/>
        <v>-27.282999999999987</v>
      </c>
      <c r="L9" s="1"/>
      <c r="M9" s="1"/>
      <c r="N9" s="1">
        <v>93.134599999999921</v>
      </c>
      <c r="O9" s="1">
        <f t="shared" si="4"/>
        <v>35.243400000000001</v>
      </c>
      <c r="P9" s="5">
        <f t="shared" si="5"/>
        <v>50.228400000000107</v>
      </c>
      <c r="Q9" s="5"/>
      <c r="R9" s="1"/>
      <c r="S9" s="1">
        <f t="shared" si="6"/>
        <v>9.9999999999999982</v>
      </c>
      <c r="T9" s="1">
        <f t="shared" si="7"/>
        <v>8.5748140077291026</v>
      </c>
      <c r="U9" s="1">
        <v>40.6646</v>
      </c>
      <c r="V9" s="1">
        <v>38.980600000000003</v>
      </c>
      <c r="W9" s="1">
        <v>45.425800000000002</v>
      </c>
      <c r="X9" s="1">
        <v>46.481999999999999</v>
      </c>
      <c r="Y9" s="1">
        <v>45.007199999999997</v>
      </c>
      <c r="Z9" s="1">
        <v>43.950200000000002</v>
      </c>
      <c r="AA9" s="1"/>
      <c r="AB9" s="1">
        <f t="shared" si="3"/>
        <v>50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515</v>
      </c>
      <c r="D10" s="1">
        <v>282</v>
      </c>
      <c r="E10" s="1">
        <v>317</v>
      </c>
      <c r="F10" s="1">
        <v>365</v>
      </c>
      <c r="G10" s="6">
        <v>0.45</v>
      </c>
      <c r="H10" s="1">
        <v>45</v>
      </c>
      <c r="I10" s="1" t="s">
        <v>33</v>
      </c>
      <c r="J10" s="1">
        <v>330</v>
      </c>
      <c r="K10" s="1">
        <f t="shared" si="2"/>
        <v>-13</v>
      </c>
      <c r="L10" s="1"/>
      <c r="M10" s="1"/>
      <c r="N10" s="1">
        <v>191.60000000000011</v>
      </c>
      <c r="O10" s="1">
        <f t="shared" si="4"/>
        <v>63.4</v>
      </c>
      <c r="P10" s="5">
        <f t="shared" si="5"/>
        <v>77.399999999999864</v>
      </c>
      <c r="Q10" s="5"/>
      <c r="R10" s="1"/>
      <c r="S10" s="1">
        <f t="shared" si="6"/>
        <v>10</v>
      </c>
      <c r="T10" s="1">
        <f t="shared" si="7"/>
        <v>8.7791798107255552</v>
      </c>
      <c r="U10" s="1">
        <v>72</v>
      </c>
      <c r="V10" s="1">
        <v>68.8</v>
      </c>
      <c r="W10" s="1">
        <v>70.400000000000006</v>
      </c>
      <c r="X10" s="1">
        <v>74.8</v>
      </c>
      <c r="Y10" s="1">
        <v>67.8</v>
      </c>
      <c r="Z10" s="1">
        <v>61.2</v>
      </c>
      <c r="AA10" s="1"/>
      <c r="AB10" s="1">
        <f t="shared" si="3"/>
        <v>35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766.64800000000002</v>
      </c>
      <c r="D11" s="1">
        <v>708.35199999999998</v>
      </c>
      <c r="E11" s="1">
        <v>557</v>
      </c>
      <c r="F11" s="1">
        <v>838</v>
      </c>
      <c r="G11" s="6">
        <v>0.45</v>
      </c>
      <c r="H11" s="1">
        <v>45</v>
      </c>
      <c r="I11" s="1" t="s">
        <v>33</v>
      </c>
      <c r="J11" s="1">
        <v>560</v>
      </c>
      <c r="K11" s="1">
        <f t="shared" si="2"/>
        <v>-3</v>
      </c>
      <c r="L11" s="1"/>
      <c r="M11" s="1"/>
      <c r="N11" s="1">
        <v>151.952</v>
      </c>
      <c r="O11" s="1">
        <f t="shared" si="4"/>
        <v>111.4</v>
      </c>
      <c r="P11" s="5">
        <f t="shared" si="5"/>
        <v>124.048</v>
      </c>
      <c r="Q11" s="5"/>
      <c r="R11" s="1"/>
      <c r="S11" s="1">
        <f t="shared" si="6"/>
        <v>10</v>
      </c>
      <c r="T11" s="1">
        <f t="shared" si="7"/>
        <v>8.8864631956912028</v>
      </c>
      <c r="U11" s="1">
        <v>120.6</v>
      </c>
      <c r="V11" s="1">
        <v>128.6</v>
      </c>
      <c r="W11" s="1">
        <v>147.19999999999999</v>
      </c>
      <c r="X11" s="1">
        <v>132.6704</v>
      </c>
      <c r="Y11" s="1">
        <v>116.6704</v>
      </c>
      <c r="Z11" s="1">
        <v>125.2</v>
      </c>
      <c r="AA11" s="1"/>
      <c r="AB11" s="1">
        <f t="shared" si="3"/>
        <v>56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67</v>
      </c>
      <c r="D12" s="1">
        <v>240</v>
      </c>
      <c r="E12" s="1">
        <v>105</v>
      </c>
      <c r="F12" s="1">
        <v>171</v>
      </c>
      <c r="G12" s="6">
        <v>0.17</v>
      </c>
      <c r="H12" s="1">
        <v>180</v>
      </c>
      <c r="I12" s="1" t="s">
        <v>33</v>
      </c>
      <c r="J12" s="1">
        <v>115</v>
      </c>
      <c r="K12" s="1">
        <f t="shared" si="2"/>
        <v>-10</v>
      </c>
      <c r="L12" s="1"/>
      <c r="M12" s="1"/>
      <c r="N12" s="1">
        <v>0</v>
      </c>
      <c r="O12" s="1">
        <f t="shared" si="4"/>
        <v>21</v>
      </c>
      <c r="P12" s="5">
        <f t="shared" si="5"/>
        <v>39</v>
      </c>
      <c r="Q12" s="5"/>
      <c r="R12" s="1"/>
      <c r="S12" s="1">
        <f t="shared" si="6"/>
        <v>10</v>
      </c>
      <c r="T12" s="1">
        <f t="shared" si="7"/>
        <v>8.1428571428571423</v>
      </c>
      <c r="U12" s="1">
        <v>21</v>
      </c>
      <c r="V12" s="1">
        <v>27.4</v>
      </c>
      <c r="W12" s="1">
        <v>22.2</v>
      </c>
      <c r="X12" s="1">
        <v>13</v>
      </c>
      <c r="Y12" s="1">
        <v>14</v>
      </c>
      <c r="Z12" s="1">
        <v>22.8</v>
      </c>
      <c r="AA12" s="1"/>
      <c r="AB12" s="1">
        <f t="shared" si="3"/>
        <v>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98</v>
      </c>
      <c r="D13" s="1">
        <v>354</v>
      </c>
      <c r="E13" s="1">
        <v>116</v>
      </c>
      <c r="F13" s="1">
        <v>299</v>
      </c>
      <c r="G13" s="6">
        <v>0.3</v>
      </c>
      <c r="H13" s="1">
        <v>40</v>
      </c>
      <c r="I13" s="1" t="s">
        <v>33</v>
      </c>
      <c r="J13" s="1">
        <v>124</v>
      </c>
      <c r="K13" s="1">
        <f t="shared" si="2"/>
        <v>-8</v>
      </c>
      <c r="L13" s="1"/>
      <c r="M13" s="1"/>
      <c r="N13" s="1">
        <v>62.600000000000023</v>
      </c>
      <c r="O13" s="1">
        <f t="shared" si="4"/>
        <v>23.2</v>
      </c>
      <c r="P13" s="5">
        <v>50</v>
      </c>
      <c r="Q13" s="5"/>
      <c r="R13" s="1"/>
      <c r="S13" s="1">
        <f t="shared" si="6"/>
        <v>17.741379310344829</v>
      </c>
      <c r="T13" s="1">
        <f t="shared" si="7"/>
        <v>15.586206896551726</v>
      </c>
      <c r="U13" s="1">
        <v>37.6</v>
      </c>
      <c r="V13" s="1">
        <v>40.799999999999997</v>
      </c>
      <c r="W13" s="1">
        <v>30</v>
      </c>
      <c r="X13" s="1">
        <v>26.2</v>
      </c>
      <c r="Y13" s="1">
        <v>30</v>
      </c>
      <c r="Z13" s="1">
        <v>28</v>
      </c>
      <c r="AA13" s="1"/>
      <c r="AB13" s="1">
        <f t="shared" si="3"/>
        <v>15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380</v>
      </c>
      <c r="D14" s="1">
        <v>48</v>
      </c>
      <c r="E14" s="1">
        <v>120</v>
      </c>
      <c r="F14" s="1">
        <v>257</v>
      </c>
      <c r="G14" s="6">
        <v>0.4</v>
      </c>
      <c r="H14" s="1">
        <v>50</v>
      </c>
      <c r="I14" s="1" t="s">
        <v>33</v>
      </c>
      <c r="J14" s="1">
        <v>118</v>
      </c>
      <c r="K14" s="1">
        <f t="shared" si="2"/>
        <v>2</v>
      </c>
      <c r="L14" s="1"/>
      <c r="M14" s="1"/>
      <c r="N14" s="1">
        <v>23.800000000000011</v>
      </c>
      <c r="O14" s="1">
        <f t="shared" si="4"/>
        <v>24</v>
      </c>
      <c r="P14" s="5"/>
      <c r="Q14" s="5"/>
      <c r="R14" s="1"/>
      <c r="S14" s="1">
        <f t="shared" si="6"/>
        <v>11.700000000000001</v>
      </c>
      <c r="T14" s="1">
        <f t="shared" si="7"/>
        <v>11.700000000000001</v>
      </c>
      <c r="U14" s="1">
        <v>31.8</v>
      </c>
      <c r="V14" s="1">
        <v>37.6</v>
      </c>
      <c r="W14" s="1">
        <v>24.2</v>
      </c>
      <c r="X14" s="1">
        <v>19.399999999999999</v>
      </c>
      <c r="Y14" s="1">
        <v>50.2</v>
      </c>
      <c r="Z14" s="1">
        <v>52.6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39</v>
      </c>
      <c r="C15" s="1">
        <v>157</v>
      </c>
      <c r="D15" s="1">
        <v>540</v>
      </c>
      <c r="E15" s="1">
        <v>291</v>
      </c>
      <c r="F15" s="1">
        <v>357</v>
      </c>
      <c r="G15" s="6">
        <v>0.17</v>
      </c>
      <c r="H15" s="1">
        <v>180</v>
      </c>
      <c r="I15" s="1" t="s">
        <v>33</v>
      </c>
      <c r="J15" s="1">
        <v>307</v>
      </c>
      <c r="K15" s="1">
        <f t="shared" si="2"/>
        <v>-16</v>
      </c>
      <c r="L15" s="1"/>
      <c r="M15" s="1"/>
      <c r="N15" s="1">
        <v>135.19999999999999</v>
      </c>
      <c r="O15" s="1">
        <f t="shared" si="4"/>
        <v>58.2</v>
      </c>
      <c r="P15" s="5">
        <f t="shared" si="5"/>
        <v>89.800000000000011</v>
      </c>
      <c r="Q15" s="5"/>
      <c r="R15" s="1"/>
      <c r="S15" s="1">
        <f t="shared" si="6"/>
        <v>10</v>
      </c>
      <c r="T15" s="1">
        <f t="shared" si="7"/>
        <v>8.4570446735395191</v>
      </c>
      <c r="U15" s="1">
        <v>60.2</v>
      </c>
      <c r="V15" s="1">
        <v>63.2</v>
      </c>
      <c r="W15" s="1">
        <v>48</v>
      </c>
      <c r="X15" s="1">
        <v>38.200000000000003</v>
      </c>
      <c r="Y15" s="1">
        <v>46.6</v>
      </c>
      <c r="Z15" s="1">
        <v>45.6</v>
      </c>
      <c r="AA15" s="1"/>
      <c r="AB15" s="1">
        <f t="shared" si="3"/>
        <v>15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39</v>
      </c>
      <c r="C16" s="1">
        <v>168</v>
      </c>
      <c r="D16" s="1">
        <v>174</v>
      </c>
      <c r="E16" s="1">
        <v>74</v>
      </c>
      <c r="F16" s="1">
        <v>257</v>
      </c>
      <c r="G16" s="6">
        <v>0.35</v>
      </c>
      <c r="H16" s="1">
        <v>50</v>
      </c>
      <c r="I16" s="1" t="s">
        <v>33</v>
      </c>
      <c r="J16" s="1">
        <v>110</v>
      </c>
      <c r="K16" s="1">
        <f t="shared" si="2"/>
        <v>-36</v>
      </c>
      <c r="L16" s="1"/>
      <c r="M16" s="1"/>
      <c r="N16" s="1">
        <v>0</v>
      </c>
      <c r="O16" s="1">
        <f t="shared" si="4"/>
        <v>14.8</v>
      </c>
      <c r="P16" s="5"/>
      <c r="Q16" s="5"/>
      <c r="R16" s="1"/>
      <c r="S16" s="1">
        <f t="shared" si="6"/>
        <v>17.364864864864863</v>
      </c>
      <c r="T16" s="1">
        <f t="shared" si="7"/>
        <v>17.364864864864863</v>
      </c>
      <c r="U16" s="1">
        <v>6.6</v>
      </c>
      <c r="V16" s="1">
        <v>12.6</v>
      </c>
      <c r="W16" s="1">
        <v>32.799999999999997</v>
      </c>
      <c r="X16" s="1">
        <v>28.4</v>
      </c>
      <c r="Y16" s="1">
        <v>7.6</v>
      </c>
      <c r="Z16" s="1">
        <v>8</v>
      </c>
      <c r="AA16" s="17" t="s">
        <v>66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39</v>
      </c>
      <c r="C17" s="1">
        <v>136</v>
      </c>
      <c r="D17" s="1">
        <v>330</v>
      </c>
      <c r="E17" s="1">
        <v>103</v>
      </c>
      <c r="F17" s="1">
        <v>310</v>
      </c>
      <c r="G17" s="6">
        <v>0.35</v>
      </c>
      <c r="H17" s="1">
        <v>50</v>
      </c>
      <c r="I17" s="1" t="s">
        <v>33</v>
      </c>
      <c r="J17" s="1">
        <v>108</v>
      </c>
      <c r="K17" s="1">
        <f t="shared" si="2"/>
        <v>-5</v>
      </c>
      <c r="L17" s="1"/>
      <c r="M17" s="1"/>
      <c r="N17" s="1">
        <v>0</v>
      </c>
      <c r="O17" s="1">
        <f t="shared" si="4"/>
        <v>20.6</v>
      </c>
      <c r="P17" s="5">
        <v>50</v>
      </c>
      <c r="Q17" s="5"/>
      <c r="R17" s="1"/>
      <c r="S17" s="1">
        <f t="shared" si="6"/>
        <v>17.475728155339805</v>
      </c>
      <c r="T17" s="1">
        <f t="shared" si="7"/>
        <v>15.048543689320388</v>
      </c>
      <c r="U17" s="1">
        <v>36.200000000000003</v>
      </c>
      <c r="V17" s="1">
        <v>41</v>
      </c>
      <c r="W17" s="1">
        <v>32.6</v>
      </c>
      <c r="X17" s="1">
        <v>29</v>
      </c>
      <c r="Y17" s="1">
        <v>34.6</v>
      </c>
      <c r="Z17" s="1">
        <v>33</v>
      </c>
      <c r="AA17" s="1"/>
      <c r="AB17" s="1">
        <f t="shared" si="3"/>
        <v>18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32</v>
      </c>
      <c r="C18" s="1">
        <v>1015.559</v>
      </c>
      <c r="D18" s="1">
        <v>981.904</v>
      </c>
      <c r="E18" s="1">
        <v>1004.428</v>
      </c>
      <c r="F18" s="1">
        <v>871.73800000000006</v>
      </c>
      <c r="G18" s="6">
        <v>1</v>
      </c>
      <c r="H18" s="1">
        <v>55</v>
      </c>
      <c r="I18" s="1" t="s">
        <v>33</v>
      </c>
      <c r="J18" s="1">
        <v>973.85</v>
      </c>
      <c r="K18" s="1">
        <f t="shared" si="2"/>
        <v>30.577999999999975</v>
      </c>
      <c r="L18" s="1"/>
      <c r="M18" s="1"/>
      <c r="N18" s="1">
        <v>331.04072000000019</v>
      </c>
      <c r="O18" s="1">
        <f t="shared" si="4"/>
        <v>200.88560000000001</v>
      </c>
      <c r="P18" s="5">
        <f t="shared" si="5"/>
        <v>806.07727999999997</v>
      </c>
      <c r="Q18" s="5"/>
      <c r="R18" s="1"/>
      <c r="S18" s="1">
        <f t="shared" si="6"/>
        <v>10</v>
      </c>
      <c r="T18" s="1">
        <f t="shared" si="7"/>
        <v>5.9873814748294558</v>
      </c>
      <c r="U18" s="1">
        <v>185.81899999999999</v>
      </c>
      <c r="V18" s="1">
        <v>186.6808</v>
      </c>
      <c r="W18" s="1">
        <v>183.9006</v>
      </c>
      <c r="X18" s="1">
        <v>182.5316</v>
      </c>
      <c r="Y18" s="1">
        <v>186.9862</v>
      </c>
      <c r="Z18" s="1">
        <v>185.3296</v>
      </c>
      <c r="AA18" s="1"/>
      <c r="AB18" s="1">
        <f t="shared" si="3"/>
        <v>806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32</v>
      </c>
      <c r="C19" s="1">
        <v>2785.9560000000001</v>
      </c>
      <c r="D19" s="1">
        <v>3187.2150000000001</v>
      </c>
      <c r="E19" s="1">
        <v>2244.4520000000002</v>
      </c>
      <c r="F19" s="1">
        <v>3101.1039999999998</v>
      </c>
      <c r="G19" s="6">
        <v>1</v>
      </c>
      <c r="H19" s="1">
        <v>50</v>
      </c>
      <c r="I19" s="1" t="s">
        <v>33</v>
      </c>
      <c r="J19" s="1">
        <v>2257.3000000000002</v>
      </c>
      <c r="K19" s="1">
        <f t="shared" si="2"/>
        <v>-12.847999999999956</v>
      </c>
      <c r="L19" s="1"/>
      <c r="M19" s="1"/>
      <c r="N19" s="1">
        <v>1063.867019999999</v>
      </c>
      <c r="O19" s="1">
        <f t="shared" si="4"/>
        <v>448.89040000000006</v>
      </c>
      <c r="P19" s="5">
        <f t="shared" si="5"/>
        <v>323.93298000000186</v>
      </c>
      <c r="Q19" s="5"/>
      <c r="R19" s="1"/>
      <c r="S19" s="1">
        <f t="shared" si="6"/>
        <v>10</v>
      </c>
      <c r="T19" s="1">
        <f t="shared" si="7"/>
        <v>9.2783695530133823</v>
      </c>
      <c r="U19" s="1">
        <v>538.78739999999993</v>
      </c>
      <c r="V19" s="1">
        <v>534.28660000000002</v>
      </c>
      <c r="W19" s="1">
        <v>473.69560000000001</v>
      </c>
      <c r="X19" s="1">
        <v>478.77519999999998</v>
      </c>
      <c r="Y19" s="1">
        <v>497.88260000000002</v>
      </c>
      <c r="Z19" s="1">
        <v>490.53239999999988</v>
      </c>
      <c r="AA19" s="1"/>
      <c r="AB19" s="1">
        <f t="shared" si="3"/>
        <v>324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32</v>
      </c>
      <c r="C20" s="1">
        <v>330.34399999999999</v>
      </c>
      <c r="D20" s="1">
        <v>302.68</v>
      </c>
      <c r="E20" s="1">
        <v>266.06200000000001</v>
      </c>
      <c r="F20" s="1">
        <v>275.18099999999998</v>
      </c>
      <c r="G20" s="6">
        <v>1</v>
      </c>
      <c r="H20" s="1">
        <v>60</v>
      </c>
      <c r="I20" s="1" t="s">
        <v>33</v>
      </c>
      <c r="J20" s="1">
        <v>248.25</v>
      </c>
      <c r="K20" s="1">
        <f t="shared" si="2"/>
        <v>17.812000000000012</v>
      </c>
      <c r="L20" s="1"/>
      <c r="M20" s="1"/>
      <c r="N20" s="1">
        <v>141.53320000000019</v>
      </c>
      <c r="O20" s="1">
        <f t="shared" si="4"/>
        <v>53.212400000000002</v>
      </c>
      <c r="P20" s="5">
        <f t="shared" si="5"/>
        <v>115.40979999999985</v>
      </c>
      <c r="Q20" s="5"/>
      <c r="R20" s="1"/>
      <c r="S20" s="1">
        <f t="shared" si="6"/>
        <v>10</v>
      </c>
      <c r="T20" s="1">
        <f t="shared" si="7"/>
        <v>7.8311483789492708</v>
      </c>
      <c r="U20" s="1">
        <v>54.775799999999997</v>
      </c>
      <c r="V20" s="1">
        <v>54.137</v>
      </c>
      <c r="W20" s="1">
        <v>48.059600000000003</v>
      </c>
      <c r="X20" s="1">
        <v>50.662199999999999</v>
      </c>
      <c r="Y20" s="1">
        <v>56.824199999999998</v>
      </c>
      <c r="Z20" s="1">
        <v>50.760199999999998</v>
      </c>
      <c r="AA20" s="1"/>
      <c r="AB20" s="1">
        <f t="shared" si="3"/>
        <v>115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32</v>
      </c>
      <c r="C21" s="1">
        <v>1734.971</v>
      </c>
      <c r="D21" s="1">
        <v>1542.76</v>
      </c>
      <c r="E21" s="1">
        <v>1358.9570000000001</v>
      </c>
      <c r="F21" s="1">
        <v>1565.4179999999999</v>
      </c>
      <c r="G21" s="6">
        <v>1</v>
      </c>
      <c r="H21" s="1">
        <v>60</v>
      </c>
      <c r="I21" s="1" t="s">
        <v>33</v>
      </c>
      <c r="J21" s="1">
        <v>1326.5</v>
      </c>
      <c r="K21" s="1">
        <f t="shared" si="2"/>
        <v>32.457000000000107</v>
      </c>
      <c r="L21" s="1"/>
      <c r="M21" s="1"/>
      <c r="N21" s="1">
        <v>457.14659999999913</v>
      </c>
      <c r="O21" s="1">
        <f t="shared" si="4"/>
        <v>271.79140000000001</v>
      </c>
      <c r="P21" s="5">
        <f t="shared" si="5"/>
        <v>695.3494000000012</v>
      </c>
      <c r="Q21" s="5"/>
      <c r="R21" s="1"/>
      <c r="S21" s="1">
        <f t="shared" si="6"/>
        <v>10</v>
      </c>
      <c r="T21" s="1">
        <f t="shared" si="7"/>
        <v>7.441606320141104</v>
      </c>
      <c r="U21" s="1">
        <v>288.755</v>
      </c>
      <c r="V21" s="1">
        <v>290.9402</v>
      </c>
      <c r="W21" s="1">
        <v>276.56599999999997</v>
      </c>
      <c r="X21" s="1">
        <v>282.14339999999999</v>
      </c>
      <c r="Y21" s="1">
        <v>301.0926</v>
      </c>
      <c r="Z21" s="1">
        <v>298.79599999999999</v>
      </c>
      <c r="AA21" s="1"/>
      <c r="AB21" s="1">
        <f t="shared" si="3"/>
        <v>695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51</v>
      </c>
      <c r="B22" s="10" t="s">
        <v>32</v>
      </c>
      <c r="C22" s="10">
        <v>-2.58</v>
      </c>
      <c r="D22" s="10">
        <v>2.58</v>
      </c>
      <c r="E22" s="10">
        <v>-0.505</v>
      </c>
      <c r="F22" s="10"/>
      <c r="G22" s="11">
        <v>0</v>
      </c>
      <c r="H22" s="10" t="e">
        <v>#N/A</v>
      </c>
      <c r="I22" s="10" t="s">
        <v>52</v>
      </c>
      <c r="J22" s="10"/>
      <c r="K22" s="10">
        <f t="shared" si="2"/>
        <v>-0.505</v>
      </c>
      <c r="L22" s="10"/>
      <c r="M22" s="10"/>
      <c r="N22" s="10"/>
      <c r="O22" s="10">
        <f t="shared" si="4"/>
        <v>-0.10100000000000001</v>
      </c>
      <c r="P22" s="12"/>
      <c r="Q22" s="12"/>
      <c r="R22" s="10"/>
      <c r="S22" s="10">
        <f t="shared" si="6"/>
        <v>0</v>
      </c>
      <c r="T22" s="10">
        <f t="shared" si="7"/>
        <v>0</v>
      </c>
      <c r="U22" s="10">
        <v>0.51600000000000001</v>
      </c>
      <c r="V22" s="10">
        <v>0.51600000000000001</v>
      </c>
      <c r="W22" s="10">
        <v>0</v>
      </c>
      <c r="X22" s="10">
        <v>0</v>
      </c>
      <c r="Y22" s="10">
        <v>0.51500000000000001</v>
      </c>
      <c r="Z22" s="10">
        <v>0.51500000000000001</v>
      </c>
      <c r="AA22" s="10" t="s">
        <v>53</v>
      </c>
      <c r="AB22" s="1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583.92600000000004</v>
      </c>
      <c r="D23" s="1">
        <v>527.91</v>
      </c>
      <c r="E23" s="1">
        <v>430.18200000000002</v>
      </c>
      <c r="F23" s="1">
        <v>555.20000000000005</v>
      </c>
      <c r="G23" s="6">
        <v>1</v>
      </c>
      <c r="H23" s="1">
        <v>60</v>
      </c>
      <c r="I23" s="1" t="s">
        <v>33</v>
      </c>
      <c r="J23" s="1">
        <v>414.45</v>
      </c>
      <c r="K23" s="1">
        <f t="shared" si="2"/>
        <v>15.732000000000028</v>
      </c>
      <c r="L23" s="1"/>
      <c r="M23" s="1"/>
      <c r="N23" s="1">
        <v>110.648</v>
      </c>
      <c r="O23" s="1">
        <f t="shared" si="4"/>
        <v>86.0364</v>
      </c>
      <c r="P23" s="5">
        <f t="shared" ref="P23:P25" si="8">10*O23-N23-F23</f>
        <v>194.51599999999996</v>
      </c>
      <c r="Q23" s="5"/>
      <c r="R23" s="1"/>
      <c r="S23" s="1">
        <f t="shared" si="6"/>
        <v>10</v>
      </c>
      <c r="T23" s="1">
        <f t="shared" si="7"/>
        <v>7.7391429673951961</v>
      </c>
      <c r="U23" s="1">
        <v>92.36</v>
      </c>
      <c r="V23" s="1">
        <v>97.802599999999998</v>
      </c>
      <c r="W23" s="1">
        <v>93.108399999999989</v>
      </c>
      <c r="X23" s="1">
        <v>93.985399999999998</v>
      </c>
      <c r="Y23" s="1">
        <v>100.72320000000001</v>
      </c>
      <c r="Z23" s="1">
        <v>96.503599999999992</v>
      </c>
      <c r="AA23" s="1"/>
      <c r="AB23" s="1">
        <f t="shared" si="3"/>
        <v>195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675.61800000000005</v>
      </c>
      <c r="D24" s="1">
        <v>608.45500000000004</v>
      </c>
      <c r="E24" s="1">
        <v>544.18200000000002</v>
      </c>
      <c r="F24" s="1">
        <v>612.154</v>
      </c>
      <c r="G24" s="6">
        <v>1</v>
      </c>
      <c r="H24" s="1">
        <v>60</v>
      </c>
      <c r="I24" s="1" t="s">
        <v>33</v>
      </c>
      <c r="J24" s="1">
        <v>523.04999999999995</v>
      </c>
      <c r="K24" s="1">
        <f t="shared" si="2"/>
        <v>21.132000000000062</v>
      </c>
      <c r="L24" s="1"/>
      <c r="M24" s="1"/>
      <c r="N24" s="1">
        <v>202.12188</v>
      </c>
      <c r="O24" s="1">
        <f t="shared" si="4"/>
        <v>108.8364</v>
      </c>
      <c r="P24" s="5">
        <f t="shared" si="8"/>
        <v>274.08812</v>
      </c>
      <c r="Q24" s="5"/>
      <c r="R24" s="1"/>
      <c r="S24" s="1">
        <f t="shared" si="6"/>
        <v>10</v>
      </c>
      <c r="T24" s="1">
        <f t="shared" si="7"/>
        <v>7.4816502567155849</v>
      </c>
      <c r="U24" s="1">
        <v>115.0132</v>
      </c>
      <c r="V24" s="1">
        <v>114.9294</v>
      </c>
      <c r="W24" s="1">
        <v>110.05419999999999</v>
      </c>
      <c r="X24" s="1">
        <v>111.496</v>
      </c>
      <c r="Y24" s="1">
        <v>122.203</v>
      </c>
      <c r="Z24" s="1">
        <v>120.04819999999999</v>
      </c>
      <c r="AA24" s="1"/>
      <c r="AB24" s="1">
        <f t="shared" si="3"/>
        <v>274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859.39200000000005</v>
      </c>
      <c r="D25" s="1">
        <v>742.42100000000005</v>
      </c>
      <c r="E25" s="1">
        <v>697.56200000000001</v>
      </c>
      <c r="F25" s="1">
        <v>765.44500000000005</v>
      </c>
      <c r="G25" s="6">
        <v>1</v>
      </c>
      <c r="H25" s="1">
        <v>60</v>
      </c>
      <c r="I25" s="1" t="s">
        <v>33</v>
      </c>
      <c r="J25" s="1">
        <v>667.81</v>
      </c>
      <c r="K25" s="1">
        <f t="shared" si="2"/>
        <v>29.752000000000066</v>
      </c>
      <c r="L25" s="1"/>
      <c r="M25" s="1"/>
      <c r="N25" s="1">
        <v>279.62804000000011</v>
      </c>
      <c r="O25" s="1">
        <f t="shared" si="4"/>
        <v>139.51240000000001</v>
      </c>
      <c r="P25" s="5">
        <f t="shared" si="8"/>
        <v>350.05096000000015</v>
      </c>
      <c r="Q25" s="5"/>
      <c r="R25" s="1"/>
      <c r="S25" s="1">
        <f t="shared" si="6"/>
        <v>10</v>
      </c>
      <c r="T25" s="1">
        <f t="shared" si="7"/>
        <v>7.4908971532279578</v>
      </c>
      <c r="U25" s="1">
        <v>144.79939999999999</v>
      </c>
      <c r="V25" s="1">
        <v>144.76519999999999</v>
      </c>
      <c r="W25" s="1">
        <v>146.48400000000001</v>
      </c>
      <c r="X25" s="1">
        <v>143.1062</v>
      </c>
      <c r="Y25" s="1">
        <v>135.32859999999999</v>
      </c>
      <c r="Z25" s="1">
        <v>133.32759999999999</v>
      </c>
      <c r="AA25" s="1"/>
      <c r="AB25" s="1">
        <f t="shared" si="3"/>
        <v>350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33.722999999999999</v>
      </c>
      <c r="D26" s="1">
        <v>49.046999999999997</v>
      </c>
      <c r="E26" s="1">
        <v>21.117000000000001</v>
      </c>
      <c r="F26" s="1">
        <v>45.491999999999997</v>
      </c>
      <c r="G26" s="6">
        <v>1</v>
      </c>
      <c r="H26" s="1">
        <v>35</v>
      </c>
      <c r="I26" s="1" t="s">
        <v>33</v>
      </c>
      <c r="J26" s="1">
        <v>29.8</v>
      </c>
      <c r="K26" s="1">
        <f t="shared" si="2"/>
        <v>-8.6829999999999998</v>
      </c>
      <c r="L26" s="1"/>
      <c r="M26" s="1"/>
      <c r="N26" s="1">
        <v>11.24199999999999</v>
      </c>
      <c r="O26" s="1">
        <f t="shared" si="4"/>
        <v>4.2233999999999998</v>
      </c>
      <c r="P26" s="5"/>
      <c r="Q26" s="5"/>
      <c r="R26" s="1"/>
      <c r="S26" s="1">
        <f t="shared" si="6"/>
        <v>13.433252829473881</v>
      </c>
      <c r="T26" s="1">
        <f t="shared" si="7"/>
        <v>13.433252829473881</v>
      </c>
      <c r="U26" s="1">
        <v>6.8611999999999993</v>
      </c>
      <c r="V26" s="1">
        <v>6.7224000000000004</v>
      </c>
      <c r="W26" s="1">
        <v>4.9728000000000003</v>
      </c>
      <c r="X26" s="1">
        <v>4.2753999999999994</v>
      </c>
      <c r="Y26" s="1">
        <v>3.641</v>
      </c>
      <c r="Z26" s="1">
        <v>4.0679999999999996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58</v>
      </c>
      <c r="B27" s="10" t="s">
        <v>32</v>
      </c>
      <c r="C27" s="10"/>
      <c r="D27" s="10"/>
      <c r="E27" s="10">
        <v>1.3340000000000001</v>
      </c>
      <c r="F27" s="10">
        <v>-1.3340000000000001</v>
      </c>
      <c r="G27" s="11">
        <v>0</v>
      </c>
      <c r="H27" s="10" t="e">
        <v>#N/A</v>
      </c>
      <c r="I27" s="10" t="s">
        <v>52</v>
      </c>
      <c r="J27" s="10"/>
      <c r="K27" s="10">
        <f t="shared" si="2"/>
        <v>1.3340000000000001</v>
      </c>
      <c r="L27" s="10"/>
      <c r="M27" s="10"/>
      <c r="N27" s="10"/>
      <c r="O27" s="10">
        <f t="shared" si="4"/>
        <v>0.26680000000000004</v>
      </c>
      <c r="P27" s="12"/>
      <c r="Q27" s="12"/>
      <c r="R27" s="10"/>
      <c r="S27" s="10">
        <f t="shared" si="6"/>
        <v>-5</v>
      </c>
      <c r="T27" s="10">
        <f t="shared" si="7"/>
        <v>-5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/>
      <c r="AB27" s="10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32</v>
      </c>
      <c r="C28" s="1">
        <v>395.14400000000001</v>
      </c>
      <c r="D28" s="1">
        <v>399.76799999999997</v>
      </c>
      <c r="E28" s="1">
        <v>252.762</v>
      </c>
      <c r="F28" s="1">
        <v>419.06299999999999</v>
      </c>
      <c r="G28" s="6">
        <v>1</v>
      </c>
      <c r="H28" s="1">
        <v>30</v>
      </c>
      <c r="I28" s="1" t="s">
        <v>33</v>
      </c>
      <c r="J28" s="1">
        <v>307.10000000000002</v>
      </c>
      <c r="K28" s="1">
        <f t="shared" si="2"/>
        <v>-54.338000000000022</v>
      </c>
      <c r="L28" s="1"/>
      <c r="M28" s="1"/>
      <c r="N28" s="1">
        <v>64.347499999999741</v>
      </c>
      <c r="O28" s="1">
        <f t="shared" si="4"/>
        <v>50.552399999999999</v>
      </c>
      <c r="P28" s="5">
        <f t="shared" ref="P28:P33" si="9">10*O28-N28-F28</f>
        <v>22.113500000000272</v>
      </c>
      <c r="Q28" s="5"/>
      <c r="R28" s="1"/>
      <c r="S28" s="1">
        <f t="shared" si="6"/>
        <v>10</v>
      </c>
      <c r="T28" s="1">
        <f t="shared" si="7"/>
        <v>9.5625628061180024</v>
      </c>
      <c r="U28" s="1">
        <v>66.016999999999996</v>
      </c>
      <c r="V28" s="1">
        <v>70.733199999999997</v>
      </c>
      <c r="W28" s="1">
        <v>74.804400000000001</v>
      </c>
      <c r="X28" s="1">
        <v>73.317599999999999</v>
      </c>
      <c r="Y28" s="1">
        <v>73.66040000000001</v>
      </c>
      <c r="Z28" s="1">
        <v>73.410200000000003</v>
      </c>
      <c r="AA28" s="1"/>
      <c r="AB28" s="1">
        <f t="shared" si="3"/>
        <v>22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32</v>
      </c>
      <c r="C29" s="1">
        <v>558.91999999999996</v>
      </c>
      <c r="D29" s="1">
        <v>162.95099999999999</v>
      </c>
      <c r="E29" s="1">
        <v>327.435</v>
      </c>
      <c r="F29" s="1">
        <v>313.99900000000002</v>
      </c>
      <c r="G29" s="6">
        <v>1</v>
      </c>
      <c r="H29" s="1">
        <v>30</v>
      </c>
      <c r="I29" s="1" t="s">
        <v>33</v>
      </c>
      <c r="J29" s="1">
        <v>322.5</v>
      </c>
      <c r="K29" s="1">
        <f t="shared" si="2"/>
        <v>4.9350000000000023</v>
      </c>
      <c r="L29" s="1"/>
      <c r="M29" s="1"/>
      <c r="N29" s="1">
        <v>84.480139999999892</v>
      </c>
      <c r="O29" s="1">
        <f t="shared" si="4"/>
        <v>65.486999999999995</v>
      </c>
      <c r="P29" s="5">
        <f t="shared" si="9"/>
        <v>256.39085999999998</v>
      </c>
      <c r="Q29" s="5"/>
      <c r="R29" s="1"/>
      <c r="S29" s="1">
        <f t="shared" si="6"/>
        <v>10</v>
      </c>
      <c r="T29" s="1">
        <f t="shared" si="7"/>
        <v>6.0848586742406878</v>
      </c>
      <c r="U29" s="1">
        <v>62.824399999999997</v>
      </c>
      <c r="V29" s="1">
        <v>63.556600000000003</v>
      </c>
      <c r="W29" s="1">
        <v>82.290400000000005</v>
      </c>
      <c r="X29" s="1">
        <v>83.018200000000007</v>
      </c>
      <c r="Y29" s="1">
        <v>68.428599999999989</v>
      </c>
      <c r="Z29" s="1">
        <v>69.272999999999996</v>
      </c>
      <c r="AA29" s="1"/>
      <c r="AB29" s="1">
        <f t="shared" si="3"/>
        <v>256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32</v>
      </c>
      <c r="C30" s="1">
        <v>417.85700000000003</v>
      </c>
      <c r="D30" s="1">
        <v>810.37300000000005</v>
      </c>
      <c r="E30" s="1">
        <v>485.125</v>
      </c>
      <c r="F30" s="1">
        <v>589.47500000000002</v>
      </c>
      <c r="G30" s="6">
        <v>1</v>
      </c>
      <c r="H30" s="1">
        <v>30</v>
      </c>
      <c r="I30" s="1" t="s">
        <v>33</v>
      </c>
      <c r="J30" s="1">
        <v>501.3</v>
      </c>
      <c r="K30" s="1">
        <f t="shared" si="2"/>
        <v>-16.175000000000011</v>
      </c>
      <c r="L30" s="1"/>
      <c r="M30" s="1"/>
      <c r="N30" s="1">
        <v>278.52742000000012</v>
      </c>
      <c r="O30" s="1">
        <f t="shared" si="4"/>
        <v>97.025000000000006</v>
      </c>
      <c r="P30" s="5">
        <f t="shared" si="9"/>
        <v>102.24757999999986</v>
      </c>
      <c r="Q30" s="5"/>
      <c r="R30" s="1"/>
      <c r="S30" s="1">
        <f t="shared" si="6"/>
        <v>10</v>
      </c>
      <c r="T30" s="1">
        <f t="shared" si="7"/>
        <v>8.946172842051018</v>
      </c>
      <c r="U30" s="1">
        <v>113.82080000000001</v>
      </c>
      <c r="V30" s="1">
        <v>110.77379999999999</v>
      </c>
      <c r="W30" s="1">
        <v>97.270600000000002</v>
      </c>
      <c r="X30" s="1">
        <v>89.411199999999994</v>
      </c>
      <c r="Y30" s="1">
        <v>91.384799999999998</v>
      </c>
      <c r="Z30" s="1">
        <v>100.2748</v>
      </c>
      <c r="AA30" s="1"/>
      <c r="AB30" s="1">
        <f t="shared" si="3"/>
        <v>102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32</v>
      </c>
      <c r="C31" s="1">
        <v>152.559</v>
      </c>
      <c r="D31" s="1">
        <v>64.197000000000003</v>
      </c>
      <c r="E31" s="1">
        <v>137.999</v>
      </c>
      <c r="F31" s="1">
        <v>52.283999999999999</v>
      </c>
      <c r="G31" s="6">
        <v>1</v>
      </c>
      <c r="H31" s="1">
        <v>45</v>
      </c>
      <c r="I31" s="1" t="s">
        <v>33</v>
      </c>
      <c r="J31" s="1">
        <v>159.1</v>
      </c>
      <c r="K31" s="1">
        <f t="shared" si="2"/>
        <v>-21.100999999999999</v>
      </c>
      <c r="L31" s="1"/>
      <c r="M31" s="1"/>
      <c r="N31" s="1">
        <v>183.72620000000001</v>
      </c>
      <c r="O31" s="1">
        <f t="shared" si="4"/>
        <v>27.599799999999998</v>
      </c>
      <c r="P31" s="5">
        <f t="shared" si="9"/>
        <v>39.987799999999986</v>
      </c>
      <c r="Q31" s="5"/>
      <c r="R31" s="1"/>
      <c r="S31" s="1">
        <f t="shared" si="6"/>
        <v>10</v>
      </c>
      <c r="T31" s="1">
        <f t="shared" si="7"/>
        <v>8.5511561677983181</v>
      </c>
      <c r="U31" s="1">
        <v>30.337199999999999</v>
      </c>
      <c r="V31" s="1">
        <v>28.2484</v>
      </c>
      <c r="W31" s="1">
        <v>21.094200000000001</v>
      </c>
      <c r="X31" s="1">
        <v>18.186399999999999</v>
      </c>
      <c r="Y31" s="1">
        <v>29.862200000000001</v>
      </c>
      <c r="Z31" s="1">
        <v>31.158000000000001</v>
      </c>
      <c r="AA31" s="1"/>
      <c r="AB31" s="1">
        <f t="shared" si="3"/>
        <v>40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73.260000000000005</v>
      </c>
      <c r="D32" s="1">
        <v>126.60899999999999</v>
      </c>
      <c r="E32" s="1">
        <v>88.308000000000007</v>
      </c>
      <c r="F32" s="1">
        <v>98.733000000000004</v>
      </c>
      <c r="G32" s="6">
        <v>1</v>
      </c>
      <c r="H32" s="1">
        <v>40</v>
      </c>
      <c r="I32" s="1" t="s">
        <v>33</v>
      </c>
      <c r="J32" s="1">
        <v>150.9</v>
      </c>
      <c r="K32" s="1">
        <f t="shared" si="2"/>
        <v>-62.591999999999999</v>
      </c>
      <c r="L32" s="1"/>
      <c r="M32" s="1"/>
      <c r="N32" s="1">
        <v>83.108599999999939</v>
      </c>
      <c r="O32" s="1">
        <f t="shared" si="4"/>
        <v>17.6616</v>
      </c>
      <c r="P32" s="5">
        <v>20</v>
      </c>
      <c r="Q32" s="5"/>
      <c r="R32" s="1"/>
      <c r="S32" s="1">
        <f t="shared" si="6"/>
        <v>11.42827376908094</v>
      </c>
      <c r="T32" s="1">
        <f t="shared" si="7"/>
        <v>10.295873533541691</v>
      </c>
      <c r="U32" s="1">
        <v>21.661999999999999</v>
      </c>
      <c r="V32" s="1">
        <v>17.752800000000001</v>
      </c>
      <c r="W32" s="1">
        <v>15.198600000000001</v>
      </c>
      <c r="X32" s="1">
        <v>14.4018</v>
      </c>
      <c r="Y32" s="1">
        <v>4.5846</v>
      </c>
      <c r="Z32" s="1">
        <v>3.7757999999999998</v>
      </c>
      <c r="AA32" s="1"/>
      <c r="AB32" s="1">
        <f t="shared" si="3"/>
        <v>20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32</v>
      </c>
      <c r="C33" s="1">
        <v>2988.0830000000001</v>
      </c>
      <c r="D33" s="1">
        <v>1682.586</v>
      </c>
      <c r="E33" s="1">
        <v>1957.56</v>
      </c>
      <c r="F33" s="1">
        <v>2221.9290000000001</v>
      </c>
      <c r="G33" s="6">
        <v>1</v>
      </c>
      <c r="H33" s="1">
        <v>40</v>
      </c>
      <c r="I33" s="1" t="s">
        <v>33</v>
      </c>
      <c r="J33" s="1">
        <v>1898.7</v>
      </c>
      <c r="K33" s="1">
        <f t="shared" si="2"/>
        <v>58.8599999999999</v>
      </c>
      <c r="L33" s="1"/>
      <c r="M33" s="1"/>
      <c r="N33" s="1">
        <v>699.31950000000097</v>
      </c>
      <c r="O33" s="1">
        <f t="shared" si="4"/>
        <v>391.512</v>
      </c>
      <c r="P33" s="5">
        <f t="shared" si="9"/>
        <v>993.87149999999883</v>
      </c>
      <c r="Q33" s="5"/>
      <c r="R33" s="1"/>
      <c r="S33" s="1">
        <f t="shared" si="6"/>
        <v>10</v>
      </c>
      <c r="T33" s="1">
        <f t="shared" si="7"/>
        <v>7.4614532887880856</v>
      </c>
      <c r="U33" s="1">
        <v>418.3116</v>
      </c>
      <c r="V33" s="1">
        <v>417.35660000000001</v>
      </c>
      <c r="W33" s="1">
        <v>437.07600000000002</v>
      </c>
      <c r="X33" s="1">
        <v>457.11500000000001</v>
      </c>
      <c r="Y33" s="1">
        <v>420.07499999999999</v>
      </c>
      <c r="Z33" s="1">
        <v>398.24779999999998</v>
      </c>
      <c r="AA33" s="1"/>
      <c r="AB33" s="1">
        <f t="shared" si="3"/>
        <v>994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32</v>
      </c>
      <c r="C34" s="1">
        <v>122.291</v>
      </c>
      <c r="D34" s="1">
        <v>22.751000000000001</v>
      </c>
      <c r="E34" s="1">
        <v>79.635999999999996</v>
      </c>
      <c r="F34" s="1">
        <v>54.33</v>
      </c>
      <c r="G34" s="6">
        <v>1</v>
      </c>
      <c r="H34" s="1">
        <v>40</v>
      </c>
      <c r="I34" s="1" t="s">
        <v>33</v>
      </c>
      <c r="J34" s="1">
        <v>80.5</v>
      </c>
      <c r="K34" s="1">
        <f t="shared" si="2"/>
        <v>-0.86400000000000432</v>
      </c>
      <c r="L34" s="1"/>
      <c r="M34" s="1"/>
      <c r="N34" s="1">
        <v>0</v>
      </c>
      <c r="O34" s="1">
        <f t="shared" si="4"/>
        <v>15.927199999999999</v>
      </c>
      <c r="P34" s="5">
        <f>9.5*O34-N34-F34</f>
        <v>96.978400000000008</v>
      </c>
      <c r="Q34" s="5"/>
      <c r="R34" s="1"/>
      <c r="S34" s="1">
        <f t="shared" si="6"/>
        <v>9.5000000000000018</v>
      </c>
      <c r="T34" s="1">
        <f t="shared" si="7"/>
        <v>3.4111457129941232</v>
      </c>
      <c r="U34" s="1">
        <v>8.1888000000000005</v>
      </c>
      <c r="V34" s="1">
        <v>8.4531999999999989</v>
      </c>
      <c r="W34" s="1">
        <v>14.740399999999999</v>
      </c>
      <c r="X34" s="1">
        <v>15.3066</v>
      </c>
      <c r="Y34" s="1">
        <v>19.006399999999999</v>
      </c>
      <c r="Z34" s="1">
        <v>18.450600000000001</v>
      </c>
      <c r="AA34" s="1"/>
      <c r="AB34" s="1">
        <f t="shared" si="3"/>
        <v>97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67</v>
      </c>
      <c r="B35" s="14" t="s">
        <v>32</v>
      </c>
      <c r="C35" s="14"/>
      <c r="D35" s="14"/>
      <c r="E35" s="14"/>
      <c r="F35" s="14"/>
      <c r="G35" s="15">
        <v>0</v>
      </c>
      <c r="H35" s="14">
        <v>45</v>
      </c>
      <c r="I35" s="14" t="s">
        <v>33</v>
      </c>
      <c r="J35" s="14">
        <v>1.5</v>
      </c>
      <c r="K35" s="14">
        <f t="shared" si="2"/>
        <v>-1.5</v>
      </c>
      <c r="L35" s="14"/>
      <c r="M35" s="14"/>
      <c r="N35" s="14"/>
      <c r="O35" s="14">
        <f t="shared" si="4"/>
        <v>0</v>
      </c>
      <c r="P35" s="16"/>
      <c r="Q35" s="16"/>
      <c r="R35" s="14"/>
      <c r="S35" s="14" t="e">
        <f t="shared" si="6"/>
        <v>#DIV/0!</v>
      </c>
      <c r="T35" s="14" t="e">
        <f t="shared" si="7"/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 t="s">
        <v>68</v>
      </c>
      <c r="AB35" s="14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198.83600000000001</v>
      </c>
      <c r="D36" s="1">
        <v>291.35000000000002</v>
      </c>
      <c r="E36" s="1">
        <v>179.05600000000001</v>
      </c>
      <c r="F36" s="1">
        <v>249.09100000000001</v>
      </c>
      <c r="G36" s="6">
        <v>1</v>
      </c>
      <c r="H36" s="1">
        <v>30</v>
      </c>
      <c r="I36" s="1" t="s">
        <v>33</v>
      </c>
      <c r="J36" s="1">
        <v>198.6</v>
      </c>
      <c r="K36" s="1">
        <f t="shared" si="2"/>
        <v>-19.543999999999983</v>
      </c>
      <c r="L36" s="1"/>
      <c r="M36" s="1"/>
      <c r="N36" s="1">
        <v>69.436559999999986</v>
      </c>
      <c r="O36" s="1">
        <f t="shared" si="4"/>
        <v>35.811199999999999</v>
      </c>
      <c r="P36" s="5">
        <f t="shared" ref="P36:P54" si="10">10*O36-N36-F36</f>
        <v>39.584439999999972</v>
      </c>
      <c r="Q36" s="5"/>
      <c r="R36" s="1"/>
      <c r="S36" s="1">
        <f t="shared" si="6"/>
        <v>10</v>
      </c>
      <c r="T36" s="1">
        <f t="shared" si="7"/>
        <v>8.894635197926906</v>
      </c>
      <c r="U36" s="1">
        <v>44.107399999999998</v>
      </c>
      <c r="V36" s="1">
        <v>43.575000000000003</v>
      </c>
      <c r="W36" s="1">
        <v>41.805</v>
      </c>
      <c r="X36" s="1">
        <v>42.693399999999997</v>
      </c>
      <c r="Y36" s="1">
        <v>37.3508</v>
      </c>
      <c r="Z36" s="1">
        <v>34.913400000000003</v>
      </c>
      <c r="AA36" s="1"/>
      <c r="AB36" s="1">
        <f t="shared" si="3"/>
        <v>40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165.053</v>
      </c>
      <c r="D37" s="1">
        <v>21.184999999999999</v>
      </c>
      <c r="E37" s="1">
        <v>147.49100000000001</v>
      </c>
      <c r="F37" s="1">
        <v>31.687999999999999</v>
      </c>
      <c r="G37" s="6">
        <v>1</v>
      </c>
      <c r="H37" s="1">
        <v>50</v>
      </c>
      <c r="I37" s="1" t="s">
        <v>33</v>
      </c>
      <c r="J37" s="1">
        <v>137.6</v>
      </c>
      <c r="K37" s="1">
        <f t="shared" si="2"/>
        <v>9.8910000000000196</v>
      </c>
      <c r="L37" s="1"/>
      <c r="M37" s="1"/>
      <c r="N37" s="1">
        <v>0</v>
      </c>
      <c r="O37" s="1">
        <f t="shared" si="4"/>
        <v>29.498200000000004</v>
      </c>
      <c r="P37" s="5">
        <f>9*O37-N37-F37</f>
        <v>233.79580000000004</v>
      </c>
      <c r="Q37" s="5"/>
      <c r="R37" s="1"/>
      <c r="S37" s="1">
        <f t="shared" si="6"/>
        <v>9</v>
      </c>
      <c r="T37" s="1">
        <f t="shared" si="7"/>
        <v>1.0742350380701193</v>
      </c>
      <c r="U37" s="1">
        <v>9.2835999999999999</v>
      </c>
      <c r="V37" s="1">
        <v>6.7295999999999996</v>
      </c>
      <c r="W37" s="1">
        <v>18.204999999999998</v>
      </c>
      <c r="X37" s="1">
        <v>18.765599999999999</v>
      </c>
      <c r="Y37" s="1">
        <v>12.1686</v>
      </c>
      <c r="Z37" s="1">
        <v>11.6182</v>
      </c>
      <c r="AA37" s="1"/>
      <c r="AB37" s="1">
        <f t="shared" si="3"/>
        <v>234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125.568</v>
      </c>
      <c r="D38" s="1">
        <v>21.771999999999998</v>
      </c>
      <c r="E38" s="1">
        <v>48.162999999999997</v>
      </c>
      <c r="F38" s="1">
        <v>88.313999999999993</v>
      </c>
      <c r="G38" s="6">
        <v>1</v>
      </c>
      <c r="H38" s="1">
        <v>50</v>
      </c>
      <c r="I38" s="1" t="s">
        <v>33</v>
      </c>
      <c r="J38" s="1">
        <v>48</v>
      </c>
      <c r="K38" s="1">
        <f t="shared" ref="K38:K69" si="11">E38-J38</f>
        <v>0.1629999999999967</v>
      </c>
      <c r="L38" s="1"/>
      <c r="M38" s="1"/>
      <c r="N38" s="1">
        <v>0</v>
      </c>
      <c r="O38" s="1">
        <f t="shared" si="4"/>
        <v>9.6326000000000001</v>
      </c>
      <c r="P38" s="5">
        <v>10</v>
      </c>
      <c r="Q38" s="5"/>
      <c r="R38" s="1"/>
      <c r="S38" s="1">
        <f t="shared" si="6"/>
        <v>10.206382492784916</v>
      </c>
      <c r="T38" s="1">
        <f t="shared" si="7"/>
        <v>9.1682411809895559</v>
      </c>
      <c r="U38" s="1">
        <v>11.348800000000001</v>
      </c>
      <c r="V38" s="1">
        <v>10.6356</v>
      </c>
      <c r="W38" s="1">
        <v>16.3202</v>
      </c>
      <c r="X38" s="1">
        <v>16.312799999999999</v>
      </c>
      <c r="Y38" s="1">
        <v>13.07</v>
      </c>
      <c r="Z38" s="1">
        <v>13.2172</v>
      </c>
      <c r="AA38" s="1"/>
      <c r="AB38" s="1">
        <f t="shared" ref="AB38:AB69" si="12">ROUND(P38*G38,0)</f>
        <v>10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40.911000000000001</v>
      </c>
      <c r="D39" s="1">
        <v>121.36499999999999</v>
      </c>
      <c r="E39" s="1">
        <v>19.802</v>
      </c>
      <c r="F39" s="1">
        <v>130.11500000000001</v>
      </c>
      <c r="G39" s="6">
        <v>1</v>
      </c>
      <c r="H39" s="1">
        <v>50</v>
      </c>
      <c r="I39" s="1" t="s">
        <v>33</v>
      </c>
      <c r="J39" s="1">
        <v>25.1</v>
      </c>
      <c r="K39" s="1">
        <f t="shared" si="11"/>
        <v>-5.2980000000000018</v>
      </c>
      <c r="L39" s="1"/>
      <c r="M39" s="1"/>
      <c r="N39" s="1">
        <v>0</v>
      </c>
      <c r="O39" s="1">
        <f t="shared" si="4"/>
        <v>3.9603999999999999</v>
      </c>
      <c r="P39" s="5"/>
      <c r="Q39" s="5"/>
      <c r="R39" s="1"/>
      <c r="S39" s="1">
        <f t="shared" si="6"/>
        <v>32.85400464599536</v>
      </c>
      <c r="T39" s="1">
        <f t="shared" si="7"/>
        <v>32.85400464599536</v>
      </c>
      <c r="U39" s="1">
        <v>13.308400000000001</v>
      </c>
      <c r="V39" s="1">
        <v>14.1714</v>
      </c>
      <c r="W39" s="1">
        <v>9.9496000000000002</v>
      </c>
      <c r="X39" s="1">
        <v>10.3772</v>
      </c>
      <c r="Y39" s="1">
        <v>12.7996</v>
      </c>
      <c r="Z39" s="1">
        <v>12.371600000000001</v>
      </c>
      <c r="AA39" s="17" t="s">
        <v>66</v>
      </c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39</v>
      </c>
      <c r="C40" s="1">
        <v>2583</v>
      </c>
      <c r="D40" s="1">
        <v>876</v>
      </c>
      <c r="E40" s="1">
        <v>1453</v>
      </c>
      <c r="F40" s="1">
        <v>1622</v>
      </c>
      <c r="G40" s="6">
        <v>0.4</v>
      </c>
      <c r="H40" s="1">
        <v>45</v>
      </c>
      <c r="I40" s="1" t="s">
        <v>33</v>
      </c>
      <c r="J40" s="1">
        <v>1466</v>
      </c>
      <c r="K40" s="1">
        <f t="shared" si="11"/>
        <v>-13</v>
      </c>
      <c r="L40" s="1"/>
      <c r="M40" s="1"/>
      <c r="N40" s="1">
        <v>368.11999999999989</v>
      </c>
      <c r="O40" s="1">
        <f t="shared" si="4"/>
        <v>290.60000000000002</v>
      </c>
      <c r="P40" s="5">
        <f t="shared" si="10"/>
        <v>915.88000000000011</v>
      </c>
      <c r="Q40" s="5"/>
      <c r="R40" s="1"/>
      <c r="S40" s="1">
        <f t="shared" si="6"/>
        <v>10</v>
      </c>
      <c r="T40" s="1">
        <f t="shared" si="7"/>
        <v>6.8483138334480378</v>
      </c>
      <c r="U40" s="1">
        <v>285.2</v>
      </c>
      <c r="V40" s="1">
        <v>307</v>
      </c>
      <c r="W40" s="1">
        <v>367</v>
      </c>
      <c r="X40" s="1">
        <v>373.2</v>
      </c>
      <c r="Y40" s="1">
        <v>342</v>
      </c>
      <c r="Z40" s="1">
        <v>362.8</v>
      </c>
      <c r="AA40" s="1" t="s">
        <v>74</v>
      </c>
      <c r="AB40" s="1">
        <f t="shared" si="12"/>
        <v>366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39</v>
      </c>
      <c r="C41" s="1">
        <v>603</v>
      </c>
      <c r="D41" s="1">
        <v>230</v>
      </c>
      <c r="E41" s="1">
        <v>381</v>
      </c>
      <c r="F41" s="1">
        <v>366</v>
      </c>
      <c r="G41" s="6">
        <v>0.45</v>
      </c>
      <c r="H41" s="1">
        <v>50</v>
      </c>
      <c r="I41" s="1" t="s">
        <v>33</v>
      </c>
      <c r="J41" s="1">
        <v>336</v>
      </c>
      <c r="K41" s="1">
        <f t="shared" si="11"/>
        <v>45</v>
      </c>
      <c r="L41" s="1"/>
      <c r="M41" s="1"/>
      <c r="N41" s="1">
        <v>213.2</v>
      </c>
      <c r="O41" s="1">
        <f t="shared" si="4"/>
        <v>76.2</v>
      </c>
      <c r="P41" s="5">
        <f t="shared" si="10"/>
        <v>182.79999999999995</v>
      </c>
      <c r="Q41" s="5"/>
      <c r="R41" s="1"/>
      <c r="S41" s="1">
        <f t="shared" si="6"/>
        <v>10</v>
      </c>
      <c r="T41" s="1">
        <f t="shared" si="7"/>
        <v>7.6010498687664043</v>
      </c>
      <c r="U41" s="1">
        <v>75</v>
      </c>
      <c r="V41" s="1">
        <v>73.400000000000006</v>
      </c>
      <c r="W41" s="1">
        <v>82.2</v>
      </c>
      <c r="X41" s="1">
        <v>87.4</v>
      </c>
      <c r="Y41" s="1">
        <v>81</v>
      </c>
      <c r="Z41" s="1">
        <v>77.8</v>
      </c>
      <c r="AA41" s="1"/>
      <c r="AB41" s="1">
        <f t="shared" si="12"/>
        <v>82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39</v>
      </c>
      <c r="C42" s="1">
        <v>2461</v>
      </c>
      <c r="D42" s="1">
        <v>966</v>
      </c>
      <c r="E42" s="1">
        <v>1413</v>
      </c>
      <c r="F42" s="1">
        <v>1580</v>
      </c>
      <c r="G42" s="6">
        <v>0.4</v>
      </c>
      <c r="H42" s="1">
        <v>45</v>
      </c>
      <c r="I42" s="1" t="s">
        <v>33</v>
      </c>
      <c r="J42" s="1">
        <v>1413</v>
      </c>
      <c r="K42" s="1">
        <f t="shared" si="11"/>
        <v>0</v>
      </c>
      <c r="L42" s="1"/>
      <c r="M42" s="1"/>
      <c r="N42" s="1">
        <v>420.32000000000062</v>
      </c>
      <c r="O42" s="1">
        <f t="shared" si="4"/>
        <v>282.60000000000002</v>
      </c>
      <c r="P42" s="5">
        <f t="shared" si="10"/>
        <v>825.67999999999938</v>
      </c>
      <c r="Q42" s="5"/>
      <c r="R42" s="1"/>
      <c r="S42" s="1">
        <f t="shared" si="6"/>
        <v>10</v>
      </c>
      <c r="T42" s="1">
        <f t="shared" si="7"/>
        <v>7.0782731776362366</v>
      </c>
      <c r="U42" s="1">
        <v>281.8</v>
      </c>
      <c r="V42" s="1">
        <v>298.39999999999998</v>
      </c>
      <c r="W42" s="1">
        <v>349.8</v>
      </c>
      <c r="X42" s="1">
        <v>351.2</v>
      </c>
      <c r="Y42" s="1">
        <v>324.60000000000002</v>
      </c>
      <c r="Z42" s="1">
        <v>336.4</v>
      </c>
      <c r="AA42" s="1" t="s">
        <v>74</v>
      </c>
      <c r="AB42" s="1">
        <f t="shared" si="12"/>
        <v>330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1487.915</v>
      </c>
      <c r="D43" s="1">
        <v>1111.837</v>
      </c>
      <c r="E43" s="1">
        <v>999.08299999999997</v>
      </c>
      <c r="F43" s="1">
        <v>1294.9000000000001</v>
      </c>
      <c r="G43" s="6">
        <v>1</v>
      </c>
      <c r="H43" s="1">
        <v>45</v>
      </c>
      <c r="I43" s="1" t="s">
        <v>33</v>
      </c>
      <c r="J43" s="1">
        <v>933.6</v>
      </c>
      <c r="K43" s="1">
        <f t="shared" si="11"/>
        <v>65.482999999999947</v>
      </c>
      <c r="L43" s="1"/>
      <c r="M43" s="1"/>
      <c r="N43" s="1">
        <v>530.17900000000054</v>
      </c>
      <c r="O43" s="1">
        <f t="shared" si="4"/>
        <v>199.81659999999999</v>
      </c>
      <c r="P43" s="5">
        <f t="shared" si="10"/>
        <v>173.08699999999931</v>
      </c>
      <c r="Q43" s="5"/>
      <c r="R43" s="1"/>
      <c r="S43" s="1">
        <f t="shared" si="6"/>
        <v>10</v>
      </c>
      <c r="T43" s="1">
        <f t="shared" si="7"/>
        <v>9.1337706677022865</v>
      </c>
      <c r="U43" s="1">
        <v>239.53</v>
      </c>
      <c r="V43" s="1">
        <v>227.21899999999999</v>
      </c>
      <c r="W43" s="1">
        <v>210.58879999999999</v>
      </c>
      <c r="X43" s="1">
        <v>231.6534</v>
      </c>
      <c r="Y43" s="1">
        <v>234.1482</v>
      </c>
      <c r="Z43" s="1">
        <v>213.1712</v>
      </c>
      <c r="AA43" s="1"/>
      <c r="AB43" s="1">
        <f t="shared" si="12"/>
        <v>173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39</v>
      </c>
      <c r="C44" s="1">
        <v>628</v>
      </c>
      <c r="D44" s="1">
        <v>510</v>
      </c>
      <c r="E44" s="1">
        <v>459</v>
      </c>
      <c r="F44" s="1">
        <v>560</v>
      </c>
      <c r="G44" s="6">
        <v>0.45</v>
      </c>
      <c r="H44" s="1">
        <v>45</v>
      </c>
      <c r="I44" s="1" t="s">
        <v>33</v>
      </c>
      <c r="J44" s="1">
        <v>457</v>
      </c>
      <c r="K44" s="1">
        <f t="shared" si="11"/>
        <v>2</v>
      </c>
      <c r="L44" s="1"/>
      <c r="M44" s="1"/>
      <c r="N44" s="1">
        <v>86.400000000000091</v>
      </c>
      <c r="O44" s="1">
        <f t="shared" si="4"/>
        <v>91.8</v>
      </c>
      <c r="P44" s="5">
        <f t="shared" si="10"/>
        <v>271.59999999999991</v>
      </c>
      <c r="Q44" s="5"/>
      <c r="R44" s="1"/>
      <c r="S44" s="1">
        <f t="shared" si="6"/>
        <v>10</v>
      </c>
      <c r="T44" s="1">
        <f t="shared" si="7"/>
        <v>7.0413943355119839</v>
      </c>
      <c r="U44" s="1">
        <v>87.4</v>
      </c>
      <c r="V44" s="1">
        <v>99.2</v>
      </c>
      <c r="W44" s="1">
        <v>114.6</v>
      </c>
      <c r="X44" s="1">
        <v>100.4</v>
      </c>
      <c r="Y44" s="1">
        <v>103.2</v>
      </c>
      <c r="Z44" s="1">
        <v>96.6</v>
      </c>
      <c r="AA44" s="1"/>
      <c r="AB44" s="1">
        <f t="shared" si="12"/>
        <v>122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39</v>
      </c>
      <c r="C45" s="1">
        <v>1085</v>
      </c>
      <c r="D45" s="1">
        <v>702</v>
      </c>
      <c r="E45" s="1">
        <v>850</v>
      </c>
      <c r="F45" s="1">
        <v>605</v>
      </c>
      <c r="G45" s="6">
        <v>0.35</v>
      </c>
      <c r="H45" s="1">
        <v>40</v>
      </c>
      <c r="I45" s="1" t="s">
        <v>33</v>
      </c>
      <c r="J45" s="1">
        <v>910</v>
      </c>
      <c r="K45" s="1">
        <f t="shared" si="11"/>
        <v>-60</v>
      </c>
      <c r="L45" s="1"/>
      <c r="M45" s="1"/>
      <c r="N45" s="1">
        <v>412.96</v>
      </c>
      <c r="O45" s="1">
        <f t="shared" si="4"/>
        <v>170</v>
      </c>
      <c r="P45" s="5">
        <f t="shared" si="10"/>
        <v>682.04</v>
      </c>
      <c r="Q45" s="5"/>
      <c r="R45" s="1"/>
      <c r="S45" s="1">
        <f t="shared" si="6"/>
        <v>10</v>
      </c>
      <c r="T45" s="1">
        <f t="shared" si="7"/>
        <v>5.9880000000000004</v>
      </c>
      <c r="U45" s="1">
        <v>156</v>
      </c>
      <c r="V45" s="1">
        <v>151.4</v>
      </c>
      <c r="W45" s="1">
        <v>166.4</v>
      </c>
      <c r="X45" s="1">
        <v>156.6</v>
      </c>
      <c r="Y45" s="1">
        <v>113.2</v>
      </c>
      <c r="Z45" s="1">
        <v>128.4</v>
      </c>
      <c r="AA45" s="1" t="s">
        <v>34</v>
      </c>
      <c r="AB45" s="1">
        <f t="shared" si="12"/>
        <v>239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298.64699999999999</v>
      </c>
      <c r="D46" s="1">
        <v>390.94900000000001</v>
      </c>
      <c r="E46" s="1">
        <v>243.66499999999999</v>
      </c>
      <c r="F46" s="1">
        <v>363.33100000000002</v>
      </c>
      <c r="G46" s="6">
        <v>1</v>
      </c>
      <c r="H46" s="1">
        <v>40</v>
      </c>
      <c r="I46" s="1" t="s">
        <v>33</v>
      </c>
      <c r="J46" s="1">
        <v>245.95</v>
      </c>
      <c r="K46" s="1">
        <f t="shared" si="11"/>
        <v>-2.2849999999999966</v>
      </c>
      <c r="L46" s="1"/>
      <c r="M46" s="1"/>
      <c r="N46" s="1">
        <v>162.74379999999999</v>
      </c>
      <c r="O46" s="1">
        <f t="shared" si="4"/>
        <v>48.732999999999997</v>
      </c>
      <c r="P46" s="5"/>
      <c r="Q46" s="5"/>
      <c r="R46" s="1"/>
      <c r="S46" s="1">
        <f t="shared" si="6"/>
        <v>10.795042373750848</v>
      </c>
      <c r="T46" s="1">
        <f t="shared" si="7"/>
        <v>10.795042373750848</v>
      </c>
      <c r="U46" s="1">
        <v>65.608800000000002</v>
      </c>
      <c r="V46" s="1">
        <v>61.084200000000003</v>
      </c>
      <c r="W46" s="1">
        <v>46.075800000000001</v>
      </c>
      <c r="X46" s="1">
        <v>51.841799999999999</v>
      </c>
      <c r="Y46" s="1">
        <v>39.928199999999997</v>
      </c>
      <c r="Z46" s="1">
        <v>33.659599999999998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39</v>
      </c>
      <c r="C47" s="1">
        <v>1033</v>
      </c>
      <c r="D47" s="1">
        <v>870</v>
      </c>
      <c r="E47" s="1">
        <v>644</v>
      </c>
      <c r="F47" s="1">
        <v>1079</v>
      </c>
      <c r="G47" s="6">
        <v>0.4</v>
      </c>
      <c r="H47" s="1">
        <v>40</v>
      </c>
      <c r="I47" s="1" t="s">
        <v>33</v>
      </c>
      <c r="J47" s="1">
        <v>655</v>
      </c>
      <c r="K47" s="1">
        <f t="shared" si="11"/>
        <v>-11</v>
      </c>
      <c r="L47" s="1"/>
      <c r="M47" s="1"/>
      <c r="N47" s="1">
        <v>249.19200000000001</v>
      </c>
      <c r="O47" s="1">
        <f t="shared" si="4"/>
        <v>128.80000000000001</v>
      </c>
      <c r="P47" s="5"/>
      <c r="Q47" s="5"/>
      <c r="R47" s="1"/>
      <c r="S47" s="1">
        <f t="shared" si="6"/>
        <v>10.312049689440993</v>
      </c>
      <c r="T47" s="1">
        <f t="shared" si="7"/>
        <v>10.312049689440993</v>
      </c>
      <c r="U47" s="1">
        <v>162.4</v>
      </c>
      <c r="V47" s="1">
        <v>173</v>
      </c>
      <c r="W47" s="1">
        <v>169.2</v>
      </c>
      <c r="X47" s="1">
        <v>172.8</v>
      </c>
      <c r="Y47" s="1">
        <v>150.68</v>
      </c>
      <c r="Z47" s="1">
        <v>162.28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39</v>
      </c>
      <c r="C48" s="1">
        <v>943</v>
      </c>
      <c r="D48" s="1">
        <v>762</v>
      </c>
      <c r="E48" s="1">
        <v>670</v>
      </c>
      <c r="F48" s="1">
        <v>883</v>
      </c>
      <c r="G48" s="6">
        <v>0.4</v>
      </c>
      <c r="H48" s="1">
        <v>45</v>
      </c>
      <c r="I48" s="1" t="s">
        <v>33</v>
      </c>
      <c r="J48" s="1">
        <v>681</v>
      </c>
      <c r="K48" s="1">
        <f t="shared" si="11"/>
        <v>-11</v>
      </c>
      <c r="L48" s="1"/>
      <c r="M48" s="1"/>
      <c r="N48" s="1">
        <v>381.20000000000027</v>
      </c>
      <c r="O48" s="1">
        <f t="shared" si="4"/>
        <v>134</v>
      </c>
      <c r="P48" s="5">
        <f t="shared" si="10"/>
        <v>75.799999999999727</v>
      </c>
      <c r="Q48" s="5"/>
      <c r="R48" s="1"/>
      <c r="S48" s="1">
        <f t="shared" si="6"/>
        <v>10</v>
      </c>
      <c r="T48" s="1">
        <f t="shared" si="7"/>
        <v>9.4343283582089565</v>
      </c>
      <c r="U48" s="1">
        <v>157</v>
      </c>
      <c r="V48" s="1">
        <v>156</v>
      </c>
      <c r="W48" s="1">
        <v>158</v>
      </c>
      <c r="X48" s="1">
        <v>157.19999999999999</v>
      </c>
      <c r="Y48" s="1">
        <v>130.4</v>
      </c>
      <c r="Z48" s="1">
        <v>144</v>
      </c>
      <c r="AA48" s="1" t="s">
        <v>74</v>
      </c>
      <c r="AB48" s="1">
        <f t="shared" si="12"/>
        <v>30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415.29899999999998</v>
      </c>
      <c r="D49" s="1">
        <v>415.26100000000002</v>
      </c>
      <c r="E49" s="1">
        <v>284.762</v>
      </c>
      <c r="F49" s="1">
        <v>462.89400000000001</v>
      </c>
      <c r="G49" s="6">
        <v>1</v>
      </c>
      <c r="H49" s="1">
        <v>40</v>
      </c>
      <c r="I49" s="1" t="s">
        <v>33</v>
      </c>
      <c r="J49" s="1">
        <v>281.3</v>
      </c>
      <c r="K49" s="1">
        <f t="shared" si="11"/>
        <v>3.4619999999999891</v>
      </c>
      <c r="L49" s="1"/>
      <c r="M49" s="1"/>
      <c r="N49" s="1">
        <v>209.8703999999999</v>
      </c>
      <c r="O49" s="1">
        <f t="shared" si="4"/>
        <v>56.952399999999997</v>
      </c>
      <c r="P49" s="5"/>
      <c r="Q49" s="5"/>
      <c r="R49" s="1"/>
      <c r="S49" s="1">
        <f t="shared" si="6"/>
        <v>11.812748892057225</v>
      </c>
      <c r="T49" s="1">
        <f t="shared" si="7"/>
        <v>11.812748892057225</v>
      </c>
      <c r="U49" s="1">
        <v>80.514399999999995</v>
      </c>
      <c r="V49" s="1">
        <v>74.67519999999999</v>
      </c>
      <c r="W49" s="1">
        <v>60.162199999999999</v>
      </c>
      <c r="X49" s="1">
        <v>70.789200000000008</v>
      </c>
      <c r="Y49" s="1">
        <v>60.181399999999996</v>
      </c>
      <c r="Z49" s="1">
        <v>51.555399999999999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39</v>
      </c>
      <c r="C50" s="1">
        <v>911</v>
      </c>
      <c r="D50" s="1">
        <v>1176</v>
      </c>
      <c r="E50" s="1">
        <v>845</v>
      </c>
      <c r="F50" s="1">
        <v>1031</v>
      </c>
      <c r="G50" s="6">
        <v>0.35</v>
      </c>
      <c r="H50" s="1">
        <v>40</v>
      </c>
      <c r="I50" s="1" t="s">
        <v>33</v>
      </c>
      <c r="J50" s="1">
        <v>866</v>
      </c>
      <c r="K50" s="1">
        <f t="shared" si="11"/>
        <v>-21</v>
      </c>
      <c r="L50" s="1"/>
      <c r="M50" s="1"/>
      <c r="N50" s="1">
        <v>291.8</v>
      </c>
      <c r="O50" s="1">
        <f t="shared" si="4"/>
        <v>169</v>
      </c>
      <c r="P50" s="5">
        <f t="shared" si="10"/>
        <v>367.20000000000005</v>
      </c>
      <c r="Q50" s="5"/>
      <c r="R50" s="1"/>
      <c r="S50" s="1">
        <f t="shared" si="6"/>
        <v>10</v>
      </c>
      <c r="T50" s="1">
        <f t="shared" si="7"/>
        <v>7.827218934911242</v>
      </c>
      <c r="U50" s="1">
        <v>180.2</v>
      </c>
      <c r="V50" s="1">
        <v>190.2</v>
      </c>
      <c r="W50" s="1">
        <v>180.4</v>
      </c>
      <c r="X50" s="1">
        <v>167.6</v>
      </c>
      <c r="Y50" s="1">
        <v>135</v>
      </c>
      <c r="Z50" s="1">
        <v>143</v>
      </c>
      <c r="AA50" s="1"/>
      <c r="AB50" s="1">
        <f t="shared" si="12"/>
        <v>129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39</v>
      </c>
      <c r="C51" s="1">
        <v>1192</v>
      </c>
      <c r="D51" s="1">
        <v>564</v>
      </c>
      <c r="E51" s="1">
        <v>711</v>
      </c>
      <c r="F51" s="1">
        <v>800</v>
      </c>
      <c r="G51" s="6">
        <v>0.4</v>
      </c>
      <c r="H51" s="1">
        <v>40</v>
      </c>
      <c r="I51" s="1" t="s">
        <v>33</v>
      </c>
      <c r="J51" s="1">
        <v>719</v>
      </c>
      <c r="K51" s="1">
        <f t="shared" si="11"/>
        <v>-8</v>
      </c>
      <c r="L51" s="1"/>
      <c r="M51" s="1"/>
      <c r="N51" s="1">
        <v>189.95999999999981</v>
      </c>
      <c r="O51" s="1">
        <f t="shared" si="4"/>
        <v>142.19999999999999</v>
      </c>
      <c r="P51" s="5">
        <f t="shared" si="10"/>
        <v>432.04000000000019</v>
      </c>
      <c r="Q51" s="5"/>
      <c r="R51" s="1"/>
      <c r="S51" s="1">
        <f t="shared" si="6"/>
        <v>10</v>
      </c>
      <c r="T51" s="1">
        <f t="shared" si="7"/>
        <v>6.961744022503515</v>
      </c>
      <c r="U51" s="1">
        <v>146.6</v>
      </c>
      <c r="V51" s="1">
        <v>150.80000000000001</v>
      </c>
      <c r="W51" s="1">
        <v>165.4</v>
      </c>
      <c r="X51" s="1">
        <v>169.6</v>
      </c>
      <c r="Y51" s="1">
        <v>150.6</v>
      </c>
      <c r="Z51" s="1">
        <v>153.4</v>
      </c>
      <c r="AA51" s="1"/>
      <c r="AB51" s="1">
        <f t="shared" si="12"/>
        <v>173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816.08399999999995</v>
      </c>
      <c r="D52" s="1">
        <v>1260.867</v>
      </c>
      <c r="E52" s="1">
        <v>718.20500000000004</v>
      </c>
      <c r="F52" s="1">
        <v>1110.258</v>
      </c>
      <c r="G52" s="6">
        <v>1</v>
      </c>
      <c r="H52" s="1">
        <v>50</v>
      </c>
      <c r="I52" s="1" t="s">
        <v>33</v>
      </c>
      <c r="J52" s="1">
        <v>701</v>
      </c>
      <c r="K52" s="1">
        <f t="shared" si="11"/>
        <v>17.205000000000041</v>
      </c>
      <c r="L52" s="1"/>
      <c r="M52" s="1"/>
      <c r="N52" s="1">
        <v>428.3689999999998</v>
      </c>
      <c r="O52" s="1">
        <f t="shared" si="4"/>
        <v>143.64100000000002</v>
      </c>
      <c r="P52" s="5"/>
      <c r="Q52" s="5"/>
      <c r="R52" s="1"/>
      <c r="S52" s="1">
        <f t="shared" si="6"/>
        <v>10.711614371941158</v>
      </c>
      <c r="T52" s="1">
        <f t="shared" si="7"/>
        <v>10.711614371941158</v>
      </c>
      <c r="U52" s="1">
        <v>188.02440000000001</v>
      </c>
      <c r="V52" s="1">
        <v>180.47239999999999</v>
      </c>
      <c r="W52" s="1">
        <v>130.1576</v>
      </c>
      <c r="X52" s="1">
        <v>144.83580000000001</v>
      </c>
      <c r="Y52" s="1">
        <v>150.5564</v>
      </c>
      <c r="Z52" s="1">
        <v>137.10140000000001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1288.279</v>
      </c>
      <c r="D53" s="1">
        <v>708.39099999999996</v>
      </c>
      <c r="E53" s="1">
        <v>831.70699999999999</v>
      </c>
      <c r="F53" s="1">
        <v>970.37699999999995</v>
      </c>
      <c r="G53" s="6">
        <v>1</v>
      </c>
      <c r="H53" s="1">
        <v>50</v>
      </c>
      <c r="I53" s="1" t="s">
        <v>33</v>
      </c>
      <c r="J53" s="1">
        <v>803.5</v>
      </c>
      <c r="K53" s="1">
        <f t="shared" si="11"/>
        <v>28.206999999999994</v>
      </c>
      <c r="L53" s="1"/>
      <c r="M53" s="1"/>
      <c r="N53" s="1">
        <v>431.08691999999968</v>
      </c>
      <c r="O53" s="1">
        <f t="shared" si="4"/>
        <v>166.34139999999999</v>
      </c>
      <c r="P53" s="5">
        <f t="shared" si="10"/>
        <v>261.9500800000003</v>
      </c>
      <c r="Q53" s="5"/>
      <c r="R53" s="1"/>
      <c r="S53" s="1">
        <f t="shared" si="6"/>
        <v>10</v>
      </c>
      <c r="T53" s="1">
        <f t="shared" si="7"/>
        <v>8.425226191435204</v>
      </c>
      <c r="U53" s="1">
        <v>185.30699999999999</v>
      </c>
      <c r="V53" s="1">
        <v>179.28800000000001</v>
      </c>
      <c r="W53" s="1">
        <v>200.22559999999999</v>
      </c>
      <c r="X53" s="1">
        <v>198.1832</v>
      </c>
      <c r="Y53" s="1">
        <v>168.94880000000001</v>
      </c>
      <c r="Z53" s="1">
        <v>180.23820000000001</v>
      </c>
      <c r="AA53" s="1"/>
      <c r="AB53" s="1">
        <f t="shared" si="12"/>
        <v>262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66.53</v>
      </c>
      <c r="D54" s="1">
        <v>42.664999999999999</v>
      </c>
      <c r="E54" s="1">
        <v>58.875999999999998</v>
      </c>
      <c r="F54" s="1">
        <v>48.783000000000001</v>
      </c>
      <c r="G54" s="6">
        <v>1</v>
      </c>
      <c r="H54" s="1">
        <v>40</v>
      </c>
      <c r="I54" s="1" t="s">
        <v>33</v>
      </c>
      <c r="J54" s="1">
        <v>57.35</v>
      </c>
      <c r="K54" s="1">
        <f t="shared" si="11"/>
        <v>1.5259999999999962</v>
      </c>
      <c r="L54" s="1"/>
      <c r="M54" s="1"/>
      <c r="N54" s="1">
        <v>0</v>
      </c>
      <c r="O54" s="1">
        <f t="shared" si="4"/>
        <v>11.7752</v>
      </c>
      <c r="P54" s="5">
        <f t="shared" si="10"/>
        <v>68.968999999999994</v>
      </c>
      <c r="Q54" s="5"/>
      <c r="R54" s="1"/>
      <c r="S54" s="1">
        <f t="shared" si="6"/>
        <v>10</v>
      </c>
      <c r="T54" s="1">
        <f t="shared" si="7"/>
        <v>4.1428595692642167</v>
      </c>
      <c r="U54" s="1">
        <v>12.238799999999999</v>
      </c>
      <c r="V54" s="1">
        <v>10.2706</v>
      </c>
      <c r="W54" s="1">
        <v>8.0237999999999996</v>
      </c>
      <c r="X54" s="1">
        <v>11.2034</v>
      </c>
      <c r="Y54" s="1">
        <v>5.1468000000000007</v>
      </c>
      <c r="Z54" s="1">
        <v>2.2818000000000001</v>
      </c>
      <c r="AA54" s="1" t="s">
        <v>89</v>
      </c>
      <c r="AB54" s="1">
        <f t="shared" si="12"/>
        <v>69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90</v>
      </c>
      <c r="B55" s="14" t="s">
        <v>32</v>
      </c>
      <c r="C55" s="14"/>
      <c r="D55" s="14"/>
      <c r="E55" s="14"/>
      <c r="F55" s="14"/>
      <c r="G55" s="15">
        <v>0</v>
      </c>
      <c r="H55" s="14">
        <v>40</v>
      </c>
      <c r="I55" s="14" t="s">
        <v>33</v>
      </c>
      <c r="J55" s="14"/>
      <c r="K55" s="14">
        <f t="shared" si="11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6"/>
        <v>#DIV/0!</v>
      </c>
      <c r="T55" s="14" t="e">
        <f t="shared" si="7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 t="s">
        <v>68</v>
      </c>
      <c r="AB55" s="14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9.7729999999999997</v>
      </c>
      <c r="D56" s="1">
        <v>55.997999999999998</v>
      </c>
      <c r="E56" s="1">
        <v>-2.4910000000000001</v>
      </c>
      <c r="F56" s="1">
        <v>60.018999999999998</v>
      </c>
      <c r="G56" s="6">
        <v>1</v>
      </c>
      <c r="H56" s="1">
        <v>40</v>
      </c>
      <c r="I56" s="1" t="s">
        <v>33</v>
      </c>
      <c r="J56" s="1">
        <v>50.85</v>
      </c>
      <c r="K56" s="1">
        <f t="shared" si="11"/>
        <v>-53.341000000000001</v>
      </c>
      <c r="L56" s="1"/>
      <c r="M56" s="1"/>
      <c r="N56" s="1">
        <v>0</v>
      </c>
      <c r="O56" s="1">
        <f t="shared" si="4"/>
        <v>-0.49820000000000003</v>
      </c>
      <c r="P56" s="5"/>
      <c r="Q56" s="5"/>
      <c r="R56" s="1"/>
      <c r="S56" s="1">
        <f t="shared" si="6"/>
        <v>-120.47169811320754</v>
      </c>
      <c r="T56" s="1">
        <f t="shared" si="7"/>
        <v>-120.47169811320754</v>
      </c>
      <c r="U56" s="1">
        <v>6.4558000000000009</v>
      </c>
      <c r="V56" s="1">
        <v>6.3078000000000003</v>
      </c>
      <c r="W56" s="1">
        <v>10.369400000000001</v>
      </c>
      <c r="X56" s="1">
        <v>14.577999999999999</v>
      </c>
      <c r="Y56" s="1">
        <v>6.9189999999999996</v>
      </c>
      <c r="Z56" s="1">
        <v>3.0364</v>
      </c>
      <c r="AA56" s="1" t="s">
        <v>89</v>
      </c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39</v>
      </c>
      <c r="C57" s="1">
        <v>581</v>
      </c>
      <c r="D57" s="1">
        <v>670</v>
      </c>
      <c r="E57" s="1">
        <v>472</v>
      </c>
      <c r="F57" s="1">
        <v>684</v>
      </c>
      <c r="G57" s="6">
        <v>0.45</v>
      </c>
      <c r="H57" s="1">
        <v>50</v>
      </c>
      <c r="I57" s="1" t="s">
        <v>33</v>
      </c>
      <c r="J57" s="1">
        <v>446</v>
      </c>
      <c r="K57" s="1">
        <f t="shared" si="11"/>
        <v>26</v>
      </c>
      <c r="L57" s="1"/>
      <c r="M57" s="1"/>
      <c r="N57" s="1">
        <v>105.60000000000009</v>
      </c>
      <c r="O57" s="1">
        <f t="shared" si="4"/>
        <v>94.4</v>
      </c>
      <c r="P57" s="5">
        <f t="shared" ref="P57:P83" si="13">10*O57-N57-F57</f>
        <v>154.39999999999986</v>
      </c>
      <c r="Q57" s="5"/>
      <c r="R57" s="1"/>
      <c r="S57" s="1">
        <f t="shared" si="6"/>
        <v>10</v>
      </c>
      <c r="T57" s="1">
        <f t="shared" si="7"/>
        <v>8.3644067796610173</v>
      </c>
      <c r="U57" s="1">
        <v>98.2</v>
      </c>
      <c r="V57" s="1">
        <v>114.6</v>
      </c>
      <c r="W57" s="1">
        <v>78.400000000000006</v>
      </c>
      <c r="X57" s="1">
        <v>67.400000000000006</v>
      </c>
      <c r="Y57" s="1">
        <v>107</v>
      </c>
      <c r="Z57" s="1">
        <v>128.6</v>
      </c>
      <c r="AA57" s="1" t="s">
        <v>93</v>
      </c>
      <c r="AB57" s="1">
        <f t="shared" si="12"/>
        <v>69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434.11700000000002</v>
      </c>
      <c r="D58" s="1">
        <v>304.39499999999998</v>
      </c>
      <c r="E58" s="1">
        <v>229.559</v>
      </c>
      <c r="F58" s="1">
        <v>383.93</v>
      </c>
      <c r="G58" s="6">
        <v>1</v>
      </c>
      <c r="H58" s="1">
        <v>40</v>
      </c>
      <c r="I58" s="1" t="s">
        <v>33</v>
      </c>
      <c r="J58" s="1">
        <v>227.9</v>
      </c>
      <c r="K58" s="1">
        <f t="shared" si="11"/>
        <v>1.6589999999999918</v>
      </c>
      <c r="L58" s="1"/>
      <c r="M58" s="1"/>
      <c r="N58" s="1">
        <v>82.705799999999897</v>
      </c>
      <c r="O58" s="1">
        <f t="shared" si="4"/>
        <v>45.911799999999999</v>
      </c>
      <c r="P58" s="5"/>
      <c r="Q58" s="5"/>
      <c r="R58" s="1"/>
      <c r="S58" s="1">
        <f t="shared" si="6"/>
        <v>10.163744396865292</v>
      </c>
      <c r="T58" s="1">
        <f t="shared" si="7"/>
        <v>10.163744396865292</v>
      </c>
      <c r="U58" s="1">
        <v>61.0578</v>
      </c>
      <c r="V58" s="1">
        <v>60.946399999999997</v>
      </c>
      <c r="W58" s="1">
        <v>49.166400000000003</v>
      </c>
      <c r="X58" s="1">
        <v>59.008600000000001</v>
      </c>
      <c r="Y58" s="1">
        <v>55.492800000000003</v>
      </c>
      <c r="Z58" s="1">
        <v>49.242199999999997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/>
      <c r="D59" s="1">
        <v>18</v>
      </c>
      <c r="E59" s="18">
        <f>E96</f>
        <v>336</v>
      </c>
      <c r="F59" s="18">
        <f>F96</f>
        <v>392</v>
      </c>
      <c r="G59" s="6">
        <v>0.4</v>
      </c>
      <c r="H59" s="1">
        <v>40</v>
      </c>
      <c r="I59" s="1" t="s">
        <v>33</v>
      </c>
      <c r="J59" s="1"/>
      <c r="K59" s="1">
        <f t="shared" si="11"/>
        <v>336</v>
      </c>
      <c r="L59" s="1"/>
      <c r="M59" s="1"/>
      <c r="N59" s="1">
        <v>86.799999999999955</v>
      </c>
      <c r="O59" s="1">
        <f t="shared" si="4"/>
        <v>67.2</v>
      </c>
      <c r="P59" s="5">
        <f t="shared" si="13"/>
        <v>193.20000000000005</v>
      </c>
      <c r="Q59" s="5"/>
      <c r="R59" s="1"/>
      <c r="S59" s="1">
        <f t="shared" si="6"/>
        <v>10</v>
      </c>
      <c r="T59" s="1">
        <f t="shared" si="7"/>
        <v>7.1249999999999991</v>
      </c>
      <c r="U59" s="1">
        <v>66.2</v>
      </c>
      <c r="V59" s="1">
        <v>72.8</v>
      </c>
      <c r="W59" s="1">
        <v>87.8</v>
      </c>
      <c r="X59" s="1">
        <v>96</v>
      </c>
      <c r="Y59" s="1">
        <v>92.8</v>
      </c>
      <c r="Z59" s="1">
        <v>90.8</v>
      </c>
      <c r="AA59" s="1" t="s">
        <v>96</v>
      </c>
      <c r="AB59" s="1">
        <f t="shared" si="12"/>
        <v>77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39</v>
      </c>
      <c r="C60" s="1">
        <v>283</v>
      </c>
      <c r="D60" s="1">
        <v>222</v>
      </c>
      <c r="E60" s="1">
        <v>115</v>
      </c>
      <c r="F60" s="1">
        <v>313</v>
      </c>
      <c r="G60" s="6">
        <v>0.4</v>
      </c>
      <c r="H60" s="1">
        <v>40</v>
      </c>
      <c r="I60" s="1" t="s">
        <v>33</v>
      </c>
      <c r="J60" s="1">
        <v>136</v>
      </c>
      <c r="K60" s="1">
        <f t="shared" si="11"/>
        <v>-21</v>
      </c>
      <c r="L60" s="1"/>
      <c r="M60" s="1"/>
      <c r="N60" s="1">
        <v>32.200000000000053</v>
      </c>
      <c r="O60" s="1">
        <f t="shared" si="4"/>
        <v>23</v>
      </c>
      <c r="P60" s="5"/>
      <c r="Q60" s="5"/>
      <c r="R60" s="1"/>
      <c r="S60" s="1">
        <f t="shared" si="6"/>
        <v>15.008695652173914</v>
      </c>
      <c r="T60" s="1">
        <f t="shared" si="7"/>
        <v>15.008695652173914</v>
      </c>
      <c r="U60" s="1">
        <v>41.2</v>
      </c>
      <c r="V60" s="1">
        <v>43.4</v>
      </c>
      <c r="W60" s="1">
        <v>38</v>
      </c>
      <c r="X60" s="1">
        <v>43.2</v>
      </c>
      <c r="Y60" s="1">
        <v>31.8</v>
      </c>
      <c r="Z60" s="1">
        <v>29.6</v>
      </c>
      <c r="AA60" s="17" t="s">
        <v>66</v>
      </c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32</v>
      </c>
      <c r="C61" s="1">
        <v>723.00699999999995</v>
      </c>
      <c r="D61" s="1">
        <v>411.65499999999997</v>
      </c>
      <c r="E61" s="1">
        <v>479.50700000000001</v>
      </c>
      <c r="F61" s="1">
        <v>551.45799999999997</v>
      </c>
      <c r="G61" s="6">
        <v>1</v>
      </c>
      <c r="H61" s="1">
        <v>50</v>
      </c>
      <c r="I61" s="1" t="s">
        <v>33</v>
      </c>
      <c r="J61" s="1">
        <v>464.3</v>
      </c>
      <c r="K61" s="1">
        <f t="shared" si="11"/>
        <v>15.206999999999994</v>
      </c>
      <c r="L61" s="1"/>
      <c r="M61" s="1"/>
      <c r="N61" s="1">
        <v>260.69619999999952</v>
      </c>
      <c r="O61" s="1">
        <f t="shared" si="4"/>
        <v>95.901399999999995</v>
      </c>
      <c r="P61" s="5">
        <f t="shared" si="13"/>
        <v>146.8598000000004</v>
      </c>
      <c r="Q61" s="5"/>
      <c r="R61" s="1"/>
      <c r="S61" s="1">
        <f t="shared" si="6"/>
        <v>10</v>
      </c>
      <c r="T61" s="1">
        <f t="shared" si="7"/>
        <v>8.4686375798476305</v>
      </c>
      <c r="U61" s="1">
        <v>106.3706</v>
      </c>
      <c r="V61" s="1">
        <v>101.5796</v>
      </c>
      <c r="W61" s="1">
        <v>103.923</v>
      </c>
      <c r="X61" s="1">
        <v>111.319</v>
      </c>
      <c r="Y61" s="1">
        <v>92.476599999999991</v>
      </c>
      <c r="Z61" s="1">
        <v>81.790199999999999</v>
      </c>
      <c r="AA61" s="1"/>
      <c r="AB61" s="1">
        <f t="shared" si="12"/>
        <v>147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>
        <v>1426.31</v>
      </c>
      <c r="D62" s="1">
        <v>702.39800000000002</v>
      </c>
      <c r="E62" s="1">
        <v>888.33500000000004</v>
      </c>
      <c r="F62" s="1">
        <v>1050.1120000000001</v>
      </c>
      <c r="G62" s="6">
        <v>1</v>
      </c>
      <c r="H62" s="1">
        <v>50</v>
      </c>
      <c r="I62" s="1" t="s">
        <v>33</v>
      </c>
      <c r="J62" s="1">
        <v>843.4</v>
      </c>
      <c r="K62" s="1">
        <f t="shared" si="11"/>
        <v>44.935000000000059</v>
      </c>
      <c r="L62" s="1"/>
      <c r="M62" s="1"/>
      <c r="N62" s="1">
        <v>251.42740000000049</v>
      </c>
      <c r="O62" s="1">
        <f t="shared" si="4"/>
        <v>177.667</v>
      </c>
      <c r="P62" s="5">
        <f t="shared" si="13"/>
        <v>475.1305999999995</v>
      </c>
      <c r="Q62" s="5"/>
      <c r="R62" s="1"/>
      <c r="S62" s="1">
        <f t="shared" si="6"/>
        <v>10</v>
      </c>
      <c r="T62" s="1">
        <f t="shared" si="7"/>
        <v>7.3257239667467822</v>
      </c>
      <c r="U62" s="1">
        <v>183.3734</v>
      </c>
      <c r="V62" s="1">
        <v>192.5744</v>
      </c>
      <c r="W62" s="1">
        <v>226.11320000000001</v>
      </c>
      <c r="X62" s="1">
        <v>217.512</v>
      </c>
      <c r="Y62" s="1">
        <v>182.8408</v>
      </c>
      <c r="Z62" s="1">
        <v>182.53</v>
      </c>
      <c r="AA62" s="1"/>
      <c r="AB62" s="1">
        <f t="shared" si="12"/>
        <v>475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32</v>
      </c>
      <c r="C63" s="1">
        <v>199.101</v>
      </c>
      <c r="D63" s="1">
        <v>133.25299999999999</v>
      </c>
      <c r="E63" s="1">
        <v>142.62700000000001</v>
      </c>
      <c r="F63" s="1">
        <v>174.535</v>
      </c>
      <c r="G63" s="6">
        <v>1</v>
      </c>
      <c r="H63" s="1">
        <v>50</v>
      </c>
      <c r="I63" s="1" t="s">
        <v>33</v>
      </c>
      <c r="J63" s="1">
        <v>142.69999999999999</v>
      </c>
      <c r="K63" s="1">
        <f t="shared" si="11"/>
        <v>-7.2999999999979082E-2</v>
      </c>
      <c r="L63" s="1"/>
      <c r="M63" s="1"/>
      <c r="N63" s="1">
        <v>69.912799999999976</v>
      </c>
      <c r="O63" s="1">
        <f t="shared" si="4"/>
        <v>28.525400000000001</v>
      </c>
      <c r="P63" s="5">
        <f t="shared" si="13"/>
        <v>40.806200000000047</v>
      </c>
      <c r="Q63" s="5"/>
      <c r="R63" s="1"/>
      <c r="S63" s="1">
        <f t="shared" si="6"/>
        <v>10</v>
      </c>
      <c r="T63" s="1">
        <f t="shared" si="7"/>
        <v>8.5694784297503261</v>
      </c>
      <c r="U63" s="1">
        <v>33.384799999999998</v>
      </c>
      <c r="V63" s="1">
        <v>31.768599999999999</v>
      </c>
      <c r="W63" s="1">
        <v>30.215599999999998</v>
      </c>
      <c r="X63" s="1">
        <v>32.6554</v>
      </c>
      <c r="Y63" s="1">
        <v>31.0168</v>
      </c>
      <c r="Z63" s="1">
        <v>28.2866</v>
      </c>
      <c r="AA63" s="1"/>
      <c r="AB63" s="1">
        <f t="shared" si="12"/>
        <v>41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39</v>
      </c>
      <c r="C64" s="1">
        <v>412</v>
      </c>
      <c r="D64" s="1">
        <v>570</v>
      </c>
      <c r="E64" s="1">
        <v>312</v>
      </c>
      <c r="F64" s="1">
        <v>608</v>
      </c>
      <c r="G64" s="6">
        <v>0.4</v>
      </c>
      <c r="H64" s="1">
        <v>50</v>
      </c>
      <c r="I64" s="1" t="s">
        <v>33</v>
      </c>
      <c r="J64" s="1">
        <v>305</v>
      </c>
      <c r="K64" s="1">
        <f t="shared" si="11"/>
        <v>7</v>
      </c>
      <c r="L64" s="1"/>
      <c r="M64" s="1"/>
      <c r="N64" s="1">
        <v>135.60000000000011</v>
      </c>
      <c r="O64" s="1">
        <f t="shared" si="4"/>
        <v>62.4</v>
      </c>
      <c r="P64" s="5"/>
      <c r="Q64" s="5"/>
      <c r="R64" s="1"/>
      <c r="S64" s="1">
        <f t="shared" si="6"/>
        <v>11.91666666666667</v>
      </c>
      <c r="T64" s="1">
        <f t="shared" si="7"/>
        <v>11.91666666666667</v>
      </c>
      <c r="U64" s="1">
        <v>80.400000000000006</v>
      </c>
      <c r="V64" s="1">
        <v>91.4</v>
      </c>
      <c r="W64" s="1">
        <v>68.2</v>
      </c>
      <c r="X64" s="1">
        <v>24.4</v>
      </c>
      <c r="Y64" s="1">
        <v>22.6</v>
      </c>
      <c r="Z64" s="1">
        <v>77.400000000000006</v>
      </c>
      <c r="AA64" s="1" t="s">
        <v>93</v>
      </c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39</v>
      </c>
      <c r="C65" s="1">
        <v>1883</v>
      </c>
      <c r="D65" s="1">
        <v>696</v>
      </c>
      <c r="E65" s="1">
        <v>1039</v>
      </c>
      <c r="F65" s="1">
        <v>1210</v>
      </c>
      <c r="G65" s="6">
        <v>0.4</v>
      </c>
      <c r="H65" s="1">
        <v>40</v>
      </c>
      <c r="I65" s="1" t="s">
        <v>33</v>
      </c>
      <c r="J65" s="1">
        <v>1048</v>
      </c>
      <c r="K65" s="1">
        <f t="shared" si="11"/>
        <v>-9</v>
      </c>
      <c r="L65" s="1"/>
      <c r="M65" s="1"/>
      <c r="N65" s="1">
        <v>324.55999999999989</v>
      </c>
      <c r="O65" s="1">
        <f t="shared" si="4"/>
        <v>207.8</v>
      </c>
      <c r="P65" s="5">
        <f t="shared" si="13"/>
        <v>543.44000000000005</v>
      </c>
      <c r="Q65" s="5"/>
      <c r="R65" s="1"/>
      <c r="S65" s="1">
        <f t="shared" si="6"/>
        <v>10</v>
      </c>
      <c r="T65" s="1">
        <f t="shared" si="7"/>
        <v>7.3847930702598648</v>
      </c>
      <c r="U65" s="1">
        <v>221</v>
      </c>
      <c r="V65" s="1">
        <v>224.4</v>
      </c>
      <c r="W65" s="1">
        <v>245.4</v>
      </c>
      <c r="X65" s="1">
        <v>267.39999999999998</v>
      </c>
      <c r="Y65" s="1">
        <v>264</v>
      </c>
      <c r="Z65" s="1">
        <v>255.4</v>
      </c>
      <c r="AA65" s="1"/>
      <c r="AB65" s="1">
        <f t="shared" si="12"/>
        <v>217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39</v>
      </c>
      <c r="C66" s="1">
        <v>1620</v>
      </c>
      <c r="D66" s="1">
        <v>708</v>
      </c>
      <c r="E66" s="1">
        <v>923</v>
      </c>
      <c r="F66" s="1">
        <v>1134</v>
      </c>
      <c r="G66" s="6">
        <v>0.4</v>
      </c>
      <c r="H66" s="1">
        <v>40</v>
      </c>
      <c r="I66" s="1" t="s">
        <v>33</v>
      </c>
      <c r="J66" s="1">
        <v>941</v>
      </c>
      <c r="K66" s="1">
        <f t="shared" si="11"/>
        <v>-18</v>
      </c>
      <c r="L66" s="1"/>
      <c r="M66" s="1"/>
      <c r="N66" s="1">
        <v>166.44000000000011</v>
      </c>
      <c r="O66" s="1">
        <f t="shared" si="4"/>
        <v>184.6</v>
      </c>
      <c r="P66" s="5">
        <f t="shared" si="13"/>
        <v>545.55999999999995</v>
      </c>
      <c r="Q66" s="5"/>
      <c r="R66" s="1"/>
      <c r="S66" s="1">
        <f t="shared" si="6"/>
        <v>10</v>
      </c>
      <c r="T66" s="1">
        <f t="shared" si="7"/>
        <v>7.044637053087758</v>
      </c>
      <c r="U66" s="1">
        <v>193.4</v>
      </c>
      <c r="V66" s="1">
        <v>205.6</v>
      </c>
      <c r="W66" s="1">
        <v>230</v>
      </c>
      <c r="X66" s="1">
        <v>237.8</v>
      </c>
      <c r="Y66" s="1">
        <v>223.2</v>
      </c>
      <c r="Z66" s="1">
        <v>224.6</v>
      </c>
      <c r="AA66" s="1"/>
      <c r="AB66" s="1">
        <f t="shared" si="12"/>
        <v>218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32</v>
      </c>
      <c r="C67" s="1">
        <v>809.28599999999994</v>
      </c>
      <c r="D67" s="1">
        <v>932.58399999999995</v>
      </c>
      <c r="E67" s="1">
        <v>699.44600000000003</v>
      </c>
      <c r="F67" s="1">
        <v>840.48</v>
      </c>
      <c r="G67" s="6">
        <v>1</v>
      </c>
      <c r="H67" s="1">
        <v>40</v>
      </c>
      <c r="I67" s="1" t="s">
        <v>33</v>
      </c>
      <c r="J67" s="1">
        <v>680.05</v>
      </c>
      <c r="K67" s="1">
        <f t="shared" si="11"/>
        <v>19.396000000000072</v>
      </c>
      <c r="L67" s="1"/>
      <c r="M67" s="1"/>
      <c r="N67" s="1">
        <v>121.3778400000006</v>
      </c>
      <c r="O67" s="1">
        <f t="shared" si="4"/>
        <v>139.88920000000002</v>
      </c>
      <c r="P67" s="5">
        <f t="shared" si="13"/>
        <v>437.0341599999997</v>
      </c>
      <c r="Q67" s="5"/>
      <c r="R67" s="1"/>
      <c r="S67" s="1">
        <f t="shared" si="6"/>
        <v>10</v>
      </c>
      <c r="T67" s="1">
        <f t="shared" si="7"/>
        <v>6.8758548908707784</v>
      </c>
      <c r="U67" s="1">
        <v>142.6842</v>
      </c>
      <c r="V67" s="1">
        <v>153.6198</v>
      </c>
      <c r="W67" s="1">
        <v>147.43260000000001</v>
      </c>
      <c r="X67" s="1">
        <v>136.51560000000001</v>
      </c>
      <c r="Y67" s="1">
        <v>129.929</v>
      </c>
      <c r="Z67" s="1">
        <v>125.38760000000001</v>
      </c>
      <c r="AA67" s="1"/>
      <c r="AB67" s="1">
        <f t="shared" si="12"/>
        <v>437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476.89699999999999</v>
      </c>
      <c r="D68" s="1">
        <v>850.41700000000003</v>
      </c>
      <c r="E68" s="1">
        <v>540.59799999999996</v>
      </c>
      <c r="F68" s="1">
        <v>642.17100000000005</v>
      </c>
      <c r="G68" s="6">
        <v>1</v>
      </c>
      <c r="H68" s="1">
        <v>40</v>
      </c>
      <c r="I68" s="1" t="s">
        <v>33</v>
      </c>
      <c r="J68" s="1">
        <v>536.29999999999995</v>
      </c>
      <c r="K68" s="1">
        <f t="shared" si="11"/>
        <v>4.2980000000000018</v>
      </c>
      <c r="L68" s="1"/>
      <c r="M68" s="1"/>
      <c r="N68" s="1">
        <v>206.79220000000009</v>
      </c>
      <c r="O68" s="1">
        <f t="shared" si="4"/>
        <v>108.11959999999999</v>
      </c>
      <c r="P68" s="5">
        <f t="shared" si="13"/>
        <v>232.23279999999977</v>
      </c>
      <c r="Q68" s="5"/>
      <c r="R68" s="1"/>
      <c r="S68" s="1">
        <f t="shared" si="6"/>
        <v>10</v>
      </c>
      <c r="T68" s="1">
        <f t="shared" si="7"/>
        <v>7.8520749244355343</v>
      </c>
      <c r="U68" s="1">
        <v>117.6812</v>
      </c>
      <c r="V68" s="1">
        <v>118.8342</v>
      </c>
      <c r="W68" s="1">
        <v>101.81100000000001</v>
      </c>
      <c r="X68" s="1">
        <v>93.277000000000001</v>
      </c>
      <c r="Y68" s="1">
        <v>94.835000000000008</v>
      </c>
      <c r="Z68" s="1">
        <v>94.407799999999995</v>
      </c>
      <c r="AA68" s="1"/>
      <c r="AB68" s="1">
        <f t="shared" si="12"/>
        <v>232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32</v>
      </c>
      <c r="C69" s="1">
        <v>441.39499999999998</v>
      </c>
      <c r="D69" s="1">
        <v>1129.645</v>
      </c>
      <c r="E69" s="1">
        <v>530.60900000000004</v>
      </c>
      <c r="F69" s="1">
        <v>887.46799999999996</v>
      </c>
      <c r="G69" s="6">
        <v>1</v>
      </c>
      <c r="H69" s="1">
        <v>40</v>
      </c>
      <c r="I69" s="1" t="s">
        <v>33</v>
      </c>
      <c r="J69" s="1">
        <v>520.79999999999995</v>
      </c>
      <c r="K69" s="1">
        <f t="shared" si="11"/>
        <v>9.8090000000000828</v>
      </c>
      <c r="L69" s="1"/>
      <c r="M69" s="1"/>
      <c r="N69" s="1">
        <v>102.8415600000001</v>
      </c>
      <c r="O69" s="1">
        <f t="shared" si="4"/>
        <v>106.12180000000001</v>
      </c>
      <c r="P69" s="5">
        <f t="shared" si="13"/>
        <v>70.908440000000041</v>
      </c>
      <c r="Q69" s="5"/>
      <c r="R69" s="1"/>
      <c r="S69" s="1">
        <f t="shared" si="6"/>
        <v>10</v>
      </c>
      <c r="T69" s="1">
        <f t="shared" si="7"/>
        <v>9.3318202292083239</v>
      </c>
      <c r="U69" s="1">
        <v>132.0162</v>
      </c>
      <c r="V69" s="1">
        <v>141.52780000000001</v>
      </c>
      <c r="W69" s="1">
        <v>102.6694</v>
      </c>
      <c r="X69" s="1">
        <v>99.179200000000009</v>
      </c>
      <c r="Y69" s="1">
        <v>105.0478</v>
      </c>
      <c r="Z69" s="1">
        <v>101.75539999999999</v>
      </c>
      <c r="AA69" s="1"/>
      <c r="AB69" s="1">
        <f t="shared" si="12"/>
        <v>71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32</v>
      </c>
      <c r="C70" s="1">
        <v>188.554</v>
      </c>
      <c r="D70" s="1">
        <v>187.673</v>
      </c>
      <c r="E70" s="1">
        <v>164.95500000000001</v>
      </c>
      <c r="F70" s="1">
        <v>165.39500000000001</v>
      </c>
      <c r="G70" s="6">
        <v>1</v>
      </c>
      <c r="H70" s="1">
        <v>30</v>
      </c>
      <c r="I70" s="1" t="s">
        <v>33</v>
      </c>
      <c r="J70" s="1">
        <v>173.5</v>
      </c>
      <c r="K70" s="1">
        <f t="shared" ref="K70:K96" si="14">E70-J70</f>
        <v>-8.5449999999999875</v>
      </c>
      <c r="L70" s="1"/>
      <c r="M70" s="1"/>
      <c r="N70" s="1">
        <v>51.805580000000077</v>
      </c>
      <c r="O70" s="1">
        <f t="shared" si="4"/>
        <v>32.991</v>
      </c>
      <c r="P70" s="5">
        <f t="shared" si="13"/>
        <v>112.70941999999988</v>
      </c>
      <c r="Q70" s="5"/>
      <c r="R70" s="1"/>
      <c r="S70" s="1">
        <f t="shared" si="6"/>
        <v>10</v>
      </c>
      <c r="T70" s="1">
        <f t="shared" si="7"/>
        <v>6.5836312933830463</v>
      </c>
      <c r="U70" s="1">
        <v>31.986599999999999</v>
      </c>
      <c r="V70" s="1">
        <v>33.199599999999997</v>
      </c>
      <c r="W70" s="1">
        <v>34.766399999999997</v>
      </c>
      <c r="X70" s="1">
        <v>32.922600000000003</v>
      </c>
      <c r="Y70" s="1">
        <v>30.4468</v>
      </c>
      <c r="Z70" s="1">
        <v>34.142399999999988</v>
      </c>
      <c r="AA70" s="1" t="s">
        <v>74</v>
      </c>
      <c r="AB70" s="1">
        <f t="shared" ref="AB70:AB96" si="15">ROUND(P70*G70,0)</f>
        <v>113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39</v>
      </c>
      <c r="C71" s="1">
        <v>172</v>
      </c>
      <c r="D71" s="1">
        <v>84</v>
      </c>
      <c r="E71" s="1">
        <v>96</v>
      </c>
      <c r="F71" s="1">
        <v>148</v>
      </c>
      <c r="G71" s="6">
        <v>0.6</v>
      </c>
      <c r="H71" s="1">
        <v>60</v>
      </c>
      <c r="I71" s="1" t="s">
        <v>33</v>
      </c>
      <c r="J71" s="1">
        <v>96</v>
      </c>
      <c r="K71" s="1">
        <f t="shared" si="14"/>
        <v>0</v>
      </c>
      <c r="L71" s="1"/>
      <c r="M71" s="1"/>
      <c r="N71" s="1">
        <v>0</v>
      </c>
      <c r="O71" s="1">
        <f t="shared" ref="O71:O96" si="16">E71/5</f>
        <v>19.2</v>
      </c>
      <c r="P71" s="5">
        <f t="shared" si="13"/>
        <v>44</v>
      </c>
      <c r="Q71" s="5"/>
      <c r="R71" s="1"/>
      <c r="S71" s="1">
        <f t="shared" ref="S71:S96" si="17">(F71+N71+P71)/O71</f>
        <v>10</v>
      </c>
      <c r="T71" s="1">
        <f t="shared" ref="T71:T96" si="18">(F71+N71)/O71</f>
        <v>7.7083333333333339</v>
      </c>
      <c r="U71" s="1">
        <v>18</v>
      </c>
      <c r="V71" s="1">
        <v>22</v>
      </c>
      <c r="W71" s="1">
        <v>25.4</v>
      </c>
      <c r="X71" s="1">
        <v>23.8</v>
      </c>
      <c r="Y71" s="1">
        <v>16.600000000000001</v>
      </c>
      <c r="Z71" s="1">
        <v>28.6</v>
      </c>
      <c r="AA71" s="1"/>
      <c r="AB71" s="1">
        <f t="shared" si="15"/>
        <v>26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39</v>
      </c>
      <c r="C72" s="1">
        <v>506</v>
      </c>
      <c r="D72" s="1">
        <v>72</v>
      </c>
      <c r="E72" s="1">
        <v>235</v>
      </c>
      <c r="F72" s="1">
        <v>317</v>
      </c>
      <c r="G72" s="6">
        <v>0.35</v>
      </c>
      <c r="H72" s="1">
        <v>50</v>
      </c>
      <c r="I72" s="1" t="s">
        <v>33</v>
      </c>
      <c r="J72" s="1">
        <v>254</v>
      </c>
      <c r="K72" s="1">
        <f t="shared" si="14"/>
        <v>-19</v>
      </c>
      <c r="L72" s="1"/>
      <c r="M72" s="1"/>
      <c r="N72" s="1">
        <v>149</v>
      </c>
      <c r="O72" s="1">
        <f t="shared" si="16"/>
        <v>47</v>
      </c>
      <c r="P72" s="5"/>
      <c r="Q72" s="5"/>
      <c r="R72" s="1"/>
      <c r="S72" s="1">
        <f t="shared" si="17"/>
        <v>9.914893617021276</v>
      </c>
      <c r="T72" s="1">
        <f t="shared" si="18"/>
        <v>9.914893617021276</v>
      </c>
      <c r="U72" s="1">
        <v>50</v>
      </c>
      <c r="V72" s="1">
        <v>55.2</v>
      </c>
      <c r="W72" s="1">
        <v>52.2</v>
      </c>
      <c r="X72" s="1">
        <v>16.8</v>
      </c>
      <c r="Y72" s="1">
        <v>0</v>
      </c>
      <c r="Z72" s="1">
        <v>46.6</v>
      </c>
      <c r="AA72" s="1" t="s">
        <v>93</v>
      </c>
      <c r="AB72" s="1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39</v>
      </c>
      <c r="C73" s="1">
        <v>364</v>
      </c>
      <c r="D73" s="1">
        <v>550</v>
      </c>
      <c r="E73" s="1">
        <v>259</v>
      </c>
      <c r="F73" s="1">
        <v>505</v>
      </c>
      <c r="G73" s="6">
        <v>0.37</v>
      </c>
      <c r="H73" s="1">
        <v>50</v>
      </c>
      <c r="I73" s="1" t="s">
        <v>33</v>
      </c>
      <c r="J73" s="1">
        <v>227</v>
      </c>
      <c r="K73" s="1">
        <f t="shared" si="14"/>
        <v>32</v>
      </c>
      <c r="L73" s="1"/>
      <c r="M73" s="1"/>
      <c r="N73" s="1">
        <v>66.399999999999864</v>
      </c>
      <c r="O73" s="1">
        <f t="shared" si="16"/>
        <v>51.8</v>
      </c>
      <c r="P73" s="5"/>
      <c r="Q73" s="5"/>
      <c r="R73" s="1"/>
      <c r="S73" s="1">
        <f t="shared" si="17"/>
        <v>11.030888030888029</v>
      </c>
      <c r="T73" s="1">
        <f t="shared" si="18"/>
        <v>11.030888030888029</v>
      </c>
      <c r="U73" s="1">
        <v>68.8</v>
      </c>
      <c r="V73" s="1">
        <v>76.2</v>
      </c>
      <c r="W73" s="1">
        <v>58.4</v>
      </c>
      <c r="X73" s="1">
        <v>58.6</v>
      </c>
      <c r="Y73" s="1">
        <v>65.2</v>
      </c>
      <c r="Z73" s="1">
        <v>60.6</v>
      </c>
      <c r="AA73" s="1"/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39</v>
      </c>
      <c r="C74" s="1">
        <v>108</v>
      </c>
      <c r="D74" s="1">
        <v>30</v>
      </c>
      <c r="E74" s="1">
        <v>28</v>
      </c>
      <c r="F74" s="1">
        <v>86</v>
      </c>
      <c r="G74" s="6">
        <v>0.4</v>
      </c>
      <c r="H74" s="1">
        <v>30</v>
      </c>
      <c r="I74" s="1" t="s">
        <v>33</v>
      </c>
      <c r="J74" s="1">
        <v>35</v>
      </c>
      <c r="K74" s="1">
        <f t="shared" si="14"/>
        <v>-7</v>
      </c>
      <c r="L74" s="1"/>
      <c r="M74" s="1"/>
      <c r="N74" s="1">
        <v>0</v>
      </c>
      <c r="O74" s="1">
        <f t="shared" si="16"/>
        <v>5.6</v>
      </c>
      <c r="P74" s="5"/>
      <c r="Q74" s="5"/>
      <c r="R74" s="1"/>
      <c r="S74" s="1">
        <f t="shared" si="17"/>
        <v>15.357142857142858</v>
      </c>
      <c r="T74" s="1">
        <f t="shared" si="18"/>
        <v>15.357142857142858</v>
      </c>
      <c r="U74" s="1">
        <v>8.1999999999999993</v>
      </c>
      <c r="V74" s="1">
        <v>11.6</v>
      </c>
      <c r="W74" s="1">
        <v>11.8</v>
      </c>
      <c r="X74" s="1">
        <v>12.4</v>
      </c>
      <c r="Y74" s="1">
        <v>15</v>
      </c>
      <c r="Z74" s="1">
        <v>14.4</v>
      </c>
      <c r="AA74" s="1"/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39</v>
      </c>
      <c r="C75" s="1">
        <v>499</v>
      </c>
      <c r="D75" s="1">
        <v>288</v>
      </c>
      <c r="E75" s="1">
        <v>478</v>
      </c>
      <c r="F75" s="1">
        <v>151</v>
      </c>
      <c r="G75" s="6">
        <v>0.6</v>
      </c>
      <c r="H75" s="1">
        <v>55</v>
      </c>
      <c r="I75" s="1" t="s">
        <v>33</v>
      </c>
      <c r="J75" s="1">
        <v>476</v>
      </c>
      <c r="K75" s="1">
        <f t="shared" si="14"/>
        <v>2</v>
      </c>
      <c r="L75" s="1"/>
      <c r="M75" s="1"/>
      <c r="N75" s="1">
        <v>135</v>
      </c>
      <c r="O75" s="1">
        <f t="shared" si="16"/>
        <v>95.6</v>
      </c>
      <c r="P75" s="5">
        <f>9.5*O75-N75-F75</f>
        <v>622.19999999999993</v>
      </c>
      <c r="Q75" s="5"/>
      <c r="R75" s="1"/>
      <c r="S75" s="1">
        <f t="shared" si="17"/>
        <v>9.5</v>
      </c>
      <c r="T75" s="1">
        <f t="shared" si="18"/>
        <v>2.99163179916318</v>
      </c>
      <c r="U75" s="1">
        <v>61</v>
      </c>
      <c r="V75" s="1">
        <v>62.2</v>
      </c>
      <c r="W75" s="1">
        <v>71</v>
      </c>
      <c r="X75" s="1">
        <v>64.8</v>
      </c>
      <c r="Y75" s="1">
        <v>54.2</v>
      </c>
      <c r="Z75" s="1">
        <v>60.4</v>
      </c>
      <c r="AA75" s="1" t="s">
        <v>74</v>
      </c>
      <c r="AB75" s="1">
        <f t="shared" si="15"/>
        <v>373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39</v>
      </c>
      <c r="C76" s="1">
        <v>14</v>
      </c>
      <c r="D76" s="1">
        <v>90</v>
      </c>
      <c r="E76" s="1">
        <v>9</v>
      </c>
      <c r="F76" s="1">
        <v>90</v>
      </c>
      <c r="G76" s="6">
        <v>0.45</v>
      </c>
      <c r="H76" s="1">
        <v>40</v>
      </c>
      <c r="I76" s="1" t="s">
        <v>33</v>
      </c>
      <c r="J76" s="1">
        <v>51</v>
      </c>
      <c r="K76" s="1">
        <f t="shared" si="14"/>
        <v>-42</v>
      </c>
      <c r="L76" s="1"/>
      <c r="M76" s="1"/>
      <c r="N76" s="1">
        <v>0</v>
      </c>
      <c r="O76" s="1">
        <f t="shared" si="16"/>
        <v>1.8</v>
      </c>
      <c r="P76" s="5">
        <v>90</v>
      </c>
      <c r="Q76" s="5"/>
      <c r="R76" s="1"/>
      <c r="S76" s="1">
        <f t="shared" si="17"/>
        <v>100</v>
      </c>
      <c r="T76" s="1">
        <f t="shared" si="18"/>
        <v>50</v>
      </c>
      <c r="U76" s="1">
        <v>19</v>
      </c>
      <c r="V76" s="1">
        <v>32.799999999999997</v>
      </c>
      <c r="W76" s="1">
        <v>16.600000000000001</v>
      </c>
      <c r="X76" s="1">
        <v>2.4</v>
      </c>
      <c r="Y76" s="1">
        <v>3.6</v>
      </c>
      <c r="Z76" s="1">
        <v>16.8</v>
      </c>
      <c r="AA76" s="1" t="s">
        <v>114</v>
      </c>
      <c r="AB76" s="1">
        <f t="shared" si="15"/>
        <v>41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39</v>
      </c>
      <c r="C77" s="1">
        <v>251</v>
      </c>
      <c r="D77" s="1">
        <v>114</v>
      </c>
      <c r="E77" s="1">
        <v>128</v>
      </c>
      <c r="F77" s="1">
        <v>182</v>
      </c>
      <c r="G77" s="6">
        <v>0.4</v>
      </c>
      <c r="H77" s="1">
        <v>50</v>
      </c>
      <c r="I77" s="1" t="s">
        <v>33</v>
      </c>
      <c r="J77" s="1">
        <v>138</v>
      </c>
      <c r="K77" s="1">
        <f t="shared" si="14"/>
        <v>-10</v>
      </c>
      <c r="L77" s="1"/>
      <c r="M77" s="1"/>
      <c r="N77" s="1">
        <v>140.19999999999999</v>
      </c>
      <c r="O77" s="1">
        <f t="shared" si="16"/>
        <v>25.6</v>
      </c>
      <c r="P77" s="5"/>
      <c r="Q77" s="5"/>
      <c r="R77" s="1"/>
      <c r="S77" s="1">
        <f t="shared" si="17"/>
        <v>12.585937499999998</v>
      </c>
      <c r="T77" s="1">
        <f t="shared" si="18"/>
        <v>12.585937499999998</v>
      </c>
      <c r="U77" s="1">
        <v>34.6</v>
      </c>
      <c r="V77" s="1">
        <v>30.8</v>
      </c>
      <c r="W77" s="1">
        <v>32.6</v>
      </c>
      <c r="X77" s="1">
        <v>34.6</v>
      </c>
      <c r="Y77" s="1">
        <v>19.2</v>
      </c>
      <c r="Z77" s="1">
        <v>18</v>
      </c>
      <c r="AA77" s="17" t="s">
        <v>66</v>
      </c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39</v>
      </c>
      <c r="C78" s="1">
        <v>70</v>
      </c>
      <c r="D78" s="1">
        <v>60</v>
      </c>
      <c r="E78" s="1">
        <v>16</v>
      </c>
      <c r="F78" s="1">
        <v>88</v>
      </c>
      <c r="G78" s="6">
        <v>0.11</v>
      </c>
      <c r="H78" s="1">
        <v>150</v>
      </c>
      <c r="I78" s="1" t="s">
        <v>33</v>
      </c>
      <c r="J78" s="1">
        <v>20</v>
      </c>
      <c r="K78" s="1">
        <f t="shared" si="14"/>
        <v>-4</v>
      </c>
      <c r="L78" s="1"/>
      <c r="M78" s="1"/>
      <c r="N78" s="1">
        <v>0</v>
      </c>
      <c r="O78" s="1">
        <f t="shared" si="16"/>
        <v>3.2</v>
      </c>
      <c r="P78" s="5"/>
      <c r="Q78" s="5"/>
      <c r="R78" s="1"/>
      <c r="S78" s="1">
        <f t="shared" si="17"/>
        <v>27.5</v>
      </c>
      <c r="T78" s="1">
        <f t="shared" si="18"/>
        <v>27.5</v>
      </c>
      <c r="U78" s="1">
        <v>17.600000000000001</v>
      </c>
      <c r="V78" s="1">
        <v>17.399999999999999</v>
      </c>
      <c r="W78" s="1">
        <v>0.6</v>
      </c>
      <c r="X78" s="1">
        <v>0.2</v>
      </c>
      <c r="Y78" s="1">
        <v>1.6</v>
      </c>
      <c r="Z78" s="1">
        <v>1.4</v>
      </c>
      <c r="AA78" s="19" t="s">
        <v>140</v>
      </c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39</v>
      </c>
      <c r="C79" s="1">
        <v>53</v>
      </c>
      <c r="D79" s="1">
        <v>100</v>
      </c>
      <c r="E79" s="1">
        <v>50</v>
      </c>
      <c r="F79" s="1">
        <v>43</v>
      </c>
      <c r="G79" s="6">
        <v>0.06</v>
      </c>
      <c r="H79" s="1">
        <v>60</v>
      </c>
      <c r="I79" s="1" t="s">
        <v>33</v>
      </c>
      <c r="J79" s="1">
        <v>60</v>
      </c>
      <c r="K79" s="1">
        <f t="shared" si="14"/>
        <v>-10</v>
      </c>
      <c r="L79" s="1"/>
      <c r="M79" s="1"/>
      <c r="N79" s="13">
        <v>0</v>
      </c>
      <c r="O79" s="1">
        <f t="shared" si="16"/>
        <v>10</v>
      </c>
      <c r="P79" s="5">
        <v>100</v>
      </c>
      <c r="Q79" s="5"/>
      <c r="R79" s="1"/>
      <c r="S79" s="1">
        <f t="shared" si="17"/>
        <v>14.3</v>
      </c>
      <c r="T79" s="1">
        <f t="shared" si="18"/>
        <v>4.3</v>
      </c>
      <c r="U79" s="1">
        <v>20.6</v>
      </c>
      <c r="V79" s="1">
        <v>24.8</v>
      </c>
      <c r="W79" s="1">
        <v>15.6</v>
      </c>
      <c r="X79" s="1">
        <v>18.2</v>
      </c>
      <c r="Y79" s="1">
        <v>23.2</v>
      </c>
      <c r="Z79" s="1">
        <v>19.2</v>
      </c>
      <c r="AA79" s="13" t="s">
        <v>118</v>
      </c>
      <c r="AB79" s="1">
        <f t="shared" si="15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39</v>
      </c>
      <c r="C80" s="1">
        <v>1</v>
      </c>
      <c r="D80" s="1"/>
      <c r="E80" s="1">
        <v>-4</v>
      </c>
      <c r="F80" s="1">
        <v>1</v>
      </c>
      <c r="G80" s="6">
        <v>0.15</v>
      </c>
      <c r="H80" s="1">
        <v>60</v>
      </c>
      <c r="I80" s="1" t="s">
        <v>33</v>
      </c>
      <c r="J80" s="1">
        <v>28</v>
      </c>
      <c r="K80" s="1">
        <f t="shared" si="14"/>
        <v>-32</v>
      </c>
      <c r="L80" s="1"/>
      <c r="M80" s="1"/>
      <c r="N80" s="13">
        <v>0</v>
      </c>
      <c r="O80" s="1">
        <f t="shared" si="16"/>
        <v>-0.8</v>
      </c>
      <c r="P80" s="5">
        <v>50</v>
      </c>
      <c r="Q80" s="5"/>
      <c r="R80" s="1"/>
      <c r="S80" s="1">
        <f t="shared" si="17"/>
        <v>-63.75</v>
      </c>
      <c r="T80" s="1">
        <f t="shared" si="18"/>
        <v>-1.25</v>
      </c>
      <c r="U80" s="1">
        <v>3.4</v>
      </c>
      <c r="V80" s="1">
        <v>8</v>
      </c>
      <c r="W80" s="1">
        <v>17.2</v>
      </c>
      <c r="X80" s="1">
        <v>12.6</v>
      </c>
      <c r="Y80" s="1">
        <v>4.4000000000000004</v>
      </c>
      <c r="Z80" s="1">
        <v>5.2</v>
      </c>
      <c r="AA80" s="13" t="s">
        <v>118</v>
      </c>
      <c r="AB80" s="1">
        <f t="shared" si="15"/>
        <v>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133.27699999999999</v>
      </c>
      <c r="D81" s="1">
        <v>219.73</v>
      </c>
      <c r="E81" s="1">
        <v>162.36600000000001</v>
      </c>
      <c r="F81" s="1">
        <v>156.024</v>
      </c>
      <c r="G81" s="6">
        <v>1</v>
      </c>
      <c r="H81" s="1">
        <v>55</v>
      </c>
      <c r="I81" s="1" t="s">
        <v>33</v>
      </c>
      <c r="J81" s="1">
        <v>172.4</v>
      </c>
      <c r="K81" s="1">
        <f t="shared" si="14"/>
        <v>-10.033999999999992</v>
      </c>
      <c r="L81" s="1"/>
      <c r="M81" s="1"/>
      <c r="N81" s="1">
        <v>0</v>
      </c>
      <c r="O81" s="1">
        <f t="shared" si="16"/>
        <v>32.473200000000006</v>
      </c>
      <c r="P81" s="5">
        <f t="shared" si="13"/>
        <v>168.70800000000008</v>
      </c>
      <c r="Q81" s="5"/>
      <c r="R81" s="1"/>
      <c r="S81" s="1">
        <f t="shared" si="17"/>
        <v>10</v>
      </c>
      <c r="T81" s="1">
        <f t="shared" si="18"/>
        <v>4.8047004914822065</v>
      </c>
      <c r="U81" s="1">
        <v>23.606999999999999</v>
      </c>
      <c r="V81" s="1">
        <v>29.027200000000001</v>
      </c>
      <c r="W81" s="1">
        <v>30.323799999999999</v>
      </c>
      <c r="X81" s="1">
        <v>23.129799999999999</v>
      </c>
      <c r="Y81" s="1">
        <v>17.3964</v>
      </c>
      <c r="Z81" s="1">
        <v>19.855599999999999</v>
      </c>
      <c r="AA81" s="1"/>
      <c r="AB81" s="1">
        <f t="shared" si="15"/>
        <v>169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39</v>
      </c>
      <c r="C82" s="1">
        <v>102</v>
      </c>
      <c r="D82" s="1">
        <v>80</v>
      </c>
      <c r="E82" s="1">
        <v>58</v>
      </c>
      <c r="F82" s="1">
        <v>91</v>
      </c>
      <c r="G82" s="6">
        <v>0.4</v>
      </c>
      <c r="H82" s="1">
        <v>55</v>
      </c>
      <c r="I82" s="1" t="s">
        <v>33</v>
      </c>
      <c r="J82" s="1">
        <v>52</v>
      </c>
      <c r="K82" s="1">
        <f t="shared" si="14"/>
        <v>6</v>
      </c>
      <c r="L82" s="1"/>
      <c r="M82" s="1"/>
      <c r="N82" s="1">
        <v>10.400000000000009</v>
      </c>
      <c r="O82" s="1">
        <f t="shared" si="16"/>
        <v>11.6</v>
      </c>
      <c r="P82" s="5">
        <f t="shared" si="13"/>
        <v>14.599999999999994</v>
      </c>
      <c r="Q82" s="5"/>
      <c r="R82" s="1"/>
      <c r="S82" s="1">
        <f t="shared" si="17"/>
        <v>10</v>
      </c>
      <c r="T82" s="1">
        <f t="shared" si="18"/>
        <v>8.7413793103448292</v>
      </c>
      <c r="U82" s="1">
        <v>14.4</v>
      </c>
      <c r="V82" s="1">
        <v>14.8</v>
      </c>
      <c r="W82" s="1">
        <v>7.4</v>
      </c>
      <c r="X82" s="1">
        <v>7</v>
      </c>
      <c r="Y82" s="1">
        <v>4.5999999999999996</v>
      </c>
      <c r="Z82" s="1">
        <v>4.5999999999999996</v>
      </c>
      <c r="AA82" s="1"/>
      <c r="AB82" s="1">
        <f t="shared" si="15"/>
        <v>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420.09500000000003</v>
      </c>
      <c r="D83" s="1">
        <v>557.98500000000001</v>
      </c>
      <c r="E83" s="1">
        <v>454.63400000000001</v>
      </c>
      <c r="F83" s="1">
        <v>445.29300000000001</v>
      </c>
      <c r="G83" s="6">
        <v>1</v>
      </c>
      <c r="H83" s="1">
        <v>55</v>
      </c>
      <c r="I83" s="1" t="s">
        <v>33</v>
      </c>
      <c r="J83" s="1">
        <v>426.2</v>
      </c>
      <c r="K83" s="1">
        <f t="shared" si="14"/>
        <v>28.434000000000026</v>
      </c>
      <c r="L83" s="1"/>
      <c r="M83" s="1"/>
      <c r="N83" s="1">
        <v>190.5361999999997</v>
      </c>
      <c r="O83" s="1">
        <f t="shared" si="16"/>
        <v>90.9268</v>
      </c>
      <c r="P83" s="5">
        <f t="shared" si="13"/>
        <v>273.43880000000036</v>
      </c>
      <c r="Q83" s="5"/>
      <c r="R83" s="1"/>
      <c r="S83" s="1">
        <f t="shared" si="17"/>
        <v>10</v>
      </c>
      <c r="T83" s="1">
        <f t="shared" si="18"/>
        <v>6.9927590105447424</v>
      </c>
      <c r="U83" s="1">
        <v>85.475999999999999</v>
      </c>
      <c r="V83" s="1">
        <v>87.627800000000008</v>
      </c>
      <c r="W83" s="1">
        <v>84.878599999999992</v>
      </c>
      <c r="X83" s="1">
        <v>75.385400000000004</v>
      </c>
      <c r="Y83" s="1">
        <v>77.515999999999991</v>
      </c>
      <c r="Z83" s="1">
        <v>76.613599999999991</v>
      </c>
      <c r="AA83" s="1"/>
      <c r="AB83" s="1">
        <f t="shared" si="15"/>
        <v>273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123</v>
      </c>
      <c r="B84" s="14" t="s">
        <v>39</v>
      </c>
      <c r="C84" s="14"/>
      <c r="D84" s="14"/>
      <c r="E84" s="14"/>
      <c r="F84" s="14"/>
      <c r="G84" s="15">
        <v>0</v>
      </c>
      <c r="H84" s="14">
        <v>55</v>
      </c>
      <c r="I84" s="14" t="s">
        <v>33</v>
      </c>
      <c r="J84" s="14"/>
      <c r="K84" s="14">
        <f t="shared" si="14"/>
        <v>0</v>
      </c>
      <c r="L84" s="14"/>
      <c r="M84" s="14"/>
      <c r="N84" s="14"/>
      <c r="O84" s="14">
        <f t="shared" si="16"/>
        <v>0</v>
      </c>
      <c r="P84" s="16"/>
      <c r="Q84" s="16"/>
      <c r="R84" s="14"/>
      <c r="S84" s="14" t="e">
        <f t="shared" si="17"/>
        <v>#DIV/0!</v>
      </c>
      <c r="T84" s="14" t="e">
        <f t="shared" si="18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68</v>
      </c>
      <c r="AB84" s="14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39</v>
      </c>
      <c r="C85" s="1">
        <v>30</v>
      </c>
      <c r="D85" s="1"/>
      <c r="E85" s="1"/>
      <c r="F85" s="1">
        <v>24</v>
      </c>
      <c r="G85" s="6">
        <v>0.4</v>
      </c>
      <c r="H85" s="1">
        <v>55</v>
      </c>
      <c r="I85" s="1" t="s">
        <v>33</v>
      </c>
      <c r="J85" s="1">
        <v>5</v>
      </c>
      <c r="K85" s="1">
        <f t="shared" si="14"/>
        <v>-5</v>
      </c>
      <c r="L85" s="1"/>
      <c r="M85" s="1"/>
      <c r="N85" s="1">
        <v>0</v>
      </c>
      <c r="O85" s="1">
        <f t="shared" si="16"/>
        <v>0</v>
      </c>
      <c r="P85" s="5"/>
      <c r="Q85" s="5"/>
      <c r="R85" s="1"/>
      <c r="S85" s="1" t="e">
        <f t="shared" si="17"/>
        <v>#DIV/0!</v>
      </c>
      <c r="T85" s="1" t="e">
        <f t="shared" si="18"/>
        <v>#DIV/0!</v>
      </c>
      <c r="U85" s="1">
        <v>0.6</v>
      </c>
      <c r="V85" s="1">
        <v>0.6</v>
      </c>
      <c r="W85" s="1">
        <v>2.2000000000000002</v>
      </c>
      <c r="X85" s="1">
        <v>2.6</v>
      </c>
      <c r="Y85" s="1">
        <v>1.4</v>
      </c>
      <c r="Z85" s="1">
        <v>1</v>
      </c>
      <c r="AA85" s="20" t="s">
        <v>66</v>
      </c>
      <c r="AB85" s="1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672.56500000000005</v>
      </c>
      <c r="D86" s="1">
        <v>156.75700000000001</v>
      </c>
      <c r="E86" s="1">
        <v>445.72</v>
      </c>
      <c r="F86" s="1">
        <v>321.08499999999998</v>
      </c>
      <c r="G86" s="6">
        <v>1</v>
      </c>
      <c r="H86" s="1">
        <v>50</v>
      </c>
      <c r="I86" s="1" t="s">
        <v>33</v>
      </c>
      <c r="J86" s="1">
        <v>415</v>
      </c>
      <c r="K86" s="1">
        <f t="shared" si="14"/>
        <v>30.720000000000027</v>
      </c>
      <c r="L86" s="1"/>
      <c r="M86" s="1"/>
      <c r="N86" s="1">
        <v>146.57140000000001</v>
      </c>
      <c r="O86" s="1">
        <f t="shared" si="16"/>
        <v>89.144000000000005</v>
      </c>
      <c r="P86" s="5">
        <f t="shared" ref="P86:P87" si="19">10*O86-N86-F86</f>
        <v>423.78360000000004</v>
      </c>
      <c r="Q86" s="5"/>
      <c r="R86" s="1"/>
      <c r="S86" s="1">
        <f t="shared" si="17"/>
        <v>10</v>
      </c>
      <c r="T86" s="1">
        <f t="shared" si="18"/>
        <v>5.2460782554069816</v>
      </c>
      <c r="U86" s="1">
        <v>75.86699999999999</v>
      </c>
      <c r="V86" s="1">
        <v>75.245399999999989</v>
      </c>
      <c r="W86" s="1">
        <v>89.32820000000001</v>
      </c>
      <c r="X86" s="1">
        <v>98.116200000000006</v>
      </c>
      <c r="Y86" s="1">
        <v>86.011200000000002</v>
      </c>
      <c r="Z86" s="1">
        <v>84.864999999999995</v>
      </c>
      <c r="AA86" s="1"/>
      <c r="AB86" s="1">
        <f t="shared" si="15"/>
        <v>424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32</v>
      </c>
      <c r="C87" s="1">
        <v>1482.7550000000001</v>
      </c>
      <c r="D87" s="1">
        <v>1794.06</v>
      </c>
      <c r="E87" s="1">
        <v>1456.337</v>
      </c>
      <c r="F87" s="1">
        <v>1524.701</v>
      </c>
      <c r="G87" s="6">
        <v>1</v>
      </c>
      <c r="H87" s="1">
        <v>60</v>
      </c>
      <c r="I87" s="1" t="s">
        <v>33</v>
      </c>
      <c r="J87" s="1">
        <v>1453.06</v>
      </c>
      <c r="K87" s="1">
        <f t="shared" si="14"/>
        <v>3.2770000000000437</v>
      </c>
      <c r="L87" s="1"/>
      <c r="M87" s="1"/>
      <c r="N87" s="1">
        <v>641.42859999999814</v>
      </c>
      <c r="O87" s="1">
        <f t="shared" si="16"/>
        <v>291.26740000000001</v>
      </c>
      <c r="P87" s="5">
        <f t="shared" si="19"/>
        <v>746.54440000000159</v>
      </c>
      <c r="Q87" s="5"/>
      <c r="R87" s="1"/>
      <c r="S87" s="1">
        <f t="shared" si="17"/>
        <v>10</v>
      </c>
      <c r="T87" s="1">
        <f t="shared" si="18"/>
        <v>7.4369105502366493</v>
      </c>
      <c r="U87" s="1">
        <v>304.84379999999999</v>
      </c>
      <c r="V87" s="1">
        <v>297.16320000000002</v>
      </c>
      <c r="W87" s="1">
        <v>265.24079999999998</v>
      </c>
      <c r="X87" s="1">
        <v>265.94</v>
      </c>
      <c r="Y87" s="1">
        <v>286.91500000000002</v>
      </c>
      <c r="Z87" s="1">
        <v>277.48039999999997</v>
      </c>
      <c r="AA87" s="1" t="s">
        <v>127</v>
      </c>
      <c r="AB87" s="1">
        <f t="shared" si="15"/>
        <v>747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128</v>
      </c>
      <c r="B88" s="14" t="s">
        <v>39</v>
      </c>
      <c r="C88" s="14"/>
      <c r="D88" s="14"/>
      <c r="E88" s="14"/>
      <c r="F88" s="14"/>
      <c r="G88" s="15">
        <v>0</v>
      </c>
      <c r="H88" s="14">
        <v>40</v>
      </c>
      <c r="I88" s="14" t="s">
        <v>33</v>
      </c>
      <c r="J88" s="14"/>
      <c r="K88" s="14">
        <f t="shared" si="14"/>
        <v>0</v>
      </c>
      <c r="L88" s="14"/>
      <c r="M88" s="14"/>
      <c r="N88" s="14"/>
      <c r="O88" s="14">
        <f t="shared" si="16"/>
        <v>0</v>
      </c>
      <c r="P88" s="16"/>
      <c r="Q88" s="16"/>
      <c r="R88" s="14"/>
      <c r="S88" s="14" t="e">
        <f t="shared" si="17"/>
        <v>#DIV/0!</v>
      </c>
      <c r="T88" s="14" t="e">
        <f t="shared" si="18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 t="s">
        <v>68</v>
      </c>
      <c r="AB88" s="14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129</v>
      </c>
      <c r="B89" s="14" t="s">
        <v>39</v>
      </c>
      <c r="C89" s="14"/>
      <c r="D89" s="14"/>
      <c r="E89" s="14"/>
      <c r="F89" s="14"/>
      <c r="G89" s="15">
        <v>0</v>
      </c>
      <c r="H89" s="14">
        <v>40</v>
      </c>
      <c r="I89" s="14" t="s">
        <v>33</v>
      </c>
      <c r="J89" s="14"/>
      <c r="K89" s="14">
        <f t="shared" si="14"/>
        <v>0</v>
      </c>
      <c r="L89" s="14"/>
      <c r="M89" s="14"/>
      <c r="N89" s="14"/>
      <c r="O89" s="14">
        <f t="shared" si="16"/>
        <v>0</v>
      </c>
      <c r="P89" s="16"/>
      <c r="Q89" s="16"/>
      <c r="R89" s="14"/>
      <c r="S89" s="14" t="e">
        <f t="shared" si="17"/>
        <v>#DIV/0!</v>
      </c>
      <c r="T89" s="14" t="e">
        <f t="shared" si="18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68</v>
      </c>
      <c r="AB89" s="14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32</v>
      </c>
      <c r="C90" s="1">
        <v>2187.7910000000002</v>
      </c>
      <c r="D90" s="1">
        <v>1815.01</v>
      </c>
      <c r="E90" s="1">
        <v>1588.7080000000001</v>
      </c>
      <c r="F90" s="1">
        <v>1996.354</v>
      </c>
      <c r="G90" s="6">
        <v>1</v>
      </c>
      <c r="H90" s="1">
        <v>60</v>
      </c>
      <c r="I90" s="1" t="s">
        <v>33</v>
      </c>
      <c r="J90" s="1">
        <v>1534.5</v>
      </c>
      <c r="K90" s="1">
        <f t="shared" si="14"/>
        <v>54.208000000000084</v>
      </c>
      <c r="L90" s="1"/>
      <c r="M90" s="1"/>
      <c r="N90" s="1">
        <v>844.21751000000086</v>
      </c>
      <c r="O90" s="1">
        <f t="shared" si="16"/>
        <v>317.74160000000001</v>
      </c>
      <c r="P90" s="5">
        <f>10*O90-N90-F90</f>
        <v>336.84448999999927</v>
      </c>
      <c r="Q90" s="5"/>
      <c r="R90" s="1"/>
      <c r="S90" s="1">
        <f t="shared" si="17"/>
        <v>10</v>
      </c>
      <c r="T90" s="1">
        <f t="shared" si="18"/>
        <v>8.9398791659637915</v>
      </c>
      <c r="U90" s="1">
        <v>368.34140000000002</v>
      </c>
      <c r="V90" s="1">
        <v>354.1832</v>
      </c>
      <c r="W90" s="1">
        <v>317.91980000000001</v>
      </c>
      <c r="X90" s="1">
        <v>351.14640000000003</v>
      </c>
      <c r="Y90" s="1">
        <v>366.08640000000003</v>
      </c>
      <c r="Z90" s="1">
        <v>336.81819999999999</v>
      </c>
      <c r="AA90" s="1"/>
      <c r="AB90" s="1">
        <f t="shared" si="15"/>
        <v>337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131</v>
      </c>
      <c r="B91" s="14" t="s">
        <v>39</v>
      </c>
      <c r="C91" s="14">
        <v>3</v>
      </c>
      <c r="D91" s="14"/>
      <c r="E91" s="14">
        <v>2</v>
      </c>
      <c r="F91" s="14"/>
      <c r="G91" s="15">
        <v>0</v>
      </c>
      <c r="H91" s="14">
        <v>60</v>
      </c>
      <c r="I91" s="14" t="s">
        <v>33</v>
      </c>
      <c r="J91" s="14">
        <v>2</v>
      </c>
      <c r="K91" s="14">
        <f t="shared" si="14"/>
        <v>0</v>
      </c>
      <c r="L91" s="14"/>
      <c r="M91" s="14"/>
      <c r="N91" s="14">
        <v>0</v>
      </c>
      <c r="O91" s="14">
        <f t="shared" si="16"/>
        <v>0.4</v>
      </c>
      <c r="P91" s="16"/>
      <c r="Q91" s="16"/>
      <c r="R91" s="14"/>
      <c r="S91" s="14">
        <f t="shared" si="17"/>
        <v>0</v>
      </c>
      <c r="T91" s="14">
        <f t="shared" si="18"/>
        <v>0</v>
      </c>
      <c r="U91" s="14">
        <v>0.2</v>
      </c>
      <c r="V91" s="14">
        <v>0.8</v>
      </c>
      <c r="W91" s="14">
        <v>2.8</v>
      </c>
      <c r="X91" s="14">
        <v>2.6</v>
      </c>
      <c r="Y91" s="14">
        <v>0.4</v>
      </c>
      <c r="Z91" s="14">
        <v>0</v>
      </c>
      <c r="AA91" s="14" t="s">
        <v>132</v>
      </c>
      <c r="AB91" s="14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32</v>
      </c>
      <c r="C92" s="1">
        <v>3093.395</v>
      </c>
      <c r="D92" s="1">
        <v>2292.59</v>
      </c>
      <c r="E92" s="1">
        <v>2278.7429999999999</v>
      </c>
      <c r="F92" s="1">
        <v>2533.6869999999999</v>
      </c>
      <c r="G92" s="6">
        <v>1</v>
      </c>
      <c r="H92" s="1">
        <v>60</v>
      </c>
      <c r="I92" s="1" t="s">
        <v>33</v>
      </c>
      <c r="J92" s="1">
        <v>2202.6</v>
      </c>
      <c r="K92" s="1">
        <f t="shared" si="14"/>
        <v>76.143000000000029</v>
      </c>
      <c r="L92" s="1"/>
      <c r="M92" s="1"/>
      <c r="N92" s="1">
        <v>905.99618999999893</v>
      </c>
      <c r="O92" s="1">
        <f t="shared" si="16"/>
        <v>455.74860000000001</v>
      </c>
      <c r="P92" s="5">
        <f t="shared" ref="P92:P93" si="20">10*O92-N92-F92</f>
        <v>1117.802810000001</v>
      </c>
      <c r="Q92" s="5"/>
      <c r="R92" s="1"/>
      <c r="S92" s="1">
        <f t="shared" si="17"/>
        <v>10</v>
      </c>
      <c r="T92" s="1">
        <f t="shared" si="18"/>
        <v>7.5473258502604263</v>
      </c>
      <c r="U92" s="1">
        <v>474.84140000000002</v>
      </c>
      <c r="V92" s="1">
        <v>478.24979999999988</v>
      </c>
      <c r="W92" s="1">
        <v>470.86099999999999</v>
      </c>
      <c r="X92" s="1">
        <v>489.2192</v>
      </c>
      <c r="Y92" s="1">
        <v>579.75119999999993</v>
      </c>
      <c r="Z92" s="1">
        <v>617.9982</v>
      </c>
      <c r="AA92" s="1"/>
      <c r="AB92" s="1">
        <f t="shared" si="15"/>
        <v>1118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32</v>
      </c>
      <c r="C93" s="1">
        <v>2769.319</v>
      </c>
      <c r="D93" s="1">
        <v>1984.47</v>
      </c>
      <c r="E93" s="1">
        <v>1779.1669999999999</v>
      </c>
      <c r="F93" s="1">
        <v>2548.0520000000001</v>
      </c>
      <c r="G93" s="6">
        <v>1</v>
      </c>
      <c r="H93" s="1">
        <v>60</v>
      </c>
      <c r="I93" s="1" t="s">
        <v>33</v>
      </c>
      <c r="J93" s="1">
        <v>1716.7</v>
      </c>
      <c r="K93" s="1">
        <f t="shared" si="14"/>
        <v>62.466999999999871</v>
      </c>
      <c r="L93" s="1"/>
      <c r="M93" s="1"/>
      <c r="N93" s="1">
        <v>684.83663999999908</v>
      </c>
      <c r="O93" s="1">
        <f t="shared" si="16"/>
        <v>355.83339999999998</v>
      </c>
      <c r="P93" s="5">
        <f t="shared" si="20"/>
        <v>325.44536000000062</v>
      </c>
      <c r="Q93" s="5"/>
      <c r="R93" s="1"/>
      <c r="S93" s="1">
        <f t="shared" si="17"/>
        <v>10</v>
      </c>
      <c r="T93" s="1">
        <f t="shared" si="18"/>
        <v>9.0853996280281706</v>
      </c>
      <c r="U93" s="1">
        <v>417.09379999999999</v>
      </c>
      <c r="V93" s="1">
        <v>429.01220000000001</v>
      </c>
      <c r="W93" s="1">
        <v>429.87160000000011</v>
      </c>
      <c r="X93" s="1">
        <v>447.25119999999998</v>
      </c>
      <c r="Y93" s="1">
        <v>424.45400000000001</v>
      </c>
      <c r="Z93" s="1">
        <v>394.90839999999997</v>
      </c>
      <c r="AA93" s="1" t="s">
        <v>53</v>
      </c>
      <c r="AB93" s="1">
        <f t="shared" si="15"/>
        <v>325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135</v>
      </c>
      <c r="B94" s="14" t="s">
        <v>39</v>
      </c>
      <c r="C94" s="14"/>
      <c r="D94" s="14"/>
      <c r="E94" s="14">
        <v>-4</v>
      </c>
      <c r="F94" s="14"/>
      <c r="G94" s="15">
        <v>0</v>
      </c>
      <c r="H94" s="14">
        <v>40</v>
      </c>
      <c r="I94" s="14" t="s">
        <v>33</v>
      </c>
      <c r="J94" s="14"/>
      <c r="K94" s="14">
        <f t="shared" si="14"/>
        <v>-4</v>
      </c>
      <c r="L94" s="14"/>
      <c r="M94" s="14"/>
      <c r="N94" s="14"/>
      <c r="O94" s="14">
        <f t="shared" si="16"/>
        <v>-0.8</v>
      </c>
      <c r="P94" s="16"/>
      <c r="Q94" s="16"/>
      <c r="R94" s="14"/>
      <c r="S94" s="14">
        <f t="shared" si="17"/>
        <v>0</v>
      </c>
      <c r="T94" s="14">
        <f t="shared" si="18"/>
        <v>0</v>
      </c>
      <c r="U94" s="14">
        <v>0</v>
      </c>
      <c r="V94" s="14">
        <v>0</v>
      </c>
      <c r="W94" s="14">
        <v>0</v>
      </c>
      <c r="X94" s="14">
        <v>0</v>
      </c>
      <c r="Y94" s="14">
        <v>1.4</v>
      </c>
      <c r="Z94" s="14">
        <v>1.4</v>
      </c>
      <c r="AA94" s="14" t="s">
        <v>68</v>
      </c>
      <c r="AB94" s="14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32</v>
      </c>
      <c r="C95" s="1">
        <v>229.511</v>
      </c>
      <c r="D95" s="1">
        <v>85.174999999999997</v>
      </c>
      <c r="E95" s="1">
        <v>145.886</v>
      </c>
      <c r="F95" s="1">
        <v>146.70500000000001</v>
      </c>
      <c r="G95" s="6">
        <v>1</v>
      </c>
      <c r="H95" s="1">
        <v>60</v>
      </c>
      <c r="I95" s="1" t="s">
        <v>33</v>
      </c>
      <c r="J95" s="1">
        <v>144.19999999999999</v>
      </c>
      <c r="K95" s="1">
        <f t="shared" si="14"/>
        <v>1.686000000000007</v>
      </c>
      <c r="L95" s="1"/>
      <c r="M95" s="1"/>
      <c r="N95" s="1">
        <v>0</v>
      </c>
      <c r="O95" s="1">
        <f t="shared" si="16"/>
        <v>29.177199999999999</v>
      </c>
      <c r="P95" s="5">
        <f>10*O95-N95-F95</f>
        <v>145.06699999999998</v>
      </c>
      <c r="Q95" s="5"/>
      <c r="R95" s="1"/>
      <c r="S95" s="1">
        <f t="shared" si="17"/>
        <v>10</v>
      </c>
      <c r="T95" s="1">
        <f t="shared" si="18"/>
        <v>5.0280698627695601</v>
      </c>
      <c r="U95" s="1">
        <v>23.852399999999999</v>
      </c>
      <c r="V95" s="1">
        <v>25.754200000000001</v>
      </c>
      <c r="W95" s="1">
        <v>33.331000000000003</v>
      </c>
      <c r="X95" s="1">
        <v>35.1066</v>
      </c>
      <c r="Y95" s="1">
        <v>20.802399999999999</v>
      </c>
      <c r="Z95" s="1">
        <v>24.902799999999999</v>
      </c>
      <c r="AA95" s="1" t="s">
        <v>137</v>
      </c>
      <c r="AB95" s="1">
        <f t="shared" si="15"/>
        <v>145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138</v>
      </c>
      <c r="B96" s="10" t="s">
        <v>39</v>
      </c>
      <c r="C96" s="10">
        <v>679</v>
      </c>
      <c r="D96" s="13">
        <v>132</v>
      </c>
      <c r="E96" s="18">
        <v>336</v>
      </c>
      <c r="F96" s="18">
        <v>392</v>
      </c>
      <c r="G96" s="11">
        <v>0</v>
      </c>
      <c r="H96" s="10">
        <v>40</v>
      </c>
      <c r="I96" s="10" t="s">
        <v>52</v>
      </c>
      <c r="J96" s="10">
        <v>345</v>
      </c>
      <c r="K96" s="10">
        <f t="shared" si="14"/>
        <v>-9</v>
      </c>
      <c r="L96" s="10"/>
      <c r="M96" s="10"/>
      <c r="N96" s="10"/>
      <c r="O96" s="10">
        <f t="shared" si="16"/>
        <v>67.2</v>
      </c>
      <c r="P96" s="12"/>
      <c r="Q96" s="12"/>
      <c r="R96" s="10"/>
      <c r="S96" s="10">
        <f t="shared" si="17"/>
        <v>5.833333333333333</v>
      </c>
      <c r="T96" s="10">
        <f t="shared" si="18"/>
        <v>5.833333333333333</v>
      </c>
      <c r="U96" s="10">
        <v>62.6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3" t="s">
        <v>139</v>
      </c>
      <c r="AB96" s="10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6" xr:uid="{E5502AAA-F687-4563-8CF0-A468C84849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2024-08-28T11:36:35Z</dcterms:created>
  <dcterms:modified xsi:type="dcterms:W3CDTF">2024-08-28T11:56:38Z</dcterms:modified>
</cp:coreProperties>
</file>