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827BD36-97FD-427E-9F06-0BE534A36B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N532" i="1"/>
  <c r="BM532" i="1"/>
  <c r="Z532" i="1"/>
  <c r="Y532" i="1"/>
  <c r="BP532" i="1" s="1"/>
  <c r="BP531" i="1"/>
  <c r="BO531" i="1"/>
  <c r="BN531" i="1"/>
  <c r="BM531" i="1"/>
  <c r="Z531" i="1"/>
  <c r="Y531" i="1"/>
  <c r="X527" i="1"/>
  <c r="X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Y516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2" i="1" s="1"/>
  <c r="P466" i="1"/>
  <c r="X464" i="1"/>
  <c r="Y463" i="1"/>
  <c r="X463" i="1"/>
  <c r="BP462" i="1"/>
  <c r="BO462" i="1"/>
  <c r="BN462" i="1"/>
  <c r="BM462" i="1"/>
  <c r="Z462" i="1"/>
  <c r="Z463" i="1" s="1"/>
  <c r="Y462" i="1"/>
  <c r="Z596" i="1" s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N375" i="1"/>
  <c r="BM375" i="1"/>
  <c r="Z375" i="1"/>
  <c r="Y375" i="1"/>
  <c r="BP375" i="1" s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Y353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Y167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BP103" i="1"/>
  <c r="BO103" i="1"/>
  <c r="BN103" i="1"/>
  <c r="BM103" i="1"/>
  <c r="Z103" i="1"/>
  <c r="Y103" i="1"/>
  <c r="P103" i="1"/>
  <c r="X100" i="1"/>
  <c r="Y99" i="1"/>
  <c r="X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80" i="1"/>
  <c r="Y79" i="1"/>
  <c r="X79" i="1"/>
  <c r="BP78" i="1"/>
  <c r="BO78" i="1"/>
  <c r="BN78" i="1"/>
  <c r="BM78" i="1"/>
  <c r="Z78" i="1"/>
  <c r="Y78" i="1"/>
  <c r="P78" i="1"/>
  <c r="BO77" i="1"/>
  <c r="BM77" i="1"/>
  <c r="Y77" i="1"/>
  <c r="P77" i="1"/>
  <c r="X75" i="1"/>
  <c r="X74" i="1"/>
  <c r="BO73" i="1"/>
  <c r="BM73" i="1"/>
  <c r="Y73" i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Z107" i="1" l="1"/>
  <c r="Z205" i="1"/>
  <c r="Z155" i="1"/>
  <c r="H9" i="1"/>
  <c r="A10" i="1"/>
  <c r="Y24" i="1"/>
  <c r="Y37" i="1"/>
  <c r="Y41" i="1"/>
  <c r="Y45" i="1"/>
  <c r="Y49" i="1"/>
  <c r="C596" i="1"/>
  <c r="Y60" i="1"/>
  <c r="BP70" i="1"/>
  <c r="BN70" i="1"/>
  <c r="Z70" i="1"/>
  <c r="BP83" i="1"/>
  <c r="BN83" i="1"/>
  <c r="Z83" i="1"/>
  <c r="Z88" i="1" s="1"/>
  <c r="BP87" i="1"/>
  <c r="BN87" i="1"/>
  <c r="Z87" i="1"/>
  <c r="Y89" i="1"/>
  <c r="Y94" i="1"/>
  <c r="BP91" i="1"/>
  <c r="BN91" i="1"/>
  <c r="Z91" i="1"/>
  <c r="Z93" i="1" s="1"/>
  <c r="BP104" i="1"/>
  <c r="BN104" i="1"/>
  <c r="Z104" i="1"/>
  <c r="BP112" i="1"/>
  <c r="BN112" i="1"/>
  <c r="Z112" i="1"/>
  <c r="BP121" i="1"/>
  <c r="BN121" i="1"/>
  <c r="Z121" i="1"/>
  <c r="BP129" i="1"/>
  <c r="BN129" i="1"/>
  <c r="Z129" i="1"/>
  <c r="Y131" i="1"/>
  <c r="Y140" i="1"/>
  <c r="BP133" i="1"/>
  <c r="BN133" i="1"/>
  <c r="Z133" i="1"/>
  <c r="BP137" i="1"/>
  <c r="BN137" i="1"/>
  <c r="Z137" i="1"/>
  <c r="BP154" i="1"/>
  <c r="BN154" i="1"/>
  <c r="Z154" i="1"/>
  <c r="Y156" i="1"/>
  <c r="Y161" i="1"/>
  <c r="BP158" i="1"/>
  <c r="BN158" i="1"/>
  <c r="Z158" i="1"/>
  <c r="Z160" i="1" s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596" i="1"/>
  <c r="Y201" i="1"/>
  <c r="BP198" i="1"/>
  <c r="BN198" i="1"/>
  <c r="Z198" i="1"/>
  <c r="Z200" i="1" s="1"/>
  <c r="BP210" i="1"/>
  <c r="BN210" i="1"/>
  <c r="Z210" i="1"/>
  <c r="BP214" i="1"/>
  <c r="BN214" i="1"/>
  <c r="Z214" i="1"/>
  <c r="BP222" i="1"/>
  <c r="BN222" i="1"/>
  <c r="Z222" i="1"/>
  <c r="BP226" i="1"/>
  <c r="BN226" i="1"/>
  <c r="Z226" i="1"/>
  <c r="Y230" i="1"/>
  <c r="BP234" i="1"/>
  <c r="BN234" i="1"/>
  <c r="Z234" i="1"/>
  <c r="Z238" i="1" s="1"/>
  <c r="Y238" i="1"/>
  <c r="BP243" i="1"/>
  <c r="BN243" i="1"/>
  <c r="Z243" i="1"/>
  <c r="Z250" i="1" s="1"/>
  <c r="BP247" i="1"/>
  <c r="BN247" i="1"/>
  <c r="Z247" i="1"/>
  <c r="BP256" i="1"/>
  <c r="BN256" i="1"/>
  <c r="Z256" i="1"/>
  <c r="BP260" i="1"/>
  <c r="BN260" i="1"/>
  <c r="Z260" i="1"/>
  <c r="BP269" i="1"/>
  <c r="BN269" i="1"/>
  <c r="Z269" i="1"/>
  <c r="BP288" i="1"/>
  <c r="BN288" i="1"/>
  <c r="Z288" i="1"/>
  <c r="Z292" i="1" s="1"/>
  <c r="Y292" i="1"/>
  <c r="BP306" i="1"/>
  <c r="BN306" i="1"/>
  <c r="Z306" i="1"/>
  <c r="Z307" i="1" s="1"/>
  <c r="Y308" i="1"/>
  <c r="U596" i="1"/>
  <c r="Y318" i="1"/>
  <c r="BP311" i="1"/>
  <c r="BN311" i="1"/>
  <c r="Z311" i="1"/>
  <c r="BP315" i="1"/>
  <c r="BN315" i="1"/>
  <c r="Z315" i="1"/>
  <c r="BP323" i="1"/>
  <c r="BN323" i="1"/>
  <c r="Z323" i="1"/>
  <c r="BP331" i="1"/>
  <c r="BN331" i="1"/>
  <c r="Z331" i="1"/>
  <c r="BP339" i="1"/>
  <c r="BN339" i="1"/>
  <c r="Z339" i="1"/>
  <c r="Y341" i="1"/>
  <c r="Z347" i="1"/>
  <c r="BP345" i="1"/>
  <c r="BN345" i="1"/>
  <c r="Z345" i="1"/>
  <c r="Z364" i="1"/>
  <c r="BP362" i="1"/>
  <c r="BN362" i="1"/>
  <c r="Z362" i="1"/>
  <c r="BP372" i="1"/>
  <c r="BN372" i="1"/>
  <c r="Z372" i="1"/>
  <c r="BP377" i="1"/>
  <c r="BN377" i="1"/>
  <c r="Z377" i="1"/>
  <c r="Y379" i="1"/>
  <c r="Y384" i="1"/>
  <c r="BP381" i="1"/>
  <c r="BN381" i="1"/>
  <c r="Z381" i="1"/>
  <c r="Z383" i="1" s="1"/>
  <c r="Y383" i="1"/>
  <c r="BP469" i="1"/>
  <c r="BN469" i="1"/>
  <c r="Z469" i="1"/>
  <c r="BP482" i="1"/>
  <c r="BN482" i="1"/>
  <c r="Z482" i="1"/>
  <c r="Y484" i="1"/>
  <c r="Y488" i="1"/>
  <c r="BP487" i="1"/>
  <c r="BN487" i="1"/>
  <c r="Z487" i="1"/>
  <c r="Z488" i="1" s="1"/>
  <c r="AB596" i="1"/>
  <c r="Y489" i="1"/>
  <c r="AC596" i="1"/>
  <c r="Y502" i="1"/>
  <c r="BP493" i="1"/>
  <c r="BN493" i="1"/>
  <c r="Z493" i="1"/>
  <c r="BP497" i="1"/>
  <c r="BN497" i="1"/>
  <c r="Z497" i="1"/>
  <c r="BP501" i="1"/>
  <c r="BN501" i="1"/>
  <c r="Z501" i="1"/>
  <c r="Y503" i="1"/>
  <c r="Y508" i="1"/>
  <c r="BP505" i="1"/>
  <c r="BN505" i="1"/>
  <c r="Z505" i="1"/>
  <c r="Z507" i="1" s="1"/>
  <c r="Y507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59" i="1"/>
  <c r="BP63" i="1"/>
  <c r="BN63" i="1"/>
  <c r="Z63" i="1"/>
  <c r="Z64" i="1" s="1"/>
  <c r="Y65" i="1"/>
  <c r="D596" i="1"/>
  <c r="Y74" i="1"/>
  <c r="BP68" i="1"/>
  <c r="BN68" i="1"/>
  <c r="Z68" i="1"/>
  <c r="BP73" i="1"/>
  <c r="BN73" i="1"/>
  <c r="Z73" i="1"/>
  <c r="Y75" i="1"/>
  <c r="Y80" i="1"/>
  <c r="BP77" i="1"/>
  <c r="BN77" i="1"/>
  <c r="Z77" i="1"/>
  <c r="Z79" i="1" s="1"/>
  <c r="Y88" i="1"/>
  <c r="BP85" i="1"/>
  <c r="BN85" i="1"/>
  <c r="Z85" i="1"/>
  <c r="Y93" i="1"/>
  <c r="BP97" i="1"/>
  <c r="BN97" i="1"/>
  <c r="Z97" i="1"/>
  <c r="Z99" i="1" s="1"/>
  <c r="BP106" i="1"/>
  <c r="BN106" i="1"/>
  <c r="Z106" i="1"/>
  <c r="Y108" i="1"/>
  <c r="Y115" i="1"/>
  <c r="BP110" i="1"/>
  <c r="BN110" i="1"/>
  <c r="Z110" i="1"/>
  <c r="Z115" i="1" s="1"/>
  <c r="BP114" i="1"/>
  <c r="BN114" i="1"/>
  <c r="Z114" i="1"/>
  <c r="Y116" i="1"/>
  <c r="Y124" i="1"/>
  <c r="BP119" i="1"/>
  <c r="BN119" i="1"/>
  <c r="Z119" i="1"/>
  <c r="Z124" i="1" s="1"/>
  <c r="BP123" i="1"/>
  <c r="BN123" i="1"/>
  <c r="Z123" i="1"/>
  <c r="Y125" i="1"/>
  <c r="Y130" i="1"/>
  <c r="BP127" i="1"/>
  <c r="BN127" i="1"/>
  <c r="Z127" i="1"/>
  <c r="Z130" i="1" s="1"/>
  <c r="BP135" i="1"/>
  <c r="BN135" i="1"/>
  <c r="Z135" i="1"/>
  <c r="Y139" i="1"/>
  <c r="BP143" i="1"/>
  <c r="BN143" i="1"/>
  <c r="Z143" i="1"/>
  <c r="Z144" i="1" s="1"/>
  <c r="Y145" i="1"/>
  <c r="G596" i="1"/>
  <c r="Y151" i="1"/>
  <c r="BP148" i="1"/>
  <c r="BN148" i="1"/>
  <c r="Z148" i="1"/>
  <c r="Z150" i="1" s="1"/>
  <c r="Y155" i="1"/>
  <c r="Y160" i="1"/>
  <c r="Z167" i="1"/>
  <c r="BP165" i="1"/>
  <c r="BN165" i="1"/>
  <c r="Z165" i="1"/>
  <c r="Y176" i="1"/>
  <c r="BP173" i="1"/>
  <c r="BN173" i="1"/>
  <c r="Z173" i="1"/>
  <c r="Y182" i="1"/>
  <c r="Y181" i="1"/>
  <c r="BP187" i="1"/>
  <c r="BN187" i="1"/>
  <c r="Z187" i="1"/>
  <c r="Z194" i="1" s="1"/>
  <c r="BP191" i="1"/>
  <c r="BN191" i="1"/>
  <c r="Z191" i="1"/>
  <c r="Y200" i="1"/>
  <c r="BP204" i="1"/>
  <c r="BN204" i="1"/>
  <c r="Z204" i="1"/>
  <c r="Y206" i="1"/>
  <c r="Y217" i="1"/>
  <c r="BP208" i="1"/>
  <c r="BN208" i="1"/>
  <c r="Z208" i="1"/>
  <c r="Z216" i="1" s="1"/>
  <c r="BP212" i="1"/>
  <c r="BN212" i="1"/>
  <c r="Z212" i="1"/>
  <c r="Y216" i="1"/>
  <c r="BP220" i="1"/>
  <c r="BN220" i="1"/>
  <c r="Z220" i="1"/>
  <c r="Z230" i="1" s="1"/>
  <c r="BP224" i="1"/>
  <c r="BN224" i="1"/>
  <c r="Z224" i="1"/>
  <c r="BP228" i="1"/>
  <c r="BN228" i="1"/>
  <c r="Z228" i="1"/>
  <c r="Y239" i="1"/>
  <c r="BP236" i="1"/>
  <c r="BN236" i="1"/>
  <c r="Z236" i="1"/>
  <c r="BP245" i="1"/>
  <c r="BN245" i="1"/>
  <c r="Z245" i="1"/>
  <c r="BP249" i="1"/>
  <c r="BN249" i="1"/>
  <c r="Z249" i="1"/>
  <c r="Y251" i="1"/>
  <c r="M596" i="1"/>
  <c r="Y263" i="1"/>
  <c r="BP254" i="1"/>
  <c r="BN254" i="1"/>
  <c r="Z254" i="1"/>
  <c r="Z262" i="1" s="1"/>
  <c r="BP258" i="1"/>
  <c r="BN258" i="1"/>
  <c r="Z258" i="1"/>
  <c r="Y262" i="1"/>
  <c r="BP267" i="1"/>
  <c r="BN267" i="1"/>
  <c r="Z267" i="1"/>
  <c r="Z271" i="1" s="1"/>
  <c r="Y271" i="1"/>
  <c r="Z283" i="1"/>
  <c r="BP281" i="1"/>
  <c r="BN281" i="1"/>
  <c r="Z281" i="1"/>
  <c r="BP290" i="1"/>
  <c r="BN290" i="1"/>
  <c r="Z290" i="1"/>
  <c r="T596" i="1"/>
  <c r="Y307" i="1"/>
  <c r="BP313" i="1"/>
  <c r="BN313" i="1"/>
  <c r="Z313" i="1"/>
  <c r="BP317" i="1"/>
  <c r="BN317" i="1"/>
  <c r="Z317" i="1"/>
  <c r="Y319" i="1"/>
  <c r="Y326" i="1"/>
  <c r="BP321" i="1"/>
  <c r="BN321" i="1"/>
  <c r="Z321" i="1"/>
  <c r="Y325" i="1"/>
  <c r="BP329" i="1"/>
  <c r="BN329" i="1"/>
  <c r="Z329" i="1"/>
  <c r="BP333" i="1"/>
  <c r="BN333" i="1"/>
  <c r="Z333" i="1"/>
  <c r="Z334" i="1" s="1"/>
  <c r="Y335" i="1"/>
  <c r="Y340" i="1"/>
  <c r="BP337" i="1"/>
  <c r="BN337" i="1"/>
  <c r="Z337" i="1"/>
  <c r="Y348" i="1"/>
  <c r="Y347" i="1"/>
  <c r="Z353" i="1"/>
  <c r="BP351" i="1"/>
  <c r="BN351" i="1"/>
  <c r="Z351" i="1"/>
  <c r="Y365" i="1"/>
  <c r="Y364" i="1"/>
  <c r="BP370" i="1"/>
  <c r="BN370" i="1"/>
  <c r="Z370" i="1"/>
  <c r="Z378" i="1" s="1"/>
  <c r="BP374" i="1"/>
  <c r="BN374" i="1"/>
  <c r="Z374" i="1"/>
  <c r="BP393" i="1"/>
  <c r="BN393" i="1"/>
  <c r="Z393" i="1"/>
  <c r="Z394" i="1" s="1"/>
  <c r="Y395" i="1"/>
  <c r="Z402" i="1"/>
  <c r="BP399" i="1"/>
  <c r="BN399" i="1"/>
  <c r="Z399" i="1"/>
  <c r="Y403" i="1"/>
  <c r="BP411" i="1"/>
  <c r="BN411" i="1"/>
  <c r="Z411" i="1"/>
  <c r="Z415" i="1" s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513" i="1"/>
  <c r="BN513" i="1"/>
  <c r="Z513" i="1"/>
  <c r="BP521" i="1"/>
  <c r="BN521" i="1"/>
  <c r="Z521" i="1"/>
  <c r="Y523" i="1"/>
  <c r="Y526" i="1"/>
  <c r="BP525" i="1"/>
  <c r="BN525" i="1"/>
  <c r="Z525" i="1"/>
  <c r="Z526" i="1" s="1"/>
  <c r="Y527" i="1"/>
  <c r="BP533" i="1"/>
  <c r="BN533" i="1"/>
  <c r="Z533" i="1"/>
  <c r="Z538" i="1" s="1"/>
  <c r="BP535" i="1"/>
  <c r="BN535" i="1"/>
  <c r="Z535" i="1"/>
  <c r="BP537" i="1"/>
  <c r="BN537" i="1"/>
  <c r="Z537" i="1"/>
  <c r="Y539" i="1"/>
  <c r="Y554" i="1"/>
  <c r="BP548" i="1"/>
  <c r="BN548" i="1"/>
  <c r="Z548" i="1"/>
  <c r="Y555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F596" i="1"/>
  <c r="X596" i="1"/>
  <c r="E596" i="1"/>
  <c r="Y107" i="1"/>
  <c r="H596" i="1"/>
  <c r="Y168" i="1"/>
  <c r="I596" i="1"/>
  <c r="Y194" i="1"/>
  <c r="K596" i="1"/>
  <c r="Y250" i="1"/>
  <c r="O596" i="1"/>
  <c r="Y272" i="1"/>
  <c r="Q596" i="1"/>
  <c r="Y284" i="1"/>
  <c r="R596" i="1"/>
  <c r="Y293" i="1"/>
  <c r="Y298" i="1"/>
  <c r="Y303" i="1"/>
  <c r="V596" i="1"/>
  <c r="Y359" i="1"/>
  <c r="W596" i="1"/>
  <c r="Y378" i="1"/>
  <c r="BP387" i="1"/>
  <c r="BN387" i="1"/>
  <c r="Z387" i="1"/>
  <c r="Z389" i="1" s="1"/>
  <c r="Y394" i="1"/>
  <c r="Y402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7" i="1"/>
  <c r="BN467" i="1"/>
  <c r="Z467" i="1"/>
  <c r="Z472" i="1" s="1"/>
  <c r="BP471" i="1"/>
  <c r="BN471" i="1"/>
  <c r="Z471" i="1"/>
  <c r="Y473" i="1"/>
  <c r="Y476" i="1"/>
  <c r="BP475" i="1"/>
  <c r="BN475" i="1"/>
  <c r="Z475" i="1"/>
  <c r="Z476" i="1" s="1"/>
  <c r="Y477" i="1"/>
  <c r="AA596" i="1"/>
  <c r="Y483" i="1"/>
  <c r="BP480" i="1"/>
  <c r="BN480" i="1"/>
  <c r="Z480" i="1"/>
  <c r="Z483" i="1" s="1"/>
  <c r="BP495" i="1"/>
  <c r="BN495" i="1"/>
  <c r="Z495" i="1"/>
  <c r="BP499" i="1"/>
  <c r="BN499" i="1"/>
  <c r="Z499" i="1"/>
  <c r="BP511" i="1"/>
  <c r="BN511" i="1"/>
  <c r="Z511" i="1"/>
  <c r="BP515" i="1"/>
  <c r="BN515" i="1"/>
  <c r="Z515" i="1"/>
  <c r="Z516" i="1" s="1"/>
  <c r="Y517" i="1"/>
  <c r="Y522" i="1"/>
  <c r="BP519" i="1"/>
  <c r="BN519" i="1"/>
  <c r="Z519" i="1"/>
  <c r="Y596" i="1"/>
  <c r="Y426" i="1"/>
  <c r="Y464" i="1"/>
  <c r="Y538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66" i="1"/>
  <c r="BP562" i="1"/>
  <c r="BN562" i="1"/>
  <c r="Z562" i="1"/>
  <c r="Z566" i="1" s="1"/>
  <c r="BP564" i="1"/>
  <c r="BN564" i="1"/>
  <c r="Z564" i="1"/>
  <c r="AE596" i="1"/>
  <c r="AD596" i="1"/>
  <c r="Y573" i="1"/>
  <c r="Z554" i="1" l="1"/>
  <c r="Y590" i="1"/>
  <c r="Y587" i="1"/>
  <c r="Z318" i="1"/>
  <c r="Y586" i="1"/>
  <c r="Z522" i="1"/>
  <c r="Z340" i="1"/>
  <c r="Z325" i="1"/>
  <c r="Z74" i="1"/>
  <c r="Z59" i="1"/>
  <c r="Y588" i="1"/>
  <c r="Z502" i="1"/>
  <c r="Z139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<sst xmlns="http://schemas.openxmlformats.org/spreadsheetml/2006/main" count="2403" uniqueCount="764">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</sst>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4" zoomScaleNormal="100" zoomScaleSheetLayoutView="100" workbookViewId="0">
      <selection activeCell="AA592" sqref="AA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0</v>
      </c>
      <c r="Y59" s="376">
        <f>IFERROR(Y53/H53,"0")+IFERROR(Y54/H54,"0")+IFERROR(Y55/H55,"0")+IFERROR(Y56/H56,"0")+IFERROR(Y57/H57,"0")+IFERROR(Y58/H58,"0")</f>
        <v>0</v>
      </c>
      <c r="Z59" s="376">
        <f>IFERROR(IF(Z53="",0,Z53),"0")+IFERROR(IF(Z54="",0,Z54),"0")+IFERROR(IF(Z55="",0,Z55),"0")+IFERROR(IF(Z56="",0,Z56),"0")+IFERROR(IF(Z57="",0,Z57),"0")+IFERROR(IF(Z58="",0,Z58),"0")</f>
        <v>0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0</v>
      </c>
      <c r="Y60" s="376">
        <f>IFERROR(SUM(Y53:Y58),"0")</f>
        <v>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0</v>
      </c>
      <c r="Y111" s="375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0</v>
      </c>
      <c r="Y115" s="376">
        <f>IFERROR(Y110/H110,"0")+IFERROR(Y111/H111,"0")+IFERROR(Y112/H112,"0")+IFERROR(Y113/H113,"0")+IFERROR(Y114/H114,"0")</f>
        <v>0</v>
      </c>
      <c r="Z115" s="376">
        <f>IFERROR(IF(Z110="",0,Z110),"0")+IFERROR(IF(Z111="",0,Z111),"0")+IFERROR(IF(Z112="",0,Z112),"0")+IFERROR(IF(Z113="",0,Z113),"0")+IFERROR(IF(Z114="",0,Z114),"0")</f>
        <v>0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0</v>
      </c>
      <c r="Y116" s="376">
        <f>IFERROR(SUM(Y110:Y114),"0")</f>
        <v>0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100</v>
      </c>
      <c r="Y133" s="375">
        <f t="shared" ref="Y133:Y138" si="21">IFERROR(IF(X133="",0,CEILING((X133/$H133),1)*$H133),"")</f>
        <v>100.80000000000001</v>
      </c>
      <c r="Z133" s="36">
        <f>IFERROR(IF(Y133=0,"",ROUNDUP(Y133/H133,0)*0.02175),"")</f>
        <v>0.26100000000000001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106.64285714285715</v>
      </c>
      <c r="BN133" s="64">
        <f t="shared" ref="BN133:BN138" si="23">IFERROR(Y133*I133/H133,"0")</f>
        <v>107.49600000000001</v>
      </c>
      <c r="BO133" s="64">
        <f t="shared" ref="BO133:BO138" si="24">IFERROR(1/J133*(X133/H133),"0")</f>
        <v>0.21258503401360543</v>
      </c>
      <c r="BP133" s="64">
        <f t="shared" ref="BP133:BP138" si="25">IFERROR(1/J133*(Y133/H133),"0")</f>
        <v>0.21428571428571427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11.904761904761905</v>
      </c>
      <c r="Y139" s="376">
        <f>IFERROR(Y133/H133,"0")+IFERROR(Y134/H134,"0")+IFERROR(Y135/H135,"0")+IFERROR(Y136/H136,"0")+IFERROR(Y137/H137,"0")+IFERROR(Y138/H138,"0")</f>
        <v>12</v>
      </c>
      <c r="Z139" s="376">
        <f>IFERROR(IF(Z133="",0,Z133),"0")+IFERROR(IF(Z134="",0,Z134),"0")+IFERROR(IF(Z135="",0,Z135),"0")+IFERROR(IF(Z136="",0,Z136),"0")+IFERROR(IF(Z137="",0,Z137),"0")+IFERROR(IF(Z138="",0,Z138),"0")</f>
        <v>0.26100000000000001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100</v>
      </c>
      <c r="Y140" s="376">
        <f>IFERROR(SUM(Y133:Y138),"0")</f>
        <v>100.80000000000001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0</v>
      </c>
      <c r="Y208" s="375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0</v>
      </c>
      <c r="Y209" s="375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0</v>
      </c>
      <c r="Y216" s="376">
        <f>IFERROR(Y208/H208,"0")+IFERROR(Y209/H209,"0")+IFERROR(Y210/H210,"0")+IFERROR(Y211/H211,"0")+IFERROR(Y212/H212,"0")+IFERROR(Y213/H213,"0")+IFERROR(Y214/H214,"0")+IFERROR(Y215/H215,"0")</f>
        <v>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0</v>
      </c>
      <c r="Y217" s="376">
        <f>IFERROR(SUM(Y208:Y215),"0")</f>
        <v>0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80</v>
      </c>
      <c r="Y223" s="375">
        <f t="shared" si="36"/>
        <v>81.599999999999994</v>
      </c>
      <c r="Z223" s="36">
        <f t="shared" ref="Z223:Z229" si="41">IFERROR(IF(Y223=0,"",ROUNDUP(Y223/H223,0)*0.00753),"")</f>
        <v>0.25602000000000003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89.666666666666671</v>
      </c>
      <c r="BN223" s="64">
        <f t="shared" si="38"/>
        <v>91.46</v>
      </c>
      <c r="BO223" s="64">
        <f t="shared" si="39"/>
        <v>0.21367521367521369</v>
      </c>
      <c r="BP223" s="64">
        <f t="shared" si="40"/>
        <v>0.21794871794871795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72</v>
      </c>
      <c r="Y225" s="375">
        <f t="shared" si="36"/>
        <v>72</v>
      </c>
      <c r="Z225" s="36">
        <f t="shared" si="41"/>
        <v>0.22590000000000002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80.160000000000011</v>
      </c>
      <c r="BN225" s="64">
        <f t="shared" si="38"/>
        <v>80.160000000000011</v>
      </c>
      <c r="BO225" s="64">
        <f t="shared" si="39"/>
        <v>0.19230769230769229</v>
      </c>
      <c r="BP225" s="64">
        <f t="shared" si="40"/>
        <v>0.19230769230769229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84</v>
      </c>
      <c r="Y226" s="375">
        <f t="shared" si="36"/>
        <v>84</v>
      </c>
      <c r="Z226" s="36">
        <f t="shared" si="41"/>
        <v>0.26355000000000001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93.52000000000001</v>
      </c>
      <c r="BN226" s="64">
        <f t="shared" si="38"/>
        <v>93.52000000000001</v>
      </c>
      <c r="BO226" s="64">
        <f t="shared" si="39"/>
        <v>0.22435897435897434</v>
      </c>
      <c r="BP226" s="64">
        <f t="shared" si="40"/>
        <v>0.22435897435897434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60</v>
      </c>
      <c r="Y228" s="375">
        <f t="shared" si="36"/>
        <v>60</v>
      </c>
      <c r="Z228" s="36">
        <f t="shared" si="41"/>
        <v>0.18825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66.800000000000011</v>
      </c>
      <c r="BN228" s="64">
        <f t="shared" si="38"/>
        <v>66.800000000000011</v>
      </c>
      <c r="BO228" s="64">
        <f t="shared" si="39"/>
        <v>0.16025641025641024</v>
      </c>
      <c r="BP228" s="64">
        <f t="shared" si="40"/>
        <v>0.16025641025641024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123.33333333333334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124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0.93372000000000011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296</v>
      </c>
      <c r="Y231" s="376">
        <f>IFERROR(SUM(Y219:Y229),"0")</f>
        <v>297.60000000000002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80</v>
      </c>
      <c r="Y237" s="375">
        <f>IFERROR(IF(X237="",0,CEILING((X237/$H237),1)*$H237),"")</f>
        <v>81.599999999999994</v>
      </c>
      <c r="Z237" s="36">
        <f>IFERROR(IF(Y237=0,"",ROUNDUP(Y237/H237,0)*0.00753),"")</f>
        <v>0.25602000000000003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89.066666666666677</v>
      </c>
      <c r="BN237" s="64">
        <f>IFERROR(Y237*I237/H237,"0")</f>
        <v>90.847999999999999</v>
      </c>
      <c r="BO237" s="64">
        <f>IFERROR(1/J237*(X237/H237),"0")</f>
        <v>0.21367521367521369</v>
      </c>
      <c r="BP237" s="64">
        <f>IFERROR(1/J237*(Y237/H237),"0")</f>
        <v>0.21794871794871795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33.333333333333336</v>
      </c>
      <c r="Y238" s="376">
        <f>IFERROR(Y233/H233,"0")+IFERROR(Y234/H234,"0")+IFERROR(Y235/H235,"0")+IFERROR(Y236/H236,"0")+IFERROR(Y237/H237,"0")</f>
        <v>34</v>
      </c>
      <c r="Z238" s="376">
        <f>IFERROR(IF(Z233="",0,Z233),"0")+IFERROR(IF(Z234="",0,Z234),"0")+IFERROR(IF(Z235="",0,Z235),"0")+IFERROR(IF(Z236="",0,Z236),"0")+IFERROR(IF(Z237="",0,Z237),"0")</f>
        <v>0.25602000000000003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80</v>
      </c>
      <c r="Y239" s="376">
        <f>IFERROR(SUM(Y233:Y237),"0")</f>
        <v>81.599999999999994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0</v>
      </c>
      <c r="Y250" s="376">
        <f>IFERROR(Y242/H242,"0")+IFERROR(Y243/H243,"0")+IFERROR(Y244/H244,"0")+IFERROR(Y245/H245,"0")+IFERROR(Y246/H246,"0")+IFERROR(Y247/H247,"0")+IFERROR(Y248/H248,"0")+IFERROR(Y249/H249,"0")</f>
        <v>0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0</v>
      </c>
      <c r="Y251" s="376">
        <f>IFERROR(SUM(Y242:Y249),"0")</f>
        <v>0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88</v>
      </c>
      <c r="Y290" s="375">
        <f>IFERROR(IF(X290="",0,CEILING((X290/$H290),1)*$H290),"")</f>
        <v>88.8</v>
      </c>
      <c r="Z290" s="36">
        <f>IFERROR(IF(Y290=0,"",ROUNDUP(Y290/H290,0)*0.00753),"")</f>
        <v>0.27861000000000002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95.333333333333343</v>
      </c>
      <c r="BN290" s="64">
        <f>IFERROR(Y290*I290/H290,"0")</f>
        <v>96.2</v>
      </c>
      <c r="BO290" s="64">
        <f>IFERROR(1/J290*(X290/H290),"0")</f>
        <v>0.23504273504273507</v>
      </c>
      <c r="BP290" s="64">
        <f>IFERROR(1/J290*(Y290/H290),"0")</f>
        <v>0.23717948717948717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36.666666666666671</v>
      </c>
      <c r="Y292" s="376">
        <f>IFERROR(Y287/H287,"0")+IFERROR(Y288/H288,"0")+IFERROR(Y289/H289,"0")+IFERROR(Y290/H290,"0")+IFERROR(Y291/H291,"0")</f>
        <v>37</v>
      </c>
      <c r="Z292" s="376">
        <f>IFERROR(IF(Z287="",0,Z287),"0")+IFERROR(IF(Z288="",0,Z288),"0")+IFERROR(IF(Z289="",0,Z289),"0")+IFERROR(IF(Z290="",0,Z290),"0")+IFERROR(IF(Z291="",0,Z291),"0")</f>
        <v>0.27861000000000002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88</v>
      </c>
      <c r="Y293" s="376">
        <f>IFERROR(SUM(Y287:Y291),"0")</f>
        <v>88.8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0</v>
      </c>
      <c r="Y338" s="375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0</v>
      </c>
      <c r="Y340" s="376">
        <f>IFERROR(Y337/H337,"0")+IFERROR(Y338/H338,"0")+IFERROR(Y339/H339,"0")</f>
        <v>0</v>
      </c>
      <c r="Z340" s="376">
        <f>IFERROR(IF(Z337="",0,Z337),"0")+IFERROR(IF(Z338="",0,Z338),"0")+IFERROR(IF(Z339="",0,Z339),"0")</f>
        <v>0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0</v>
      </c>
      <c r="Y341" s="376">
        <f>IFERROR(SUM(Y337:Y339),"0")</f>
        <v>0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600</v>
      </c>
      <c r="Y369" s="375">
        <f t="shared" ref="Y369:Y377" si="62">IFERROR(IF(X369="",0,CEILING((X369/$H369),1)*$H369),"")</f>
        <v>600</v>
      </c>
      <c r="Z369" s="36">
        <f>IFERROR(IF(Y369=0,"",ROUNDUP(Y369/H369,0)*0.02175),"")</f>
        <v>0.86999999999999988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619.20000000000005</v>
      </c>
      <c r="BN369" s="64">
        <f t="shared" ref="BN369:BN377" si="64">IFERROR(Y369*I369/H369,"0")</f>
        <v>619.20000000000005</v>
      </c>
      <c r="BO369" s="64">
        <f t="shared" ref="BO369:BO377" si="65">IFERROR(1/J369*(X369/H369),"0")</f>
        <v>0.83333333333333326</v>
      </c>
      <c r="BP369" s="64">
        <f t="shared" ref="BP369:BP377" si="66">IFERROR(1/J369*(Y369/H369),"0")</f>
        <v>0.83333333333333326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600</v>
      </c>
      <c r="Y374" s="375">
        <f t="shared" si="62"/>
        <v>600</v>
      </c>
      <c r="Z374" s="36">
        <f>IFERROR(IF(Y374=0,"",ROUNDUP(Y374/H374,0)*0.02175),"")</f>
        <v>0.86999999999999988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619.20000000000005</v>
      </c>
      <c r="BN374" s="64">
        <f t="shared" si="64"/>
        <v>619.20000000000005</v>
      </c>
      <c r="BO374" s="64">
        <f t="shared" si="65"/>
        <v>0.83333333333333326</v>
      </c>
      <c r="BP374" s="64">
        <f t="shared" si="66"/>
        <v>0.83333333333333326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80</v>
      </c>
      <c r="Y378" s="376">
        <f>IFERROR(Y369/H369,"0")+IFERROR(Y370/H370,"0")+IFERROR(Y371/H371,"0")+IFERROR(Y372/H372,"0")+IFERROR(Y373/H373,"0")+IFERROR(Y374/H374,"0")+IFERROR(Y375/H375,"0")+IFERROR(Y376/H376,"0")+IFERROR(Y377/H377,"0")</f>
        <v>80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1.7399999999999998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1200</v>
      </c>
      <c r="Y379" s="376">
        <f>IFERROR(SUM(Y369:Y377),"0")</f>
        <v>1200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800</v>
      </c>
      <c r="Y381" s="375">
        <f>IFERROR(IF(X381="",0,CEILING((X381/$H381),1)*$H381),"")</f>
        <v>810</v>
      </c>
      <c r="Z381" s="36">
        <f>IFERROR(IF(Y381=0,"",ROUNDUP(Y381/H381,0)*0.02175),"")</f>
        <v>1.1744999999999999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825.6</v>
      </c>
      <c r="BN381" s="64">
        <f>IFERROR(Y381*I381/H381,"0")</f>
        <v>835.92000000000007</v>
      </c>
      <c r="BO381" s="64">
        <f>IFERROR(1/J381*(X381/H381),"0")</f>
        <v>1.1111111111111112</v>
      </c>
      <c r="BP381" s="64">
        <f>IFERROR(1/J381*(Y381/H381),"0")</f>
        <v>1.125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53.333333333333336</v>
      </c>
      <c r="Y383" s="376">
        <f>IFERROR(Y381/H381,"0")+IFERROR(Y382/H382,"0")</f>
        <v>54</v>
      </c>
      <c r="Z383" s="376">
        <f>IFERROR(IF(Z381="",0,Z381),"0")+IFERROR(IF(Z382="",0,Z382),"0")</f>
        <v>1.1744999999999999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800</v>
      </c>
      <c r="Y384" s="376">
        <f>IFERROR(SUM(Y381:Y382),"0")</f>
        <v>810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200</v>
      </c>
      <c r="Y410" s="375">
        <f>IFERROR(IF(X410="",0,CEILING((X410/$H410),1)*$H410),"")</f>
        <v>202.79999999999998</v>
      </c>
      <c r="Z410" s="36">
        <f>IFERROR(IF(Y410=0,"",ROUNDUP(Y410/H410,0)*0.02175),"")</f>
        <v>0.5655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214.46153846153848</v>
      </c>
      <c r="BN410" s="64">
        <f>IFERROR(Y410*I410/H410,"0")</f>
        <v>217.464</v>
      </c>
      <c r="BO410" s="64">
        <f>IFERROR(1/J410*(X410/H410),"0")</f>
        <v>0.45787545787545786</v>
      </c>
      <c r="BP410" s="64">
        <f>IFERROR(1/J410*(Y410/H410),"0")</f>
        <v>0.46428571428571425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25.641025641025642</v>
      </c>
      <c r="Y415" s="376">
        <f>IFERROR(Y410/H410,"0")+IFERROR(Y411/H411,"0")+IFERROR(Y412/H412,"0")+IFERROR(Y413/H413,"0")+IFERROR(Y414/H414,"0")</f>
        <v>26</v>
      </c>
      <c r="Z415" s="376">
        <f>IFERROR(IF(Z410="",0,Z410),"0")+IFERROR(IF(Z411="",0,Z411),"0")+IFERROR(IF(Z412="",0,Z412),"0")+IFERROR(IF(Z413="",0,Z413),"0")+IFERROR(IF(Z414="",0,Z414),"0")</f>
        <v>0.5655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200</v>
      </c>
      <c r="Y416" s="376">
        <f>IFERROR(SUM(Y410:Y414),"0")</f>
        <v>202.79999999999998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100</v>
      </c>
      <c r="Y431" s="375">
        <f t="shared" si="67"/>
        <v>100.80000000000001</v>
      </c>
      <c r="Z431" s="36">
        <f>IFERROR(IF(Y431=0,"",ROUNDUP(Y431/H431,0)*0.00753),"")</f>
        <v>0.18071999999999999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105.47619047619047</v>
      </c>
      <c r="BN431" s="64">
        <f t="shared" si="69"/>
        <v>106.32000000000001</v>
      </c>
      <c r="BO431" s="64">
        <f t="shared" si="70"/>
        <v>0.15262515262515264</v>
      </c>
      <c r="BP431" s="64">
        <f t="shared" si="71"/>
        <v>0.15384615384615385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100</v>
      </c>
      <c r="Y450" s="376">
        <f>IFERROR(SUM(Y428:Y448),"0")</f>
        <v>100.80000000000001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150</v>
      </c>
      <c r="Y466" s="375">
        <f t="shared" ref="Y466:Y471" si="73">IFERROR(IF(X466="",0,CEILING((X466/$H466),1)*$H466),"")</f>
        <v>151.20000000000002</v>
      </c>
      <c r="Z466" s="36">
        <f>IFERROR(IF(Y466=0,"",ROUNDUP(Y466/H466,0)*0.00753),"")</f>
        <v>0.27107999999999999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158.21428571428569</v>
      </c>
      <c r="BN466" s="64">
        <f t="shared" ref="BN466:BN471" si="75">IFERROR(Y466*I466/H466,"0")</f>
        <v>159.47999999999999</v>
      </c>
      <c r="BO466" s="64">
        <f t="shared" ref="BO466:BO471" si="76">IFERROR(1/J466*(X466/H466),"0")</f>
        <v>0.22893772893772893</v>
      </c>
      <c r="BP466" s="64">
        <f t="shared" ref="BP466:BP471" si="77">IFERROR(1/J466*(Y466/H466),"0")</f>
        <v>0.23076923076923075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35.714285714285715</v>
      </c>
      <c r="Y472" s="376">
        <f>IFERROR(Y466/H466,"0")+IFERROR(Y467/H467,"0")+IFERROR(Y468/H468,"0")+IFERROR(Y469/H469,"0")+IFERROR(Y470/H470,"0")+IFERROR(Y471/H471,"0")</f>
        <v>36</v>
      </c>
      <c r="Z472" s="376">
        <f>IFERROR(IF(Z466="",0,Z466),"0")+IFERROR(IF(Z467="",0,Z467),"0")+IFERROR(IF(Z468="",0,Z468),"0")+IFERROR(IF(Z469="",0,Z469),"0")+IFERROR(IF(Z470="",0,Z470),"0")+IFERROR(IF(Z471="",0,Z471),"0")</f>
        <v>0.27107999999999999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150</v>
      </c>
      <c r="Y473" s="376">
        <f>IFERROR(SUM(Y466:Y471),"0")</f>
        <v>151.20000000000002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0</v>
      </c>
      <c r="Y496" s="375">
        <f t="shared" si="78"/>
        <v>0</v>
      </c>
      <c r="Z496" s="36" t="str">
        <f t="shared" si="79"/>
        <v/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0</v>
      </c>
      <c r="BN496" s="64">
        <f t="shared" si="81"/>
        <v>0</v>
      </c>
      <c r="BO496" s="64">
        <f t="shared" si="82"/>
        <v>0</v>
      </c>
      <c r="BP496" s="64">
        <f t="shared" si="83"/>
        <v>0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100</v>
      </c>
      <c r="Y498" s="375">
        <f t="shared" si="78"/>
        <v>100.32000000000001</v>
      </c>
      <c r="Z498" s="36">
        <f t="shared" si="79"/>
        <v>0.22724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106.81818181818181</v>
      </c>
      <c r="BN498" s="64">
        <f t="shared" si="81"/>
        <v>107.16</v>
      </c>
      <c r="BO498" s="64">
        <f t="shared" si="82"/>
        <v>0.18210955710955709</v>
      </c>
      <c r="BP498" s="64">
        <f t="shared" si="83"/>
        <v>0.18269230769230771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18.939393939393938</v>
      </c>
      <c r="Y502" s="376">
        <f>IFERROR(Y493/H493,"0")+IFERROR(Y494/H494,"0")+IFERROR(Y495/H495,"0")+IFERROR(Y496/H496,"0")+IFERROR(Y497/H497,"0")+IFERROR(Y498/H498,"0")+IFERROR(Y499/H499,"0")+IFERROR(Y500/H500,"0")+IFERROR(Y501/H501,"0")</f>
        <v>19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0.22724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100</v>
      </c>
      <c r="Y503" s="376">
        <f>IFERROR(SUM(Y493:Y501),"0")</f>
        <v>100.32000000000001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0</v>
      </c>
      <c r="Y505" s="375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0</v>
      </c>
      <c r="Y507" s="376">
        <f>IFERROR(Y505/H505,"0")+IFERROR(Y506/H506,"0")</f>
        <v>0</v>
      </c>
      <c r="Z507" s="376">
        <f>IFERROR(IF(Z505="",0,Z505),"0")+IFERROR(IF(Z506="",0,Z506),"0")</f>
        <v>0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0</v>
      </c>
      <c r="Y508" s="376">
        <f>IFERROR(SUM(Y505:Y506),"0")</f>
        <v>0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100</v>
      </c>
      <c r="Y510" s="375">
        <f t="shared" ref="Y510:Y515" si="84">IFERROR(IF(X510="",0,CEILING((X510/$H510),1)*$H510),"")</f>
        <v>100.32000000000001</v>
      </c>
      <c r="Z510" s="36">
        <f>IFERROR(IF(Y510=0,"",ROUNDUP(Y510/H510,0)*0.01196),"")</f>
        <v>0.22724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106.81818181818181</v>
      </c>
      <c r="BN510" s="64">
        <f t="shared" ref="BN510:BN515" si="86">IFERROR(Y510*I510/H510,"0")</f>
        <v>107.16</v>
      </c>
      <c r="BO510" s="64">
        <f t="shared" ref="BO510:BO515" si="87">IFERROR(1/J510*(X510/H510),"0")</f>
        <v>0.18210955710955709</v>
      </c>
      <c r="BP510" s="64">
        <f t="shared" ref="BP510:BP515" si="88">IFERROR(1/J510*(Y510/H510),"0")</f>
        <v>0.18269230769230771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0</v>
      </c>
      <c r="Y511" s="375">
        <f t="shared" si="84"/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0</v>
      </c>
      <c r="BN511" s="64">
        <f t="shared" si="86"/>
        <v>0</v>
      </c>
      <c r="BO511" s="64">
        <f t="shared" si="87"/>
        <v>0</v>
      </c>
      <c r="BP511" s="64">
        <f t="shared" si="88"/>
        <v>0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0</v>
      </c>
      <c r="Y512" s="375">
        <f t="shared" si="84"/>
        <v>0</v>
      </c>
      <c r="Z512" s="36" t="str">
        <f>IFERROR(IF(Y512=0,"",ROUNDUP(Y512/H512,0)*0.01196),"")</f>
        <v/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0</v>
      </c>
      <c r="BN512" s="64">
        <f t="shared" si="86"/>
        <v>0</v>
      </c>
      <c r="BO512" s="64">
        <f t="shared" si="87"/>
        <v>0</v>
      </c>
      <c r="BP512" s="64">
        <f t="shared" si="88"/>
        <v>0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18.939393939393938</v>
      </c>
      <c r="Y516" s="376">
        <f>IFERROR(Y510/H510,"0")+IFERROR(Y511/H511,"0")+IFERROR(Y512/H512,"0")+IFERROR(Y513/H513,"0")+IFERROR(Y514/H514,"0")+IFERROR(Y515/H515,"0")</f>
        <v>19</v>
      </c>
      <c r="Z516" s="376">
        <f>IFERROR(IF(Z510="",0,Z510),"0")+IFERROR(IF(Z511="",0,Z511),"0")+IFERROR(IF(Z512="",0,Z512),"0")+IFERROR(IF(Z513="",0,Z513),"0")+IFERROR(IF(Z514="",0,Z514),"0")+IFERROR(IF(Z515="",0,Z515),"0")</f>
        <v>0.22724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100</v>
      </c>
      <c r="Y517" s="376">
        <f>IFERROR(SUM(Y510:Y515),"0")</f>
        <v>100.32000000000001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3214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3234.2400000000007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3376.9779020979026</v>
      </c>
      <c r="Y587" s="376">
        <f>IFERROR(SUM(BN22:BN583),"0")</f>
        <v>3398.3879999999999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6</v>
      </c>
      <c r="Y588" s="38">
        <f>ROUNDUP(SUM(BP22:BP583),0)</f>
        <v>6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3526.9779020979026</v>
      </c>
      <c r="Y589" s="376">
        <f>GrossWeightTotalR+PalletQtyTotalR*25</f>
        <v>3548.3879999999999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461.61505161505158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465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6.1156299999999995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596" s="46">
        <f>IFERROR(Y103*1,"0")+IFERROR(Y104*1,"0")+IFERROR(Y105*1,"0")+IFERROR(Y106*1,"0")+IFERROR(Y110*1,"0")+IFERROR(Y111*1,"0")+IFERROR(Y112*1,"0")+IFERROR(Y113*1,"0")+IFERROR(Y114*1,"0")</f>
        <v>0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100.80000000000001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379.20000000000005</v>
      </c>
      <c r="K596" s="46">
        <f>IFERROR(Y242*1,"0")+IFERROR(Y243*1,"0")+IFERROR(Y244*1,"0")+IFERROR(Y245*1,"0")+IFERROR(Y246*1,"0")+IFERROR(Y247*1,"0")+IFERROR(Y248*1,"0")+IFERROR(Y249*1,"0")</f>
        <v>0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88.8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2010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202.79999999999998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46">
        <f>IFERROR(Y462*1,"0")+IFERROR(Y466*1,"0")+IFERROR(Y467*1,"0")+IFERROR(Y468*1,"0")+IFERROR(Y469*1,"0")+IFERROR(Y470*1,"0")+IFERROR(Y471*1,"0")+IFERROR(Y475*1,"0")</f>
        <v>151.20000000000002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200.64000000000001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