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46D8A61-DF85-4FEF-89D4-7DD4633A77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Y516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2" i="1" s="1"/>
  <c r="P466" i="1"/>
  <c r="X464" i="1"/>
  <c r="Y463" i="1"/>
  <c r="X463" i="1"/>
  <c r="BP462" i="1"/>
  <c r="BO462" i="1"/>
  <c r="BN462" i="1"/>
  <c r="BM462" i="1"/>
  <c r="Z462" i="1"/>
  <c r="Z463" i="1" s="1"/>
  <c r="Y462" i="1"/>
  <c r="Z596" i="1" s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N375" i="1"/>
  <c r="BM375" i="1"/>
  <c r="Z375" i="1"/>
  <c r="Y375" i="1"/>
  <c r="BP375" i="1" s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T596" i="1" s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Y239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X94" i="1"/>
  <c r="Y93" i="1"/>
  <c r="X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P77" i="1"/>
  <c r="X75" i="1"/>
  <c r="X74" i="1"/>
  <c r="BO73" i="1"/>
  <c r="BM73" i="1"/>
  <c r="Y73" i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N57" i="1"/>
  <c r="BM57" i="1"/>
  <c r="Z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86" i="1" s="1"/>
  <c r="Y23" i="1"/>
  <c r="X23" i="1"/>
  <c r="X590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590" i="1" s="1"/>
  <c r="Y59" i="1"/>
  <c r="BP63" i="1"/>
  <c r="BN63" i="1"/>
  <c r="Z63" i="1"/>
  <c r="Z64" i="1" s="1"/>
  <c r="Y65" i="1"/>
  <c r="D596" i="1"/>
  <c r="Y74" i="1"/>
  <c r="BP68" i="1"/>
  <c r="BN68" i="1"/>
  <c r="Z68" i="1"/>
  <c r="BP73" i="1"/>
  <c r="BN73" i="1"/>
  <c r="Z73" i="1"/>
  <c r="Y75" i="1"/>
  <c r="Y80" i="1"/>
  <c r="BP77" i="1"/>
  <c r="BN77" i="1"/>
  <c r="Z77" i="1"/>
  <c r="Z79" i="1" s="1"/>
  <c r="BP85" i="1"/>
  <c r="BN85" i="1"/>
  <c r="Z85" i="1"/>
  <c r="BP97" i="1"/>
  <c r="BN97" i="1"/>
  <c r="Z97" i="1"/>
  <c r="Z99" i="1" s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F596" i="1"/>
  <c r="BP123" i="1"/>
  <c r="BN123" i="1"/>
  <c r="Z123" i="1"/>
  <c r="Y125" i="1"/>
  <c r="Y130" i="1"/>
  <c r="BP127" i="1"/>
  <c r="BN127" i="1"/>
  <c r="Z127" i="1"/>
  <c r="BP135" i="1"/>
  <c r="BN135" i="1"/>
  <c r="Z135" i="1"/>
  <c r="Y139" i="1"/>
  <c r="BP143" i="1"/>
  <c r="BN143" i="1"/>
  <c r="Z143" i="1"/>
  <c r="Z144" i="1" s="1"/>
  <c r="Y145" i="1"/>
  <c r="G596" i="1"/>
  <c r="Y151" i="1"/>
  <c r="BP148" i="1"/>
  <c r="BN148" i="1"/>
  <c r="Z148" i="1"/>
  <c r="Z150" i="1" s="1"/>
  <c r="BP165" i="1"/>
  <c r="BN165" i="1"/>
  <c r="Z165" i="1"/>
  <c r="Z167" i="1" s="1"/>
  <c r="BP173" i="1"/>
  <c r="BN173" i="1"/>
  <c r="Z173" i="1"/>
  <c r="BP187" i="1"/>
  <c r="BN187" i="1"/>
  <c r="Z187" i="1"/>
  <c r="Z194" i="1" s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0" i="1"/>
  <c r="BN220" i="1"/>
  <c r="Z220" i="1"/>
  <c r="Z230" i="1" s="1"/>
  <c r="BP224" i="1"/>
  <c r="BN224" i="1"/>
  <c r="Z224" i="1"/>
  <c r="BP228" i="1"/>
  <c r="BN228" i="1"/>
  <c r="Z228" i="1"/>
  <c r="BP236" i="1"/>
  <c r="BN236" i="1"/>
  <c r="Z236" i="1"/>
  <c r="BP245" i="1"/>
  <c r="BN245" i="1"/>
  <c r="Z245" i="1"/>
  <c r="BP249" i="1"/>
  <c r="BN249" i="1"/>
  <c r="Z249" i="1"/>
  <c r="Y251" i="1"/>
  <c r="M596" i="1"/>
  <c r="Y263" i="1"/>
  <c r="BP254" i="1"/>
  <c r="BN254" i="1"/>
  <c r="Z254" i="1"/>
  <c r="BP258" i="1"/>
  <c r="BN258" i="1"/>
  <c r="Z258" i="1"/>
  <c r="Y262" i="1"/>
  <c r="BP267" i="1"/>
  <c r="BN267" i="1"/>
  <c r="Z267" i="1"/>
  <c r="Z271" i="1" s="1"/>
  <c r="Y271" i="1"/>
  <c r="Z283" i="1"/>
  <c r="BP281" i="1"/>
  <c r="BN281" i="1"/>
  <c r="Z281" i="1"/>
  <c r="BP290" i="1"/>
  <c r="BN290" i="1"/>
  <c r="Z290" i="1"/>
  <c r="BP313" i="1"/>
  <c r="BN313" i="1"/>
  <c r="Z313" i="1"/>
  <c r="BP317" i="1"/>
  <c r="BN317" i="1"/>
  <c r="Z317" i="1"/>
  <c r="Y319" i="1"/>
  <c r="Y326" i="1"/>
  <c r="BP321" i="1"/>
  <c r="BN321" i="1"/>
  <c r="Z321" i="1"/>
  <c r="Y325" i="1"/>
  <c r="BP329" i="1"/>
  <c r="BN329" i="1"/>
  <c r="Z329" i="1"/>
  <c r="Z334" i="1" s="1"/>
  <c r="BP333" i="1"/>
  <c r="BN333" i="1"/>
  <c r="Z333" i="1"/>
  <c r="Y335" i="1"/>
  <c r="Y340" i="1"/>
  <c r="BP337" i="1"/>
  <c r="BN337" i="1"/>
  <c r="Z337" i="1"/>
  <c r="BP351" i="1"/>
  <c r="BN351" i="1"/>
  <c r="Z351" i="1"/>
  <c r="Z353" i="1" s="1"/>
  <c r="BP370" i="1"/>
  <c r="BN370" i="1"/>
  <c r="Z370" i="1"/>
  <c r="Z378" i="1" s="1"/>
  <c r="BP374" i="1"/>
  <c r="BN374" i="1"/>
  <c r="Z374" i="1"/>
  <c r="BP393" i="1"/>
  <c r="BN393" i="1"/>
  <c r="Z393" i="1"/>
  <c r="Z394" i="1" s="1"/>
  <c r="Y395" i="1"/>
  <c r="BP399" i="1"/>
  <c r="BN399" i="1"/>
  <c r="Z399" i="1"/>
  <c r="Z402" i="1" s="1"/>
  <c r="Y403" i="1"/>
  <c r="X596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513" i="1"/>
  <c r="BN513" i="1"/>
  <c r="Z513" i="1"/>
  <c r="BP521" i="1"/>
  <c r="BN521" i="1"/>
  <c r="Z521" i="1"/>
  <c r="Y523" i="1"/>
  <c r="Y526" i="1"/>
  <c r="BP525" i="1"/>
  <c r="BN525" i="1"/>
  <c r="Z525" i="1"/>
  <c r="Z526" i="1" s="1"/>
  <c r="Y527" i="1"/>
  <c r="BP533" i="1"/>
  <c r="BN533" i="1"/>
  <c r="Z533" i="1"/>
  <c r="Z538" i="1" s="1"/>
  <c r="Y539" i="1"/>
  <c r="H9" i="1"/>
  <c r="B596" i="1"/>
  <c r="X587" i="1"/>
  <c r="X588" i="1"/>
  <c r="Y24" i="1"/>
  <c r="Z26" i="1"/>
  <c r="BN26" i="1"/>
  <c r="Y587" i="1" s="1"/>
  <c r="BP26" i="1"/>
  <c r="Y588" i="1" s="1"/>
  <c r="Z28" i="1"/>
  <c r="BN28" i="1"/>
  <c r="Z30" i="1"/>
  <c r="BN30" i="1"/>
  <c r="Z34" i="1"/>
  <c r="BN34" i="1"/>
  <c r="C596" i="1"/>
  <c r="Y60" i="1"/>
  <c r="Z54" i="1"/>
  <c r="Z59" i="1" s="1"/>
  <c r="BN54" i="1"/>
  <c r="Z56" i="1"/>
  <c r="BN56" i="1"/>
  <c r="Y64" i="1"/>
  <c r="BP70" i="1"/>
  <c r="BN70" i="1"/>
  <c r="Z70" i="1"/>
  <c r="Y79" i="1"/>
  <c r="BP83" i="1"/>
  <c r="BN83" i="1"/>
  <c r="Z83" i="1"/>
  <c r="Z88" i="1" s="1"/>
  <c r="BP87" i="1"/>
  <c r="BN87" i="1"/>
  <c r="Z87" i="1"/>
  <c r="Y89" i="1"/>
  <c r="Y94" i="1"/>
  <c r="BP91" i="1"/>
  <c r="BN91" i="1"/>
  <c r="Z91" i="1"/>
  <c r="Z93" i="1" s="1"/>
  <c r="Y100" i="1"/>
  <c r="Y99" i="1"/>
  <c r="BP104" i="1"/>
  <c r="BN104" i="1"/>
  <c r="Z104" i="1"/>
  <c r="Z107" i="1" s="1"/>
  <c r="BP112" i="1"/>
  <c r="BN112" i="1"/>
  <c r="Z112" i="1"/>
  <c r="BP121" i="1"/>
  <c r="BN121" i="1"/>
  <c r="Z121" i="1"/>
  <c r="BP129" i="1"/>
  <c r="BN129" i="1"/>
  <c r="Z129" i="1"/>
  <c r="Y131" i="1"/>
  <c r="Y140" i="1"/>
  <c r="BP133" i="1"/>
  <c r="BN133" i="1"/>
  <c r="Z133" i="1"/>
  <c r="Z139" i="1" s="1"/>
  <c r="BP137" i="1"/>
  <c r="BN137" i="1"/>
  <c r="Z137" i="1"/>
  <c r="Y144" i="1"/>
  <c r="Y150" i="1"/>
  <c r="BP154" i="1"/>
  <c r="BN154" i="1"/>
  <c r="Z154" i="1"/>
  <c r="Z155" i="1" s="1"/>
  <c r="Y156" i="1"/>
  <c r="Y161" i="1"/>
  <c r="BP158" i="1"/>
  <c r="BN158" i="1"/>
  <c r="Z158" i="1"/>
  <c r="Z160" i="1" s="1"/>
  <c r="Y167" i="1"/>
  <c r="BP171" i="1"/>
  <c r="BN171" i="1"/>
  <c r="Z171" i="1"/>
  <c r="Z175" i="1" s="1"/>
  <c r="Y175" i="1"/>
  <c r="Z181" i="1"/>
  <c r="BP179" i="1"/>
  <c r="BN179" i="1"/>
  <c r="Z179" i="1"/>
  <c r="BP189" i="1"/>
  <c r="BN189" i="1"/>
  <c r="Z189" i="1"/>
  <c r="BP193" i="1"/>
  <c r="BN193" i="1"/>
  <c r="Z193" i="1"/>
  <c r="Y195" i="1"/>
  <c r="J596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1" i="1"/>
  <c r="BP222" i="1"/>
  <c r="BN222" i="1"/>
  <c r="Z222" i="1"/>
  <c r="BP226" i="1"/>
  <c r="BN226" i="1"/>
  <c r="Z226" i="1"/>
  <c r="Y230" i="1"/>
  <c r="BP234" i="1"/>
  <c r="BN234" i="1"/>
  <c r="Z234" i="1"/>
  <c r="Z238" i="1" s="1"/>
  <c r="Y238" i="1"/>
  <c r="BP243" i="1"/>
  <c r="BN243" i="1"/>
  <c r="Z243" i="1"/>
  <c r="Z250" i="1" s="1"/>
  <c r="BP247" i="1"/>
  <c r="BN247" i="1"/>
  <c r="Z247" i="1"/>
  <c r="BP256" i="1"/>
  <c r="BN256" i="1"/>
  <c r="Z256" i="1"/>
  <c r="BP260" i="1"/>
  <c r="BN260" i="1"/>
  <c r="Z260" i="1"/>
  <c r="BP269" i="1"/>
  <c r="BN269" i="1"/>
  <c r="Z269" i="1"/>
  <c r="Y283" i="1"/>
  <c r="Z292" i="1"/>
  <c r="BP288" i="1"/>
  <c r="BN288" i="1"/>
  <c r="Z288" i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Y334" i="1"/>
  <c r="BP331" i="1"/>
  <c r="BN331" i="1"/>
  <c r="Z331" i="1"/>
  <c r="BP339" i="1"/>
  <c r="BN339" i="1"/>
  <c r="Z339" i="1"/>
  <c r="Y341" i="1"/>
  <c r="Z347" i="1"/>
  <c r="BP345" i="1"/>
  <c r="BN345" i="1"/>
  <c r="Z345" i="1"/>
  <c r="Y354" i="1"/>
  <c r="Y353" i="1"/>
  <c r="Z364" i="1"/>
  <c r="BP362" i="1"/>
  <c r="BN362" i="1"/>
  <c r="Z362" i="1"/>
  <c r="BP372" i="1"/>
  <c r="BN372" i="1"/>
  <c r="Z372" i="1"/>
  <c r="BP377" i="1"/>
  <c r="BN377" i="1"/>
  <c r="Z377" i="1"/>
  <c r="Y379" i="1"/>
  <c r="Y384" i="1"/>
  <c r="BP381" i="1"/>
  <c r="BN381" i="1"/>
  <c r="Z381" i="1"/>
  <c r="Z383" i="1" s="1"/>
  <c r="Y383" i="1"/>
  <c r="BP469" i="1"/>
  <c r="BN469" i="1"/>
  <c r="Z469" i="1"/>
  <c r="BP482" i="1"/>
  <c r="BN482" i="1"/>
  <c r="Z482" i="1"/>
  <c r="Y484" i="1"/>
  <c r="Y488" i="1"/>
  <c r="BP487" i="1"/>
  <c r="BN487" i="1"/>
  <c r="Z487" i="1"/>
  <c r="Z488" i="1" s="1"/>
  <c r="AB596" i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07" i="1"/>
  <c r="BP535" i="1"/>
  <c r="BN535" i="1"/>
  <c r="Z535" i="1"/>
  <c r="BP537" i="1"/>
  <c r="BN537" i="1"/>
  <c r="Z537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E596" i="1"/>
  <c r="Y107" i="1"/>
  <c r="H596" i="1"/>
  <c r="Y168" i="1"/>
  <c r="I596" i="1"/>
  <c r="Y194" i="1"/>
  <c r="K596" i="1"/>
  <c r="Y250" i="1"/>
  <c r="O596" i="1"/>
  <c r="Y272" i="1"/>
  <c r="Q596" i="1"/>
  <c r="Y284" i="1"/>
  <c r="R596" i="1"/>
  <c r="Y293" i="1"/>
  <c r="Y298" i="1"/>
  <c r="Y303" i="1"/>
  <c r="V596" i="1"/>
  <c r="Y359" i="1"/>
  <c r="W596" i="1"/>
  <c r="Y378" i="1"/>
  <c r="Z389" i="1"/>
  <c r="BP387" i="1"/>
  <c r="BN387" i="1"/>
  <c r="Z387" i="1"/>
  <c r="Y394" i="1"/>
  <c r="Y402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Z472" i="1" s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Z483" i="1" s="1"/>
  <c r="BP495" i="1"/>
  <c r="BN495" i="1"/>
  <c r="Z495" i="1"/>
  <c r="BP499" i="1"/>
  <c r="BN499" i="1"/>
  <c r="Z499" i="1"/>
  <c r="BP511" i="1"/>
  <c r="BN511" i="1"/>
  <c r="Z511" i="1"/>
  <c r="Z516" i="1" s="1"/>
  <c r="BP515" i="1"/>
  <c r="BN515" i="1"/>
  <c r="Z515" i="1"/>
  <c r="Y517" i="1"/>
  <c r="Y522" i="1"/>
  <c r="BP519" i="1"/>
  <c r="BN519" i="1"/>
  <c r="Z519" i="1"/>
  <c r="Z522" i="1" s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Z566" i="1" s="1"/>
  <c r="BP564" i="1"/>
  <c r="BN564" i="1"/>
  <c r="Z564" i="1"/>
  <c r="AE596" i="1"/>
  <c r="AD596" i="1"/>
  <c r="Y573" i="1"/>
  <c r="Y589" i="1" l="1"/>
  <c r="Z554" i="1"/>
  <c r="Y586" i="1"/>
  <c r="X589" i="1"/>
  <c r="Z340" i="1"/>
  <c r="Z325" i="1"/>
  <c r="Z216" i="1"/>
  <c r="Z130" i="1"/>
  <c r="Z74" i="1"/>
  <c r="Z502" i="1"/>
  <c r="Z318" i="1"/>
  <c r="Z36" i="1"/>
  <c r="Z262" i="1"/>
  <c r="Z124" i="1"/>
  <c r="Z115" i="1"/>
  <c r="Z591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<sst xmlns="http://schemas.openxmlformats.org/spreadsheetml/2006/main" count="2403" uniqueCount="764">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</sst>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6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300</v>
      </c>
      <c r="Y111" s="375">
        <f>IFERROR(IF(X111="",0,CEILING((X111/$H111),1)*$H111),"")</f>
        <v>302.40000000000003</v>
      </c>
      <c r="Z111" s="36">
        <f>IFERROR(IF(Y111=0,"",ROUNDUP(Y111/H111,0)*0.02175),"")</f>
        <v>0.78299999999999992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320.14285714285717</v>
      </c>
      <c r="BN111" s="64">
        <f>IFERROR(Y111*I111/H111,"0")</f>
        <v>322.70400000000006</v>
      </c>
      <c r="BO111" s="64">
        <f>IFERROR(1/J111*(X111/H111),"0")</f>
        <v>0.63775510204081631</v>
      </c>
      <c r="BP111" s="64">
        <f>IFERROR(1/J111*(Y111/H111),"0")</f>
        <v>0.64285714285714279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35.714285714285715</v>
      </c>
      <c r="Y115" s="376">
        <f>IFERROR(Y110/H110,"0")+IFERROR(Y111/H111,"0")+IFERROR(Y112/H112,"0")+IFERROR(Y113/H113,"0")+IFERROR(Y114/H114,"0")</f>
        <v>36</v>
      </c>
      <c r="Z115" s="376">
        <f>IFERROR(IF(Z110="",0,Z110),"0")+IFERROR(IF(Z111="",0,Z111),"0")+IFERROR(IF(Z112="",0,Z112),"0")+IFERROR(IF(Z113="",0,Z113),"0")+IFERROR(IF(Z114="",0,Z114),"0")</f>
        <v>0.78299999999999992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300</v>
      </c>
      <c r="Y116" s="376">
        <f>IFERROR(SUM(Y110:Y114),"0")</f>
        <v>302.40000000000003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0</v>
      </c>
      <c r="Y139" s="376">
        <f>IFERROR(Y133/H133,"0")+IFERROR(Y134/H134,"0")+IFERROR(Y135/H135,"0")+IFERROR(Y136/H136,"0")+IFERROR(Y137/H137,"0")+IFERROR(Y138/H138,"0")</f>
        <v>0</v>
      </c>
      <c r="Z139" s="376">
        <f>IFERROR(IF(Z133="",0,Z133),"0")+IFERROR(IF(Z134="",0,Z134),"0")+IFERROR(IF(Z135="",0,Z135),"0")+IFERROR(IF(Z136="",0,Z136),"0")+IFERROR(IF(Z137="",0,Z137),"0")+IFERROR(IF(Z138="",0,Z138),"0")</f>
        <v>0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0</v>
      </c>
      <c r="Y140" s="376">
        <f>IFERROR(SUM(Y133:Y138),"0")</f>
        <v>0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50</v>
      </c>
      <c r="Y178" s="375">
        <f>IFERROR(IF(X178="",0,CEILING((X178/$H178),1)*$H178),"")</f>
        <v>50.400000000000006</v>
      </c>
      <c r="Z178" s="36">
        <f>IFERROR(IF(Y178=0,"",ROUNDUP(Y178/H178,0)*0.02175),"")</f>
        <v>0.1305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53.357142857142861</v>
      </c>
      <c r="BN178" s="64">
        <f>IFERROR(Y178*I178/H178,"0")</f>
        <v>53.784000000000006</v>
      </c>
      <c r="BO178" s="64">
        <f>IFERROR(1/J178*(X178/H178),"0")</f>
        <v>0.10629251700680271</v>
      </c>
      <c r="BP178" s="64">
        <f>IFERROR(1/J178*(Y178/H178),"0")</f>
        <v>0.10714285714285714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5.9523809523809526</v>
      </c>
      <c r="Y181" s="376">
        <f>IFERROR(Y178/H178,"0")+IFERROR(Y179/H179,"0")+IFERROR(Y180/H180,"0")</f>
        <v>6</v>
      </c>
      <c r="Z181" s="376">
        <f>IFERROR(IF(Z178="",0,Z178),"0")+IFERROR(IF(Z179="",0,Z179),"0")+IFERROR(IF(Z180="",0,Z180),"0")</f>
        <v>0.1305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50</v>
      </c>
      <c r="Y182" s="376">
        <f>IFERROR(SUM(Y178:Y180),"0")</f>
        <v>50.400000000000006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80</v>
      </c>
      <c r="Y186" s="375">
        <f t="shared" ref="Y186:Y193" si="26">IFERROR(IF(X186="",0,CEILING((X186/$H186),1)*$H186),"")</f>
        <v>84</v>
      </c>
      <c r="Z186" s="36">
        <f>IFERROR(IF(Y186=0,"",ROUNDUP(Y186/H186,0)*0.00753),"")</f>
        <v>0.15060000000000001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84.952380952380949</v>
      </c>
      <c r="BN186" s="64">
        <f t="shared" ref="BN186:BN193" si="28">IFERROR(Y186*I186/H186,"0")</f>
        <v>89.199999999999989</v>
      </c>
      <c r="BO186" s="64">
        <f t="shared" ref="BO186:BO193" si="29">IFERROR(1/J186*(X186/H186),"0")</f>
        <v>0.1221001221001221</v>
      </c>
      <c r="BP186" s="64">
        <f t="shared" ref="BP186:BP193" si="30">IFERROR(1/J186*(Y186/H186),"0")</f>
        <v>0.12820512820512819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30</v>
      </c>
      <c r="Y187" s="375">
        <f t="shared" si="26"/>
        <v>33.6</v>
      </c>
      <c r="Z187" s="36">
        <f>IFERROR(IF(Y187=0,"",ROUNDUP(Y187/H187,0)*0.00753),"")</f>
        <v>6.0240000000000002E-2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31.857142857142858</v>
      </c>
      <c r="BN187" s="64">
        <f t="shared" si="28"/>
        <v>35.68</v>
      </c>
      <c r="BO187" s="64">
        <f t="shared" si="29"/>
        <v>4.5787545787545784E-2</v>
      </c>
      <c r="BP187" s="64">
        <f t="shared" si="30"/>
        <v>5.128205128205128E-2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40</v>
      </c>
      <c r="Y188" s="375">
        <f t="shared" si="26"/>
        <v>42</v>
      </c>
      <c r="Z188" s="36">
        <f>IFERROR(IF(Y188=0,"",ROUNDUP(Y188/H188,0)*0.00753),"")</f>
        <v>7.5300000000000006E-2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41.904761904761905</v>
      </c>
      <c r="BN188" s="64">
        <f t="shared" si="28"/>
        <v>44</v>
      </c>
      <c r="BO188" s="64">
        <f t="shared" si="29"/>
        <v>6.1050061050061048E-2</v>
      </c>
      <c r="BP188" s="64">
        <f t="shared" si="30"/>
        <v>6.4102564102564097E-2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35.714285714285715</v>
      </c>
      <c r="Y194" s="376">
        <f>IFERROR(Y186/H186,"0")+IFERROR(Y187/H187,"0")+IFERROR(Y188/H188,"0")+IFERROR(Y189/H189,"0")+IFERROR(Y190/H190,"0")+IFERROR(Y191/H191,"0")+IFERROR(Y192/H192,"0")+IFERROR(Y193/H193,"0")</f>
        <v>38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0.28614000000000006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150</v>
      </c>
      <c r="Y195" s="376">
        <f>IFERROR(SUM(Y186:Y193),"0")</f>
        <v>159.6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350</v>
      </c>
      <c r="Y208" s="375">
        <f t="shared" ref="Y208:Y215" si="31">IFERROR(IF(X208="",0,CEILING((X208/$H208),1)*$H208),"")</f>
        <v>351</v>
      </c>
      <c r="Z208" s="36">
        <f>IFERROR(IF(Y208=0,"",ROUNDUP(Y208/H208,0)*0.00937),"")</f>
        <v>0.60904999999999998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363.61111111111109</v>
      </c>
      <c r="BN208" s="64">
        <f t="shared" ref="BN208:BN215" si="33">IFERROR(Y208*I208/H208,"0")</f>
        <v>364.65</v>
      </c>
      <c r="BO208" s="64">
        <f t="shared" ref="BO208:BO215" si="34">IFERROR(1/J208*(X208/H208),"0")</f>
        <v>0.54012345679012341</v>
      </c>
      <c r="BP208" s="64">
        <f t="shared" ref="BP208:BP215" si="35">IFERROR(1/J208*(Y208/H208),"0")</f>
        <v>0.54166666666666663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120</v>
      </c>
      <c r="Y209" s="375">
        <f t="shared" si="31"/>
        <v>124.2</v>
      </c>
      <c r="Z209" s="36">
        <f>IFERROR(IF(Y209=0,"",ROUNDUP(Y209/H209,0)*0.00937),"")</f>
        <v>0.21551000000000001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124.66666666666667</v>
      </c>
      <c r="BN209" s="64">
        <f t="shared" si="33"/>
        <v>129.03</v>
      </c>
      <c r="BO209" s="64">
        <f t="shared" si="34"/>
        <v>0.18518518518518517</v>
      </c>
      <c r="BP209" s="64">
        <f t="shared" si="35"/>
        <v>0.19166666666666665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100</v>
      </c>
      <c r="Y210" s="375">
        <f t="shared" si="31"/>
        <v>102.60000000000001</v>
      </c>
      <c r="Z210" s="36">
        <f>IFERROR(IF(Y210=0,"",ROUNDUP(Y210/H210,0)*0.00937),"")</f>
        <v>0.17802999999999999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103.88888888888889</v>
      </c>
      <c r="BN210" s="64">
        <f t="shared" si="33"/>
        <v>106.59000000000002</v>
      </c>
      <c r="BO210" s="64">
        <f t="shared" si="34"/>
        <v>0.15432098765432098</v>
      </c>
      <c r="BP210" s="64">
        <f t="shared" si="35"/>
        <v>0.15833333333333333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100</v>
      </c>
      <c r="Y211" s="375">
        <f t="shared" si="31"/>
        <v>102.60000000000001</v>
      </c>
      <c r="Z211" s="36">
        <f>IFERROR(IF(Y211=0,"",ROUNDUP(Y211/H211,0)*0.00937),"")</f>
        <v>0.17802999999999999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103.88888888888889</v>
      </c>
      <c r="BN211" s="64">
        <f t="shared" si="33"/>
        <v>106.59000000000002</v>
      </c>
      <c r="BO211" s="64">
        <f t="shared" si="34"/>
        <v>0.15432098765432098</v>
      </c>
      <c r="BP211" s="64">
        <f t="shared" si="35"/>
        <v>0.15833333333333333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124.07407407407408</v>
      </c>
      <c r="Y216" s="376">
        <f>IFERROR(Y208/H208,"0")+IFERROR(Y209/H209,"0")+IFERROR(Y210/H210,"0")+IFERROR(Y211/H211,"0")+IFERROR(Y212/H212,"0")+IFERROR(Y213/H213,"0")+IFERROR(Y214/H214,"0")+IFERROR(Y215/H215,"0")</f>
        <v>126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1.1806199999999998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670</v>
      </c>
      <c r="Y217" s="376">
        <f>IFERROR(SUM(Y208:Y215),"0")</f>
        <v>680.4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200</v>
      </c>
      <c r="Y220" s="375">
        <f t="shared" si="36"/>
        <v>202.79999999999998</v>
      </c>
      <c r="Z220" s="36">
        <f>IFERROR(IF(Y220=0,"",ROUNDUP(Y220/H220,0)*0.02175),"")</f>
        <v>0.5655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214.46153846153848</v>
      </c>
      <c r="BN220" s="64">
        <f t="shared" si="38"/>
        <v>217.464</v>
      </c>
      <c r="BO220" s="64">
        <f t="shared" si="39"/>
        <v>0.45787545787545786</v>
      </c>
      <c r="BP220" s="64">
        <f t="shared" si="40"/>
        <v>0.46428571428571425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100</v>
      </c>
      <c r="Y222" s="375">
        <f t="shared" si="36"/>
        <v>104.39999999999999</v>
      </c>
      <c r="Z222" s="36">
        <f>IFERROR(IF(Y222=0,"",ROUNDUP(Y222/H222,0)*0.02175),"")</f>
        <v>0.26100000000000001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106.48275862068967</v>
      </c>
      <c r="BN222" s="64">
        <f t="shared" si="38"/>
        <v>111.16799999999999</v>
      </c>
      <c r="BO222" s="64">
        <f t="shared" si="39"/>
        <v>0.20525451559934318</v>
      </c>
      <c r="BP222" s="64">
        <f t="shared" si="40"/>
        <v>0.21428571428571427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288</v>
      </c>
      <c r="Y223" s="375">
        <f t="shared" si="36"/>
        <v>288</v>
      </c>
      <c r="Z223" s="36">
        <f t="shared" ref="Z223:Z229" si="41">IFERROR(IF(Y223=0,"",ROUNDUP(Y223/H223,0)*0.00753),"")</f>
        <v>0.90360000000000007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322.8</v>
      </c>
      <c r="BN223" s="64">
        <f t="shared" si="38"/>
        <v>322.8</v>
      </c>
      <c r="BO223" s="64">
        <f t="shared" si="39"/>
        <v>0.76923076923076916</v>
      </c>
      <c r="BP223" s="64">
        <f t="shared" si="40"/>
        <v>0.76923076923076916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72</v>
      </c>
      <c r="Y225" s="375">
        <f t="shared" si="36"/>
        <v>72</v>
      </c>
      <c r="Z225" s="36">
        <f t="shared" si="41"/>
        <v>0.22590000000000002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80.160000000000011</v>
      </c>
      <c r="BN225" s="64">
        <f t="shared" si="38"/>
        <v>80.160000000000011</v>
      </c>
      <c r="BO225" s="64">
        <f t="shared" si="39"/>
        <v>0.19230769230769229</v>
      </c>
      <c r="BP225" s="64">
        <f t="shared" si="40"/>
        <v>0.19230769230769229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72</v>
      </c>
      <c r="Y226" s="375">
        <f t="shared" si="36"/>
        <v>72</v>
      </c>
      <c r="Z226" s="36">
        <f t="shared" si="41"/>
        <v>0.22590000000000002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80.160000000000011</v>
      </c>
      <c r="BN226" s="64">
        <f t="shared" si="38"/>
        <v>80.160000000000011</v>
      </c>
      <c r="BO226" s="64">
        <f t="shared" si="39"/>
        <v>0.19230769230769229</v>
      </c>
      <c r="BP226" s="64">
        <f t="shared" si="40"/>
        <v>0.19230769230769229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96</v>
      </c>
      <c r="Y228" s="375">
        <f t="shared" si="36"/>
        <v>96</v>
      </c>
      <c r="Z228" s="36">
        <f t="shared" si="41"/>
        <v>0.30120000000000002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106.88000000000001</v>
      </c>
      <c r="BN228" s="64">
        <f t="shared" si="38"/>
        <v>106.88000000000001</v>
      </c>
      <c r="BO228" s="64">
        <f t="shared" si="39"/>
        <v>0.25641025641025639</v>
      </c>
      <c r="BP228" s="64">
        <f t="shared" si="40"/>
        <v>0.25641025641025639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120</v>
      </c>
      <c r="Y229" s="375">
        <f t="shared" si="36"/>
        <v>120</v>
      </c>
      <c r="Z229" s="36">
        <f t="shared" si="41"/>
        <v>0.3765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133.9</v>
      </c>
      <c r="BN229" s="64">
        <f t="shared" si="38"/>
        <v>133.9</v>
      </c>
      <c r="BO229" s="64">
        <f t="shared" si="39"/>
        <v>0.32051282051282048</v>
      </c>
      <c r="BP229" s="64">
        <f t="shared" si="40"/>
        <v>0.32051282051282048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307.13527851458889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308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2.8596000000000004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948</v>
      </c>
      <c r="Y231" s="376">
        <f>IFERROR(SUM(Y219:Y229),"0")</f>
        <v>955.2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38.400000000000013</v>
      </c>
      <c r="Y237" s="375">
        <f>IFERROR(IF(X237="",0,CEILING((X237/$H237),1)*$H237),"")</f>
        <v>38.4</v>
      </c>
      <c r="Z237" s="36">
        <f>IFERROR(IF(Y237=0,"",ROUNDUP(Y237/H237,0)*0.00753),"")</f>
        <v>0.12048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42.752000000000017</v>
      </c>
      <c r="BN237" s="64">
        <f>IFERROR(Y237*I237/H237,"0")</f>
        <v>42.752000000000002</v>
      </c>
      <c r="BO237" s="64">
        <f>IFERROR(1/J237*(X237/H237),"0")</f>
        <v>0.1025641025641026</v>
      </c>
      <c r="BP237" s="64">
        <f>IFERROR(1/J237*(Y237/H237),"0")</f>
        <v>0.10256410256410256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16.000000000000007</v>
      </c>
      <c r="Y238" s="376">
        <f>IFERROR(Y233/H233,"0")+IFERROR(Y234/H234,"0")+IFERROR(Y235/H235,"0")+IFERROR(Y236/H236,"0")+IFERROR(Y237/H237,"0")</f>
        <v>16</v>
      </c>
      <c r="Z238" s="376">
        <f>IFERROR(IF(Z233="",0,Z233),"0")+IFERROR(IF(Z234="",0,Z234),"0")+IFERROR(IF(Z235="",0,Z235),"0")+IFERROR(IF(Z236="",0,Z236),"0")+IFERROR(IF(Z237="",0,Z237),"0")</f>
        <v>0.12048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38.400000000000013</v>
      </c>
      <c r="Y239" s="376">
        <f>IFERROR(SUM(Y233:Y237),"0")</f>
        <v>38.4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0</v>
      </c>
      <c r="Y290" s="375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0</v>
      </c>
      <c r="Y292" s="376">
        <f>IFERROR(Y287/H287,"0")+IFERROR(Y288/H288,"0")+IFERROR(Y289/H289,"0")+IFERROR(Y290/H290,"0")+IFERROR(Y291/H291,"0")</f>
        <v>0</v>
      </c>
      <c r="Z292" s="376">
        <f>IFERROR(IF(Z287="",0,Z287),"0")+IFERROR(IF(Z288="",0,Z288),"0")+IFERROR(IF(Z289="",0,Z289),"0")+IFERROR(IF(Z290="",0,Z290),"0")+IFERROR(IF(Z291="",0,Z291),"0")</f>
        <v>0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0</v>
      </c>
      <c r="Y293" s="376">
        <f>IFERROR(SUM(Y287:Y291),"0")</f>
        <v>0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100</v>
      </c>
      <c r="Y321" s="375">
        <f>IFERROR(IF(X321="",0,CEILING((X321/$H321),1)*$H321),"")</f>
        <v>100.80000000000001</v>
      </c>
      <c r="Z321" s="36">
        <f>IFERROR(IF(Y321=0,"",ROUNDUP(Y321/H321,0)*0.00753),"")</f>
        <v>0.18071999999999999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106.19047619047619</v>
      </c>
      <c r="BN321" s="64">
        <f>IFERROR(Y321*I321/H321,"0")</f>
        <v>107.04</v>
      </c>
      <c r="BO321" s="64">
        <f>IFERROR(1/J321*(X321/H321),"0")</f>
        <v>0.15262515262515264</v>
      </c>
      <c r="BP321" s="64">
        <f>IFERROR(1/J321*(Y321/H321),"0")</f>
        <v>0.15384615384615385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23.80952380952381</v>
      </c>
      <c r="Y325" s="376">
        <f>IFERROR(Y321/H321,"0")+IFERROR(Y322/H322,"0")+IFERROR(Y323/H323,"0")+IFERROR(Y324/H324,"0")</f>
        <v>24</v>
      </c>
      <c r="Z325" s="376">
        <f>IFERROR(IF(Z321="",0,Z321),"0")+IFERROR(IF(Z322="",0,Z322),"0")+IFERROR(IF(Z323="",0,Z323),"0")+IFERROR(IF(Z324="",0,Z324),"0")</f>
        <v>0.18071999999999999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100</v>
      </c>
      <c r="Y326" s="376">
        <f>IFERROR(SUM(Y321:Y324),"0")</f>
        <v>100.80000000000001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60</v>
      </c>
      <c r="Y337" s="375">
        <f>IFERROR(IF(X337="",0,CEILING((X337/$H337),1)*$H337),"")</f>
        <v>67.2</v>
      </c>
      <c r="Z337" s="36">
        <f>IFERROR(IF(Y337=0,"",ROUNDUP(Y337/H337,0)*0.02175),"")</f>
        <v>0.17399999999999999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64.028571428571425</v>
      </c>
      <c r="BN337" s="64">
        <f>IFERROR(Y337*I337/H337,"0")</f>
        <v>71.712000000000003</v>
      </c>
      <c r="BO337" s="64">
        <f>IFERROR(1/J337*(X337/H337),"0")</f>
        <v>0.12755102040816324</v>
      </c>
      <c r="BP337" s="64">
        <f>IFERROR(1/J337*(Y337/H337),"0")</f>
        <v>0.14285714285714285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200</v>
      </c>
      <c r="Y338" s="375">
        <f>IFERROR(IF(X338="",0,CEILING((X338/$H338),1)*$H338),"")</f>
        <v>202.79999999999998</v>
      </c>
      <c r="Z338" s="36">
        <f>IFERROR(IF(Y338=0,"",ROUNDUP(Y338/H338,0)*0.02175),"")</f>
        <v>0.5655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214.46153846153848</v>
      </c>
      <c r="BN338" s="64">
        <f>IFERROR(Y338*I338/H338,"0")</f>
        <v>217.464</v>
      </c>
      <c r="BO338" s="64">
        <f>IFERROR(1/J338*(X338/H338),"0")</f>
        <v>0.45787545787545786</v>
      </c>
      <c r="BP338" s="64">
        <f>IFERROR(1/J338*(Y338/H338),"0")</f>
        <v>0.46428571428571425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40</v>
      </c>
      <c r="Y339" s="375">
        <f>IFERROR(IF(X339="",0,CEILING((X339/$H339),1)*$H339),"")</f>
        <v>42</v>
      </c>
      <c r="Z339" s="36">
        <f>IFERROR(IF(Y339=0,"",ROUNDUP(Y339/H339,0)*0.02175),"")</f>
        <v>0.10874999999999999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42.685714285714283</v>
      </c>
      <c r="BN339" s="64">
        <f>IFERROR(Y339*I339/H339,"0")</f>
        <v>44.82</v>
      </c>
      <c r="BO339" s="64">
        <f>IFERROR(1/J339*(X339/H339),"0")</f>
        <v>8.5034013605442174E-2</v>
      </c>
      <c r="BP339" s="64">
        <f>IFERROR(1/J339*(Y339/H339),"0")</f>
        <v>8.9285714285714274E-2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37.545787545787547</v>
      </c>
      <c r="Y340" s="376">
        <f>IFERROR(Y337/H337,"0")+IFERROR(Y338/H338,"0")+IFERROR(Y339/H339,"0")</f>
        <v>39</v>
      </c>
      <c r="Z340" s="376">
        <f>IFERROR(IF(Z337="",0,Z337),"0")+IFERROR(IF(Z338="",0,Z338),"0")+IFERROR(IF(Z339="",0,Z339),"0")</f>
        <v>0.84825000000000006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300</v>
      </c>
      <c r="Y341" s="376">
        <f>IFERROR(SUM(Y337:Y339),"0")</f>
        <v>312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3500</v>
      </c>
      <c r="Y369" s="375">
        <f t="shared" ref="Y369:Y377" si="62">IFERROR(IF(X369="",0,CEILING((X369/$H369),1)*$H369),"")</f>
        <v>3510</v>
      </c>
      <c r="Z369" s="36">
        <f>IFERROR(IF(Y369=0,"",ROUNDUP(Y369/H369,0)*0.02175),"")</f>
        <v>5.0894999999999992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3612</v>
      </c>
      <c r="BN369" s="64">
        <f t="shared" ref="BN369:BN377" si="64">IFERROR(Y369*I369/H369,"0")</f>
        <v>3622.32</v>
      </c>
      <c r="BO369" s="64">
        <f t="shared" ref="BO369:BO377" si="65">IFERROR(1/J369*(X369/H369),"0")</f>
        <v>4.8611111111111107</v>
      </c>
      <c r="BP369" s="64">
        <f t="shared" ref="BP369:BP377" si="66">IFERROR(1/J369*(Y369/H369),"0")</f>
        <v>4.875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1500</v>
      </c>
      <c r="Y371" s="375">
        <f t="shared" si="62"/>
        <v>1500</v>
      </c>
      <c r="Z371" s="36">
        <f>IFERROR(IF(Y371=0,"",ROUNDUP(Y371/H371,0)*0.02175),"")</f>
        <v>2.1749999999999998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1548</v>
      </c>
      <c r="BN371" s="64">
        <f t="shared" si="64"/>
        <v>1548</v>
      </c>
      <c r="BO371" s="64">
        <f t="shared" si="65"/>
        <v>2.083333333333333</v>
      </c>
      <c r="BP371" s="64">
        <f t="shared" si="66"/>
        <v>2.083333333333333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3500</v>
      </c>
      <c r="Y374" s="375">
        <f t="shared" si="62"/>
        <v>3510</v>
      </c>
      <c r="Z374" s="36">
        <f>IFERROR(IF(Y374=0,"",ROUNDUP(Y374/H374,0)*0.02175),"")</f>
        <v>5.0894999999999992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3612</v>
      </c>
      <c r="BN374" s="64">
        <f t="shared" si="64"/>
        <v>3622.32</v>
      </c>
      <c r="BO374" s="64">
        <f t="shared" si="65"/>
        <v>4.8611111111111107</v>
      </c>
      <c r="BP374" s="64">
        <f t="shared" si="66"/>
        <v>4.875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566.66666666666674</v>
      </c>
      <c r="Y378" s="376">
        <f>IFERROR(Y369/H369,"0")+IFERROR(Y370/H370,"0")+IFERROR(Y371/H371,"0")+IFERROR(Y372/H372,"0")+IFERROR(Y373/H373,"0")+IFERROR(Y374/H374,"0")+IFERROR(Y375/H375,"0")+IFERROR(Y376/H376,"0")+IFERROR(Y377/H377,"0")</f>
        <v>568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12.353999999999999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8500</v>
      </c>
      <c r="Y379" s="376">
        <f>IFERROR(SUM(Y369:Y377),"0")</f>
        <v>8520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1000</v>
      </c>
      <c r="Y381" s="375">
        <f>IFERROR(IF(X381="",0,CEILING((X381/$H381),1)*$H381),"")</f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1032</v>
      </c>
      <c r="BN381" s="64">
        <f>IFERROR(Y381*I381/H381,"0")</f>
        <v>1037.1600000000001</v>
      </c>
      <c r="BO381" s="64">
        <f>IFERROR(1/J381*(X381/H381),"0")</f>
        <v>1.3888888888888888</v>
      </c>
      <c r="BP381" s="64">
        <f>IFERROR(1/J381*(Y381/H381),"0")</f>
        <v>1.3958333333333333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66.666666666666671</v>
      </c>
      <c r="Y383" s="376">
        <f>IFERROR(Y381/H381,"0")+IFERROR(Y382/H382,"0")</f>
        <v>67</v>
      </c>
      <c r="Z383" s="376">
        <f>IFERROR(IF(Z381="",0,Z381),"0")+IFERROR(IF(Z382="",0,Z382),"0")</f>
        <v>1.4572499999999999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1000</v>
      </c>
      <c r="Y384" s="376">
        <f>IFERROR(SUM(Y381:Y382),"0")</f>
        <v>1005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60</v>
      </c>
      <c r="Y388" s="375">
        <f>IFERROR(IF(X388="",0,CEILING((X388/$H388),1)*$H388),"")</f>
        <v>62.4</v>
      </c>
      <c r="Z388" s="36">
        <f>IFERROR(IF(Y388=0,"",ROUNDUP(Y388/H388,0)*0.02175),"")</f>
        <v>0.17399999999999999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64.338461538461544</v>
      </c>
      <c r="BN388" s="64">
        <f>IFERROR(Y388*I388/H388,"0")</f>
        <v>66.912000000000006</v>
      </c>
      <c r="BO388" s="64">
        <f>IFERROR(1/J388*(X388/H388),"0")</f>
        <v>0.13736263736263735</v>
      </c>
      <c r="BP388" s="64">
        <f>IFERROR(1/J388*(Y388/H388),"0")</f>
        <v>0.14285714285714285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7.6923076923076925</v>
      </c>
      <c r="Y389" s="376">
        <f>IFERROR(Y386/H386,"0")+IFERROR(Y387/H387,"0")+IFERROR(Y388/H388,"0")</f>
        <v>8</v>
      </c>
      <c r="Z389" s="376">
        <f>IFERROR(IF(Z386="",0,Z386),"0")+IFERROR(IF(Z387="",0,Z387),"0")+IFERROR(IF(Z388="",0,Z388),"0")</f>
        <v>0.17399999999999999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60</v>
      </c>
      <c r="Y390" s="376">
        <f>IFERROR(SUM(Y386:Y388),"0")</f>
        <v>62.4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450</v>
      </c>
      <c r="Y393" s="375">
        <f>IFERROR(IF(X393="",0,CEILING((X393/$H393),1)*$H393),"")</f>
        <v>452.4</v>
      </c>
      <c r="Z393" s="36">
        <f>IFERROR(IF(Y393=0,"",ROUNDUP(Y393/H393,0)*0.02175),"")</f>
        <v>1.2614999999999998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482.53846153846155</v>
      </c>
      <c r="BN393" s="64">
        <f>IFERROR(Y393*I393/H393,"0")</f>
        <v>485.11200000000008</v>
      </c>
      <c r="BO393" s="64">
        <f>IFERROR(1/J393*(X393/H393),"0")</f>
        <v>1.0302197802197801</v>
      </c>
      <c r="BP393" s="64">
        <f>IFERROR(1/J393*(Y393/H393),"0")</f>
        <v>1.0357142857142856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57.692307692307693</v>
      </c>
      <c r="Y394" s="376">
        <f>IFERROR(Y392/H392,"0")+IFERROR(Y393/H393,"0")</f>
        <v>58</v>
      </c>
      <c r="Z394" s="376">
        <f>IFERROR(IF(Z392="",0,Z392),"0")+IFERROR(IF(Z393="",0,Z393),"0")</f>
        <v>1.2614999999999998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450</v>
      </c>
      <c r="Y395" s="376">
        <f>IFERROR(SUM(Y392:Y393),"0")</f>
        <v>452.4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100</v>
      </c>
      <c r="Y410" s="375">
        <f>IFERROR(IF(X410="",0,CEILING((X410/$H410),1)*$H410),"")</f>
        <v>101.39999999999999</v>
      </c>
      <c r="Z410" s="36">
        <f>IFERROR(IF(Y410=0,"",ROUNDUP(Y410/H410,0)*0.02175),"")</f>
        <v>0.28275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107.23076923076924</v>
      </c>
      <c r="BN410" s="64">
        <f>IFERROR(Y410*I410/H410,"0")</f>
        <v>108.732</v>
      </c>
      <c r="BO410" s="64">
        <f>IFERROR(1/J410*(X410/H410),"0")</f>
        <v>0.22893772893772893</v>
      </c>
      <c r="BP410" s="64">
        <f>IFERROR(1/J410*(Y410/H410),"0")</f>
        <v>0.23214285714285712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12.820512820512821</v>
      </c>
      <c r="Y415" s="376">
        <f>IFERROR(Y410/H410,"0")+IFERROR(Y411/H411,"0")+IFERROR(Y412/H412,"0")+IFERROR(Y413/H413,"0")+IFERROR(Y414/H414,"0")</f>
        <v>13</v>
      </c>
      <c r="Z415" s="376">
        <f>IFERROR(IF(Z410="",0,Z410),"0")+IFERROR(IF(Z411="",0,Z411),"0")+IFERROR(IF(Z412="",0,Z412),"0")+IFERROR(IF(Z413="",0,Z413),"0")+IFERROR(IF(Z414="",0,Z414),"0")</f>
        <v>0.28275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100</v>
      </c>
      <c r="Y416" s="376">
        <f>IFERROR(SUM(Y410:Y414),"0")</f>
        <v>101.39999999999999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0</v>
      </c>
      <c r="Y431" s="375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8.3999999999999986</v>
      </c>
      <c r="Y444" s="375">
        <f t="shared" si="67"/>
        <v>8.4</v>
      </c>
      <c r="Z444" s="36">
        <f t="shared" si="72"/>
        <v>2.0080000000000001E-2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8.9199999999999982</v>
      </c>
      <c r="BN444" s="64">
        <f t="shared" si="69"/>
        <v>8.92</v>
      </c>
      <c r="BO444" s="64">
        <f t="shared" si="70"/>
        <v>1.7094017094017092E-2</v>
      </c>
      <c r="BP444" s="64">
        <f t="shared" si="71"/>
        <v>1.7094017094017096E-2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12.6</v>
      </c>
      <c r="Y445" s="375">
        <f t="shared" si="67"/>
        <v>12.600000000000001</v>
      </c>
      <c r="Z445" s="36">
        <f t="shared" si="72"/>
        <v>3.0120000000000001E-2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13.379999999999999</v>
      </c>
      <c r="BN445" s="64">
        <f t="shared" si="69"/>
        <v>13.38</v>
      </c>
      <c r="BO445" s="64">
        <f t="shared" si="70"/>
        <v>2.5641025641025644E-2</v>
      </c>
      <c r="BP445" s="64">
        <f t="shared" si="71"/>
        <v>2.5641025641025644E-2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10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10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5.0200000000000002E-2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21</v>
      </c>
      <c r="Y450" s="376">
        <f>IFERROR(SUM(Y428:Y448),"0")</f>
        <v>21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550</v>
      </c>
      <c r="Y466" s="375">
        <f t="shared" ref="Y466:Y471" si="73">IFERROR(IF(X466="",0,CEILING((X466/$H466),1)*$H466),"")</f>
        <v>550.20000000000005</v>
      </c>
      <c r="Z466" s="36">
        <f>IFERROR(IF(Y466=0,"",ROUNDUP(Y466/H466,0)*0.00753),"")</f>
        <v>0.98643000000000003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580.11904761904759</v>
      </c>
      <c r="BN466" s="64">
        <f t="shared" ref="BN466:BN471" si="75">IFERROR(Y466*I466/H466,"0")</f>
        <v>580.32999999999993</v>
      </c>
      <c r="BO466" s="64">
        <f t="shared" ref="BO466:BO471" si="76">IFERROR(1/J466*(X466/H466),"0")</f>
        <v>0.83943833943833934</v>
      </c>
      <c r="BP466" s="64">
        <f t="shared" ref="BP466:BP471" si="77">IFERROR(1/J466*(Y466/H466),"0")</f>
        <v>0.83974358974358976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21</v>
      </c>
      <c r="Y468" s="375">
        <f t="shared" si="73"/>
        <v>21</v>
      </c>
      <c r="Z468" s="36">
        <f>IFERROR(IF(Y468=0,"",ROUNDUP(Y468/H468,0)*0.00502),"")</f>
        <v>5.0200000000000002E-2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22.299999999999997</v>
      </c>
      <c r="BN468" s="64">
        <f t="shared" si="75"/>
        <v>22.299999999999997</v>
      </c>
      <c r="BO468" s="64">
        <f t="shared" si="76"/>
        <v>4.2735042735042736E-2</v>
      </c>
      <c r="BP468" s="64">
        <f t="shared" si="77"/>
        <v>4.2735042735042736E-2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140.95238095238093</v>
      </c>
      <c r="Y472" s="376">
        <f>IFERROR(Y466/H466,"0")+IFERROR(Y467/H467,"0")+IFERROR(Y468/H468,"0")+IFERROR(Y469/H469,"0")+IFERROR(Y470/H470,"0")+IFERROR(Y471/H471,"0")</f>
        <v>141</v>
      </c>
      <c r="Z472" s="376">
        <f>IFERROR(IF(Z466="",0,Z466),"0")+IFERROR(IF(Z467="",0,Z467),"0")+IFERROR(IF(Z468="",0,Z468),"0")+IFERROR(IF(Z469="",0,Z469),"0")+IFERROR(IF(Z470="",0,Z470),"0")+IFERROR(IF(Z471="",0,Z471),"0")</f>
        <v>1.0366299999999999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571</v>
      </c>
      <c r="Y473" s="376">
        <f>IFERROR(SUM(Y466:Y471),"0")</f>
        <v>571.20000000000005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70</v>
      </c>
      <c r="Y494" s="375">
        <f t="shared" si="78"/>
        <v>73.92</v>
      </c>
      <c r="Z494" s="36">
        <f t="shared" si="79"/>
        <v>0.16744000000000001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74.772727272727266</v>
      </c>
      <c r="BN494" s="64">
        <f t="shared" si="81"/>
        <v>78.959999999999994</v>
      </c>
      <c r="BO494" s="64">
        <f t="shared" si="82"/>
        <v>0.12747668997668998</v>
      </c>
      <c r="BP494" s="64">
        <f t="shared" si="83"/>
        <v>0.13461538461538464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120</v>
      </c>
      <c r="Y496" s="375">
        <f t="shared" si="78"/>
        <v>121.44000000000001</v>
      </c>
      <c r="Z496" s="36">
        <f t="shared" si="79"/>
        <v>0.27507999999999999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128.18181818181816</v>
      </c>
      <c r="BN496" s="64">
        <f t="shared" si="81"/>
        <v>129.72</v>
      </c>
      <c r="BO496" s="64">
        <f t="shared" si="82"/>
        <v>0.21853146853146854</v>
      </c>
      <c r="BP496" s="64">
        <f t="shared" si="83"/>
        <v>0.22115384615384617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100</v>
      </c>
      <c r="Y498" s="375">
        <f t="shared" si="78"/>
        <v>100.32000000000001</v>
      </c>
      <c r="Z498" s="36">
        <f t="shared" si="79"/>
        <v>0.22724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106.81818181818181</v>
      </c>
      <c r="BN498" s="64">
        <f t="shared" si="81"/>
        <v>107.16</v>
      </c>
      <c r="BO498" s="64">
        <f t="shared" si="82"/>
        <v>0.18210955710955709</v>
      </c>
      <c r="BP498" s="64">
        <f t="shared" si="83"/>
        <v>0.18269230769230771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54.924242424242422</v>
      </c>
      <c r="Y502" s="376">
        <f>IFERROR(Y493/H493,"0")+IFERROR(Y494/H494,"0")+IFERROR(Y495/H495,"0")+IFERROR(Y496/H496,"0")+IFERROR(Y497/H497,"0")+IFERROR(Y498/H498,"0")+IFERROR(Y499/H499,"0")+IFERROR(Y500/H500,"0")+IFERROR(Y501/H501,"0")</f>
        <v>56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0.66976000000000002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290</v>
      </c>
      <c r="Y503" s="376">
        <f>IFERROR(SUM(Y493:Y501),"0")</f>
        <v>295.68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50</v>
      </c>
      <c r="Y505" s="375">
        <f>IFERROR(IF(X505="",0,CEILING((X505/$H505),1)*$H505),"")</f>
        <v>52.800000000000004</v>
      </c>
      <c r="Z505" s="36">
        <f>IFERROR(IF(Y505=0,"",ROUNDUP(Y505/H505,0)*0.01196),"")</f>
        <v>0.1196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53.409090909090907</v>
      </c>
      <c r="BN505" s="64">
        <f>IFERROR(Y505*I505/H505,"0")</f>
        <v>56.400000000000006</v>
      </c>
      <c r="BO505" s="64">
        <f>IFERROR(1/J505*(X505/H505),"0")</f>
        <v>9.1054778554778545E-2</v>
      </c>
      <c r="BP505" s="64">
        <f>IFERROR(1/J505*(Y505/H505),"0")</f>
        <v>9.6153846153846159E-2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9.4696969696969688</v>
      </c>
      <c r="Y507" s="376">
        <f>IFERROR(Y505/H505,"0")+IFERROR(Y506/H506,"0")</f>
        <v>10</v>
      </c>
      <c r="Z507" s="376">
        <f>IFERROR(IF(Z505="",0,Z505),"0")+IFERROR(IF(Z506="",0,Z506),"0")</f>
        <v>0.1196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50</v>
      </c>
      <c r="Y508" s="376">
        <f>IFERROR(SUM(Y505:Y506),"0")</f>
        <v>52.800000000000004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100</v>
      </c>
      <c r="Y510" s="375">
        <f t="shared" ref="Y510:Y515" si="84">IFERROR(IF(X510="",0,CEILING((X510/$H510),1)*$H510),"")</f>
        <v>100.32000000000001</v>
      </c>
      <c r="Z510" s="36">
        <f>IFERROR(IF(Y510=0,"",ROUNDUP(Y510/H510,0)*0.01196),"")</f>
        <v>0.22724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106.81818181818181</v>
      </c>
      <c r="BN510" s="64">
        <f t="shared" ref="BN510:BN515" si="86">IFERROR(Y510*I510/H510,"0")</f>
        <v>107.16</v>
      </c>
      <c r="BO510" s="64">
        <f t="shared" ref="BO510:BO515" si="87">IFERROR(1/J510*(X510/H510),"0")</f>
        <v>0.18210955710955709</v>
      </c>
      <c r="BP510" s="64">
        <f t="shared" ref="BP510:BP515" si="88">IFERROR(1/J510*(Y510/H510),"0")</f>
        <v>0.18269230769230771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60</v>
      </c>
      <c r="Y511" s="375">
        <f t="shared" si="84"/>
        <v>63.36</v>
      </c>
      <c r="Z511" s="36">
        <f>IFERROR(IF(Y511=0,"",ROUNDUP(Y511/H511,0)*0.01196),"")</f>
        <v>0.14352000000000001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64.090909090909079</v>
      </c>
      <c r="BN511" s="64">
        <f t="shared" si="86"/>
        <v>67.679999999999993</v>
      </c>
      <c r="BO511" s="64">
        <f t="shared" si="87"/>
        <v>0.10926573426573427</v>
      </c>
      <c r="BP511" s="64">
        <f t="shared" si="88"/>
        <v>0.11538461538461539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60</v>
      </c>
      <c r="Y512" s="375">
        <f t="shared" si="84"/>
        <v>63.36</v>
      </c>
      <c r="Z512" s="36">
        <f>IFERROR(IF(Y512=0,"",ROUNDUP(Y512/H512,0)*0.01196),"")</f>
        <v>0.14352000000000001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64.090909090909079</v>
      </c>
      <c r="BN512" s="64">
        <f t="shared" si="86"/>
        <v>67.679999999999993</v>
      </c>
      <c r="BO512" s="64">
        <f t="shared" si="87"/>
        <v>0.10926573426573427</v>
      </c>
      <c r="BP512" s="64">
        <f t="shared" si="88"/>
        <v>0.11538461538461539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41.666666666666664</v>
      </c>
      <c r="Y516" s="376">
        <f>IFERROR(Y510/H510,"0")+IFERROR(Y511/H511,"0")+IFERROR(Y512/H512,"0")+IFERROR(Y513/H513,"0")+IFERROR(Y514/H514,"0")+IFERROR(Y515/H515,"0")</f>
        <v>43</v>
      </c>
      <c r="Z516" s="376">
        <f>IFERROR(IF(Z510="",0,Z510),"0")+IFERROR(IF(Z511="",0,Z511),"0")+IFERROR(IF(Z512="",0,Z512),"0")+IFERROR(IF(Z513="",0,Z513),"0")+IFERROR(IF(Z514="",0,Z514),"0")+IFERROR(IF(Z515="",0,Z515),"0")</f>
        <v>0.51427999999999996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220</v>
      </c>
      <c r="Y517" s="376">
        <f>IFERROR(SUM(Y510:Y515),"0")</f>
        <v>227.04000000000002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400</v>
      </c>
      <c r="Y557" s="375">
        <f>IFERROR(IF(X557="",0,CEILING((X557/$H557),1)*$H557),"")</f>
        <v>405.59999999999997</v>
      </c>
      <c r="Z557" s="36">
        <f>IFERROR(IF(Y557=0,"",ROUNDUP(Y557/H557,0)*0.02175),"")</f>
        <v>1.131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428.92307692307696</v>
      </c>
      <c r="BN557" s="64">
        <f>IFERROR(Y557*I557/H557,"0")</f>
        <v>434.928</v>
      </c>
      <c r="BO557" s="64">
        <f>IFERROR(1/J557*(X557/H557),"0")</f>
        <v>0.91575091575091572</v>
      </c>
      <c r="BP557" s="64">
        <f>IFERROR(1/J557*(Y557/H557),"0")</f>
        <v>0.92857142857142849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51.282051282051285</v>
      </c>
      <c r="Y559" s="376">
        <f>IFERROR(Y557/H557,"0")+IFERROR(Y558/H558,"0")</f>
        <v>52</v>
      </c>
      <c r="Z559" s="376">
        <f>IFERROR(IF(Z557="",0,Z557),"0")+IFERROR(IF(Z558="",0,Z558),"0")</f>
        <v>1.131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400</v>
      </c>
      <c r="Y560" s="376">
        <f>IFERROR(SUM(Y557:Y558),"0")</f>
        <v>405.59999999999997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14218.4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14313.720000000001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14853.164073750006</v>
      </c>
      <c r="Y587" s="376">
        <f>IFERROR(SUM(BN22:BN583),"0")</f>
        <v>14953.721999999996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23</v>
      </c>
      <c r="Y588" s="38">
        <f>ROUNDUP(SUM(BP22:BP583),0)</f>
        <v>23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15428.164073750006</v>
      </c>
      <c r="Y589" s="376">
        <f>GrossWeightTotalR+PalletQtyTotalR*25</f>
        <v>15528.721999999996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1605.7791161584269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1619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25.440279999999998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302.40000000000003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50.400000000000006</v>
      </c>
      <c r="I596" s="46">
        <f>IFERROR(Y186*1,"0")+IFERROR(Y187*1,"0")+IFERROR(Y188*1,"0")+IFERROR(Y189*1,"0")+IFERROR(Y190*1,"0")+IFERROR(Y191*1,"0")+IFERROR(Y192*1,"0")+IFERROR(Y193*1,"0")</f>
        <v>159.6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1674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412.79999999999995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10039.799999999999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101.39999999999999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21</v>
      </c>
      <c r="Z596" s="46">
        <f>IFERROR(Y462*1,"0")+IFERROR(Y466*1,"0")+IFERROR(Y467*1,"0")+IFERROR(Y468*1,"0")+IFERROR(Y469*1,"0")+IFERROR(Y470*1,"0")+IFERROR(Y471*1,"0")+IFERROR(Y475*1,"0")</f>
        <v>571.20000000000005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575.52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405.59999999999997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2024-08-29T07:16:01Z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