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A540114-26A6-4375-9374-F41D5D6E60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AE599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R599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3" i="1"/>
  <c r="Y202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F10" i="1" s="1"/>
  <c r="D7" i="1"/>
  <c r="Q6" i="1"/>
  <c r="P2" i="1"/>
  <c r="Z64" i="1" l="1"/>
  <c r="Z132" i="1"/>
  <c r="Z152" i="1"/>
  <c r="H9" i="1"/>
  <c r="A10" i="1"/>
  <c r="Y24" i="1"/>
  <c r="Y37" i="1"/>
  <c r="Y41" i="1"/>
  <c r="Y45" i="1"/>
  <c r="Y49" i="1"/>
  <c r="Y59" i="1"/>
  <c r="Y65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I599" i="1"/>
  <c r="Y196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Z274" i="1" s="1"/>
  <c r="Y274" i="1"/>
  <c r="Z286" i="1"/>
  <c r="BP284" i="1"/>
  <c r="BN284" i="1"/>
  <c r="Z284" i="1"/>
  <c r="BP293" i="1"/>
  <c r="BN293" i="1"/>
  <c r="Z293" i="1"/>
  <c r="BP317" i="1"/>
  <c r="BN317" i="1"/>
  <c r="Z317" i="1"/>
  <c r="BP321" i="1"/>
  <c r="BN321" i="1"/>
  <c r="Z321" i="1"/>
  <c r="BP335" i="1"/>
  <c r="BN335" i="1"/>
  <c r="Z335" i="1"/>
  <c r="BP343" i="1"/>
  <c r="BN343" i="1"/>
  <c r="Z343" i="1"/>
  <c r="Y345" i="1"/>
  <c r="Z351" i="1"/>
  <c r="BP349" i="1"/>
  <c r="BN349" i="1"/>
  <c r="Z349" i="1"/>
  <c r="Y351" i="1"/>
  <c r="BP376" i="1"/>
  <c r="BN376" i="1"/>
  <c r="Z376" i="1"/>
  <c r="BP380" i="1"/>
  <c r="BN380" i="1"/>
  <c r="Z380" i="1"/>
  <c r="BP404" i="1"/>
  <c r="BN404" i="1"/>
  <c r="Z404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H599" i="1"/>
  <c r="F9" i="1"/>
  <c r="J9" i="1"/>
  <c r="Z22" i="1"/>
  <c r="Z23" i="1" s="1"/>
  <c r="BN22" i="1"/>
  <c r="BP22" i="1"/>
  <c r="Y23" i="1"/>
  <c r="X589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599" i="1"/>
  <c r="Z69" i="1"/>
  <c r="Z75" i="1" s="1"/>
  <c r="BN69" i="1"/>
  <c r="Z71" i="1"/>
  <c r="BN71" i="1"/>
  <c r="Z74" i="1"/>
  <c r="BN74" i="1"/>
  <c r="Y75" i="1"/>
  <c r="Z78" i="1"/>
  <c r="Z80" i="1" s="1"/>
  <c r="BN78" i="1"/>
  <c r="BP78" i="1"/>
  <c r="Z84" i="1"/>
  <c r="Z89" i="1" s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Z107" i="1" s="1"/>
  <c r="BN105" i="1"/>
  <c r="Y108" i="1"/>
  <c r="Z111" i="1"/>
  <c r="Z115" i="1" s="1"/>
  <c r="BN111" i="1"/>
  <c r="Z113" i="1"/>
  <c r="BN113" i="1"/>
  <c r="F599" i="1"/>
  <c r="Z120" i="1"/>
  <c r="Z124" i="1" s="1"/>
  <c r="BN120" i="1"/>
  <c r="Z122" i="1"/>
  <c r="BN122" i="1"/>
  <c r="Y125" i="1"/>
  <c r="Z129" i="1"/>
  <c r="BN129" i="1"/>
  <c r="Z136" i="1"/>
  <c r="Z141" i="1" s="1"/>
  <c r="BN136" i="1"/>
  <c r="Z138" i="1"/>
  <c r="BN138" i="1"/>
  <c r="Z140" i="1"/>
  <c r="BN140" i="1"/>
  <c r="Z144" i="1"/>
  <c r="Z146" i="1" s="1"/>
  <c r="BN144" i="1"/>
  <c r="BP144" i="1"/>
  <c r="G599" i="1"/>
  <c r="Z151" i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Z196" i="1" s="1"/>
  <c r="BN188" i="1"/>
  <c r="BP188" i="1"/>
  <c r="Z190" i="1"/>
  <c r="BN190" i="1"/>
  <c r="Z192" i="1"/>
  <c r="BN192" i="1"/>
  <c r="BP193" i="1"/>
  <c r="BN193" i="1"/>
  <c r="BP195" i="1"/>
  <c r="BN195" i="1"/>
  <c r="Z195" i="1"/>
  <c r="Y197" i="1"/>
  <c r="J599" i="1"/>
  <c r="Y203" i="1"/>
  <c r="BP200" i="1"/>
  <c r="BN200" i="1"/>
  <c r="Z200" i="1"/>
  <c r="Z202" i="1" s="1"/>
  <c r="Y207" i="1"/>
  <c r="BP212" i="1"/>
  <c r="BN212" i="1"/>
  <c r="Z212" i="1"/>
  <c r="BP216" i="1"/>
  <c r="BN216" i="1"/>
  <c r="Z216" i="1"/>
  <c r="Y233" i="1"/>
  <c r="BP224" i="1"/>
  <c r="BN224" i="1"/>
  <c r="Z224" i="1"/>
  <c r="Z232" i="1" s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Y286" i="1"/>
  <c r="Z295" i="1"/>
  <c r="BP291" i="1"/>
  <c r="BN291" i="1"/>
  <c r="Z291" i="1"/>
  <c r="Y295" i="1"/>
  <c r="BP309" i="1"/>
  <c r="BN309" i="1"/>
  <c r="Z309" i="1"/>
  <c r="Z310" i="1" s="1"/>
  <c r="Y311" i="1"/>
  <c r="U599" i="1"/>
  <c r="Y322" i="1"/>
  <c r="Y323" i="1"/>
  <c r="BP314" i="1"/>
  <c r="BN314" i="1"/>
  <c r="Z314" i="1"/>
  <c r="Z322" i="1" s="1"/>
  <c r="BP319" i="1"/>
  <c r="BN319" i="1"/>
  <c r="Z319" i="1"/>
  <c r="BP327" i="1"/>
  <c r="BN327" i="1"/>
  <c r="Z327" i="1"/>
  <c r="Z368" i="1"/>
  <c r="BP366" i="1"/>
  <c r="BN366" i="1"/>
  <c r="Z366" i="1"/>
  <c r="Y368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Z458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K599" i="1"/>
  <c r="Y252" i="1"/>
  <c r="O599" i="1"/>
  <c r="Y275" i="1"/>
  <c r="Y280" i="1"/>
  <c r="Q599" i="1"/>
  <c r="Y287" i="1"/>
  <c r="Y296" i="1"/>
  <c r="Y301" i="1"/>
  <c r="T599" i="1"/>
  <c r="Y306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V599" i="1"/>
  <c r="Y369" i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Z393" i="1" s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Z476" i="1" s="1"/>
  <c r="BP515" i="1"/>
  <c r="BN515" i="1"/>
  <c r="Z515" i="1"/>
  <c r="Y519" i="1"/>
  <c r="BP523" i="1"/>
  <c r="BN523" i="1"/>
  <c r="Z523" i="1"/>
  <c r="Z525" i="1" s="1"/>
  <c r="Y525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57" i="1" l="1"/>
  <c r="Z541" i="1"/>
  <c r="Y593" i="1"/>
  <c r="Y590" i="1"/>
  <c r="Y592" i="1" s="1"/>
  <c r="Z264" i="1"/>
  <c r="Y589" i="1"/>
  <c r="Z519" i="1"/>
  <c r="Z505" i="1"/>
  <c r="Z453" i="1"/>
  <c r="Z406" i="1"/>
  <c r="Z344" i="1"/>
  <c r="Z329" i="1"/>
  <c r="Z569" i="1"/>
  <c r="Z183" i="1"/>
  <c r="Z169" i="1"/>
  <c r="Z59" i="1"/>
  <c r="Y591" i="1"/>
  <c r="Z487" i="1"/>
  <c r="Z218" i="1"/>
  <c r="Z594" i="1" s="1"/>
</calcChain>
</file>

<file path=xl/sharedStrings.xml><?xml version="1.0" encoding="utf-8"?>
<sst xmlns="http://schemas.openxmlformats.org/spreadsheetml/2006/main" count="2426" uniqueCount="771">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</sst>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82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45536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0.41666666666666669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10</v>
      </c>
      <c r="Y78" s="378">
        <f>IFERROR(IF(X78="",0,CEILING((X78/$H78),1)*$H78),"")</f>
        <v>10.8</v>
      </c>
      <c r="Z78" s="36">
        <f>IFERROR(IF(Y78=0,"",ROUNDUP(Y78/H78,0)*0.02175),"")</f>
        <v>2.1749999999999999E-2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10.444444444444443</v>
      </c>
      <c r="BN78" s="64">
        <f>IFERROR(Y78*I78/H78,"0")</f>
        <v>11.28</v>
      </c>
      <c r="BO78" s="64">
        <f>IFERROR(1/J78*(X78/H78),"0")</f>
        <v>1.653439153439153E-2</v>
      </c>
      <c r="BP78" s="64">
        <f>IFERROR(1/J78*(Y78/H78),"0")</f>
        <v>1.7857142857142856E-2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0.92592592592592582</v>
      </c>
      <c r="Y80" s="379">
        <f>IFERROR(Y78/H78,"0")+IFERROR(Y79/H79,"0")</f>
        <v>1</v>
      </c>
      <c r="Z80" s="379">
        <f>IFERROR(IF(Z78="",0,Z78),"0")+IFERROR(IF(Z79="",0,Z79),"0")</f>
        <v>2.1749999999999999E-2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10</v>
      </c>
      <c r="Y81" s="379">
        <f>IFERROR(SUM(Y78:Y79),"0")</f>
        <v>10.8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24</v>
      </c>
      <c r="Y98" s="378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25.611428571428572</v>
      </c>
      <c r="BN98" s="64">
        <f>IFERROR(Y98*I98/H98,"0")</f>
        <v>26.892000000000003</v>
      </c>
      <c r="BO98" s="64">
        <f>IFERROR(1/J98*(X98/H98),"0")</f>
        <v>5.1020408163265307E-2</v>
      </c>
      <c r="BP98" s="64">
        <f>IFERROR(1/J98*(Y98/H98),"0")</f>
        <v>5.3571428571428568E-2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2.8571428571428572</v>
      </c>
      <c r="Y100" s="379">
        <f>IFERROR(Y97/H97,"0")+IFERROR(Y98/H98,"0")+IFERROR(Y99/H99,"0")</f>
        <v>3</v>
      </c>
      <c r="Z100" s="379">
        <f>IFERROR(IF(Z97="",0,Z97),"0")+IFERROR(IF(Z98="",0,Z98),"0")+IFERROR(IF(Z99="",0,Z99),"0")</f>
        <v>6.5250000000000002E-2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24</v>
      </c>
      <c r="Y101" s="379">
        <f>IFERROR(SUM(Y97:Y99),"0")</f>
        <v>25.200000000000003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44</v>
      </c>
      <c r="Y104" s="378">
        <f>IFERROR(IF(X104="",0,CEILING((X104/$H104),1)*$H104),"")</f>
        <v>54</v>
      </c>
      <c r="Z104" s="36">
        <f>IFERROR(IF(Y104=0,"",ROUNDUP(Y104/H104,0)*0.02175),"")</f>
        <v>0.10874999999999999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45.955555555555549</v>
      </c>
      <c r="BN104" s="64">
        <f>IFERROR(Y104*I104/H104,"0")</f>
        <v>56.4</v>
      </c>
      <c r="BO104" s="64">
        <f>IFERROR(1/J104*(X104/H104),"0")</f>
        <v>7.2751322751322733E-2</v>
      </c>
      <c r="BP104" s="64">
        <f>IFERROR(1/J104*(Y104/H104),"0")</f>
        <v>8.9285714285714274E-2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4.0740740740740735</v>
      </c>
      <c r="Y107" s="379">
        <f>IFERROR(Y104/H104,"0")+IFERROR(Y105/H105,"0")+IFERROR(Y106/H106,"0")</f>
        <v>5</v>
      </c>
      <c r="Z107" s="379">
        <f>IFERROR(IF(Z104="",0,Z104),"0")+IFERROR(IF(Z105="",0,Z105),"0")+IFERROR(IF(Z106="",0,Z106),"0")</f>
        <v>0.10874999999999999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44</v>
      </c>
      <c r="Y108" s="379">
        <f>IFERROR(SUM(Y104:Y106),"0")</f>
        <v>54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115</v>
      </c>
      <c r="Y111" s="378">
        <f>IFERROR(IF(X111="",0,CEILING((X111/$H111),1)*$H111),"")</f>
        <v>117.60000000000001</v>
      </c>
      <c r="Z111" s="36">
        <f>IFERROR(IF(Y111=0,"",ROUNDUP(Y111/H111,0)*0.02175),"")</f>
        <v>0.30449999999999999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122.72142857142858</v>
      </c>
      <c r="BN111" s="64">
        <f>IFERROR(Y111*I111/H111,"0")</f>
        <v>125.49600000000001</v>
      </c>
      <c r="BO111" s="64">
        <f>IFERROR(1/J111*(X111/H111),"0")</f>
        <v>0.24447278911564624</v>
      </c>
      <c r="BP111" s="64">
        <f>IFERROR(1/J111*(Y111/H111),"0")</f>
        <v>0.25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13.69047619047619</v>
      </c>
      <c r="Y115" s="379">
        <f>IFERROR(Y110/H110,"0")+IFERROR(Y111/H111,"0")+IFERROR(Y112/H112,"0")+IFERROR(Y113/H113,"0")+IFERROR(Y114/H114,"0")</f>
        <v>14</v>
      </c>
      <c r="Z115" s="379">
        <f>IFERROR(IF(Z110="",0,Z110),"0")+IFERROR(IF(Z111="",0,Z111),"0")+IFERROR(IF(Z112="",0,Z112),"0")+IFERROR(IF(Z113="",0,Z113),"0")+IFERROR(IF(Z114="",0,Z114),"0")</f>
        <v>0.30449999999999999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115</v>
      </c>
      <c r="Y116" s="379">
        <f>IFERROR(SUM(Y110:Y114),"0")</f>
        <v>117.60000000000001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10</v>
      </c>
      <c r="Y120" s="378">
        <f>IFERROR(IF(X120="",0,CEILING((X120/$H120),1)*$H120),"")</f>
        <v>11.2</v>
      </c>
      <c r="Z120" s="36">
        <f>IFERROR(IF(Y120=0,"",ROUNDUP(Y120/H120,0)*0.02175),"")</f>
        <v>2.1749999999999999E-2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10.428571428571429</v>
      </c>
      <c r="BN120" s="64">
        <f>IFERROR(Y120*I120/H120,"0")</f>
        <v>11.680000000000001</v>
      </c>
      <c r="BO120" s="64">
        <f>IFERROR(1/J120*(X120/H120),"0")</f>
        <v>1.5943877551020409E-2</v>
      </c>
      <c r="BP120" s="64">
        <f>IFERROR(1/J120*(Y120/H120),"0")</f>
        <v>1.7857142857142856E-2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0.8928571428571429</v>
      </c>
      <c r="Y124" s="379">
        <f>IFERROR(Y119/H119,"0")+IFERROR(Y120/H120,"0")+IFERROR(Y121/H121,"0")+IFERROR(Y122/H122,"0")+IFERROR(Y123/H123,"0")</f>
        <v>1</v>
      </c>
      <c r="Z124" s="379">
        <f>IFERROR(IF(Z119="",0,Z119),"0")+IFERROR(IF(Z120="",0,Z120),"0")+IFERROR(IF(Z121="",0,Z121),"0")+IFERROR(IF(Z122="",0,Z122),"0")+IFERROR(IF(Z123="",0,Z123),"0")</f>
        <v>2.1749999999999999E-2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10</v>
      </c>
      <c r="Y125" s="379">
        <f>IFERROR(SUM(Y119:Y123),"0")</f>
        <v>11.2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1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93</v>
      </c>
      <c r="Y136" s="378">
        <f t="shared" si="21"/>
        <v>100.80000000000001</v>
      </c>
      <c r="Z136" s="36">
        <f>IFERROR(IF(Y136=0,"",ROUNDUP(Y136/H136,0)*0.02175),"")</f>
        <v>0.26100000000000001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99.17785714285715</v>
      </c>
      <c r="BN136" s="64">
        <f t="shared" si="23"/>
        <v>107.49600000000001</v>
      </c>
      <c r="BO136" s="64">
        <f t="shared" si="24"/>
        <v>0.19770408163265304</v>
      </c>
      <c r="BP136" s="64">
        <f t="shared" si="25"/>
        <v>0.21428571428571427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11.071428571428571</v>
      </c>
      <c r="Y141" s="379">
        <f>IFERROR(Y135/H135,"0")+IFERROR(Y136/H136,"0")+IFERROR(Y137/H137,"0")+IFERROR(Y138/H138,"0")+IFERROR(Y139/H139,"0")+IFERROR(Y140/H140,"0")</f>
        <v>12</v>
      </c>
      <c r="Z141" s="379">
        <f>IFERROR(IF(Z135="",0,Z135),"0")+IFERROR(IF(Z136="",0,Z136),"0")+IFERROR(IF(Z137="",0,Z137),"0")+IFERROR(IF(Z138="",0,Z138),"0")+IFERROR(IF(Z139="",0,Z139),"0")+IFERROR(IF(Z140="",0,Z140),"0")</f>
        <v>0.26100000000000001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93</v>
      </c>
      <c r="Y142" s="379">
        <f>IFERROR(SUM(Y135:Y140),"0")</f>
        <v>100.80000000000001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4301051476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4301051477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70</v>
      </c>
      <c r="Y188" s="378">
        <f t="shared" ref="Y188:Y195" si="26">IFERROR(IF(X188="",0,CEILING((X188/$H188),1)*$H188),"")</f>
        <v>71.400000000000006</v>
      </c>
      <c r="Z188" s="36">
        <f>IFERROR(IF(Y188=0,"",ROUNDUP(Y188/H188,0)*0.00753),"")</f>
        <v>0.12801000000000001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74.333333333333329</v>
      </c>
      <c r="BN188" s="64">
        <f t="shared" ref="BN188:BN195" si="28">IFERROR(Y188*I188/H188,"0")</f>
        <v>75.820000000000007</v>
      </c>
      <c r="BO188" s="64">
        <f t="shared" ref="BO188:BO195" si="29">IFERROR(1/J188*(X188/H188),"0")</f>
        <v>0.10683760683760682</v>
      </c>
      <c r="BP188" s="64">
        <f t="shared" ref="BP188:BP195" si="30">IFERROR(1/J188*(Y188/H188),"0")</f>
        <v>0.10897435897435898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16.666666666666664</v>
      </c>
      <c r="Y196" s="379">
        <f>IFERROR(Y188/H188,"0")+IFERROR(Y189/H189,"0")+IFERROR(Y190/H190,"0")+IFERROR(Y191/H191,"0")+IFERROR(Y192/H192,"0")+IFERROR(Y193/H193,"0")+IFERROR(Y194/H194,"0")+IFERROR(Y195/H195,"0")</f>
        <v>17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0.12801000000000001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70</v>
      </c>
      <c r="Y197" s="379">
        <f>IFERROR(SUM(Y188:Y195),"0")</f>
        <v>71.400000000000006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59</v>
      </c>
      <c r="Y210" s="378">
        <f t="shared" ref="Y210:Y217" si="31">IFERROR(IF(X210="",0,CEILING((X210/$H210),1)*$H210),"")</f>
        <v>59.400000000000006</v>
      </c>
      <c r="Z210" s="36">
        <f>IFERROR(IF(Y210=0,"",ROUNDUP(Y210/H210,0)*0.00937),"")</f>
        <v>0.10306999999999999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61.294444444444444</v>
      </c>
      <c r="BN210" s="64">
        <f t="shared" ref="BN210:BN217" si="33">IFERROR(Y210*I210/H210,"0")</f>
        <v>61.71</v>
      </c>
      <c r="BO210" s="64">
        <f t="shared" ref="BO210:BO217" si="34">IFERROR(1/J210*(X210/H210),"0")</f>
        <v>9.1049382716049385E-2</v>
      </c>
      <c r="BP210" s="64">
        <f t="shared" ref="BP210:BP217" si="35">IFERROR(1/J210*(Y210/H210),"0")</f>
        <v>9.166666666666666E-2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10.925925925925926</v>
      </c>
      <c r="Y218" s="379">
        <f>IFERROR(Y210/H210,"0")+IFERROR(Y211/H211,"0")+IFERROR(Y212/H212,"0")+IFERROR(Y213/H213,"0")+IFERROR(Y214/H214,"0")+IFERROR(Y215/H215,"0")+IFERROR(Y216/H216,"0")+IFERROR(Y217/H217,"0")</f>
        <v>11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0.10306999999999999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59</v>
      </c>
      <c r="Y219" s="379">
        <f>IFERROR(SUM(Y210:Y217),"0")</f>
        <v>59.400000000000006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142</v>
      </c>
      <c r="Y222" s="378">
        <f t="shared" si="36"/>
        <v>148.19999999999999</v>
      </c>
      <c r="Z222" s="36">
        <f>IFERROR(IF(Y222=0,"",ROUNDUP(Y222/H222,0)*0.02175),"")</f>
        <v>0.41324999999999995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152.26769230769233</v>
      </c>
      <c r="BN222" s="64">
        <f t="shared" si="38"/>
        <v>158.91600000000003</v>
      </c>
      <c r="BO222" s="64">
        <f t="shared" si="39"/>
        <v>0.32509157509157505</v>
      </c>
      <c r="BP222" s="64">
        <f t="shared" si="40"/>
        <v>0.33928571428571425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103</v>
      </c>
      <c r="Y225" s="378">
        <f t="shared" si="36"/>
        <v>103.2</v>
      </c>
      <c r="Z225" s="36">
        <f t="shared" ref="Z225:Z231" si="41">IFERROR(IF(Y225=0,"",ROUNDUP(Y225/H225,0)*0.00753),"")</f>
        <v>0.32379000000000002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115.44583333333334</v>
      </c>
      <c r="BN225" s="64">
        <f t="shared" si="38"/>
        <v>115.67</v>
      </c>
      <c r="BO225" s="64">
        <f t="shared" si="39"/>
        <v>0.27510683760683763</v>
      </c>
      <c r="BP225" s="64">
        <f t="shared" si="40"/>
        <v>0.27564102564102561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129</v>
      </c>
      <c r="Y227" s="378">
        <f t="shared" si="36"/>
        <v>129.6</v>
      </c>
      <c r="Z227" s="36">
        <f t="shared" si="41"/>
        <v>0.40662000000000004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143.62000000000003</v>
      </c>
      <c r="BN227" s="64">
        <f t="shared" si="38"/>
        <v>144.28800000000001</v>
      </c>
      <c r="BO227" s="64">
        <f t="shared" si="39"/>
        <v>0.34455128205128205</v>
      </c>
      <c r="BP227" s="64">
        <f t="shared" si="40"/>
        <v>0.34615384615384615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104</v>
      </c>
      <c r="Y228" s="378">
        <f t="shared" si="36"/>
        <v>105.6</v>
      </c>
      <c r="Z228" s="36">
        <f t="shared" si="41"/>
        <v>0.33132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115.78666666666669</v>
      </c>
      <c r="BN228" s="64">
        <f t="shared" si="38"/>
        <v>117.56800000000001</v>
      </c>
      <c r="BO228" s="64">
        <f t="shared" si="39"/>
        <v>0.27777777777777779</v>
      </c>
      <c r="BP228" s="64">
        <f t="shared" si="40"/>
        <v>0.28205128205128205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96</v>
      </c>
      <c r="Y230" s="378">
        <f t="shared" si="36"/>
        <v>96</v>
      </c>
      <c r="Z230" s="36">
        <f t="shared" si="41"/>
        <v>0.30120000000000002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106.88000000000001</v>
      </c>
      <c r="BN230" s="64">
        <f t="shared" si="38"/>
        <v>106.88000000000001</v>
      </c>
      <c r="BO230" s="64">
        <f t="shared" si="39"/>
        <v>0.25641025641025639</v>
      </c>
      <c r="BP230" s="64">
        <f t="shared" si="40"/>
        <v>0.25641025641025639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64</v>
      </c>
      <c r="Y231" s="378">
        <f t="shared" si="36"/>
        <v>64.8</v>
      </c>
      <c r="Z231" s="36">
        <f t="shared" si="41"/>
        <v>0.20331000000000002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71.413333333333341</v>
      </c>
      <c r="BN231" s="64">
        <f t="shared" si="38"/>
        <v>72.305999999999997</v>
      </c>
      <c r="BO231" s="64">
        <f t="shared" si="39"/>
        <v>0.17094017094017094</v>
      </c>
      <c r="BP231" s="64">
        <f t="shared" si="40"/>
        <v>0.17307692307692307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224.87179487179486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227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1.9794900000000002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638</v>
      </c>
      <c r="Y233" s="379">
        <f>IFERROR(SUM(Y221:Y231),"0")</f>
        <v>647.4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44</v>
      </c>
      <c r="Y238" s="378">
        <f>IFERROR(IF(X238="",0,CEILING((X238/$H238),1)*$H238),"")</f>
        <v>45.6</v>
      </c>
      <c r="Z238" s="36">
        <f>IFERROR(IF(Y238=0,"",ROUNDUP(Y238/H238,0)*0.00753),"")</f>
        <v>0.14307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48.986666666666672</v>
      </c>
      <c r="BN238" s="64">
        <f>IFERROR(Y238*I238/H238,"0")</f>
        <v>50.768000000000008</v>
      </c>
      <c r="BO238" s="64">
        <f>IFERROR(1/J238*(X238/H238),"0")</f>
        <v>0.11752136752136753</v>
      </c>
      <c r="BP238" s="64">
        <f>IFERROR(1/J238*(Y238/H238),"0")</f>
        <v>0.12179487179487179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67</v>
      </c>
      <c r="Y239" s="378">
        <f>IFERROR(IF(X239="",0,CEILING((X239/$H239),1)*$H239),"")</f>
        <v>67.2</v>
      </c>
      <c r="Z239" s="36">
        <f>IFERROR(IF(Y239=0,"",ROUNDUP(Y239/H239,0)*0.00753),"")</f>
        <v>0.21084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74.593333333333334</v>
      </c>
      <c r="BN239" s="64">
        <f>IFERROR(Y239*I239/H239,"0")</f>
        <v>74.816000000000003</v>
      </c>
      <c r="BO239" s="64">
        <f>IFERROR(1/J239*(X239/H239),"0")</f>
        <v>0.17895299145299146</v>
      </c>
      <c r="BP239" s="64">
        <f>IFERROR(1/J239*(Y239/H239),"0")</f>
        <v>0.17948717948717952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46.25</v>
      </c>
      <c r="Y240" s="379">
        <f>IFERROR(Y235/H235,"0")+IFERROR(Y236/H236,"0")+IFERROR(Y237/H237,"0")+IFERROR(Y238/H238,"0")+IFERROR(Y239/H239,"0")</f>
        <v>47</v>
      </c>
      <c r="Z240" s="379">
        <f>IFERROR(IF(Z235="",0,Z235),"0")+IFERROR(IF(Z236="",0,Z236),"0")+IFERROR(IF(Z237="",0,Z237),"0")+IFERROR(IF(Z238="",0,Z238),"0")+IFERROR(IF(Z239="",0,Z239),"0")</f>
        <v>0.35391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111</v>
      </c>
      <c r="Y241" s="379">
        <f>IFERROR(SUM(Y235:Y239),"0")</f>
        <v>112.80000000000001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12</v>
      </c>
      <c r="Y251" s="378">
        <f t="shared" si="42"/>
        <v>12</v>
      </c>
      <c r="Z251" s="36">
        <f>IFERROR(IF(Y251=0,"",ROUNDUP(Y251/H251,0)*0.00937),"")</f>
        <v>2.811E-2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12.72</v>
      </c>
      <c r="BN251" s="64">
        <f t="shared" si="44"/>
        <v>12.72</v>
      </c>
      <c r="BO251" s="64">
        <f t="shared" si="45"/>
        <v>2.5000000000000001E-2</v>
      </c>
      <c r="BP251" s="64">
        <f t="shared" si="46"/>
        <v>2.5000000000000001E-2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3</v>
      </c>
      <c r="Y252" s="379">
        <f>IFERROR(Y244/H244,"0")+IFERROR(Y245/H245,"0")+IFERROR(Y246/H246,"0")+IFERROR(Y247/H247,"0")+IFERROR(Y248/H248,"0")+IFERROR(Y249/H249,"0")+IFERROR(Y250/H250,"0")+IFERROR(Y251/H251,"0")</f>
        <v>3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2.811E-2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12</v>
      </c>
      <c r="Y253" s="379">
        <f>IFERROR(SUM(Y244:Y251),"0")</f>
        <v>12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10</v>
      </c>
      <c r="Y260" s="378">
        <f t="shared" si="47"/>
        <v>12</v>
      </c>
      <c r="Z260" s="36">
        <f>IFERROR(IF(Y260=0,"",ROUNDUP(Y260/H260,0)*0.00937),"")</f>
        <v>2.811E-2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10.600000000000001</v>
      </c>
      <c r="BN260" s="64">
        <f t="shared" si="49"/>
        <v>12.72</v>
      </c>
      <c r="BO260" s="64">
        <f t="shared" si="50"/>
        <v>2.0833333333333332E-2</v>
      </c>
      <c r="BP260" s="64">
        <f t="shared" si="51"/>
        <v>2.5000000000000001E-2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2.5</v>
      </c>
      <c r="Y264" s="379">
        <f>IFERROR(Y256/H256,"0")+IFERROR(Y257/H257,"0")+IFERROR(Y258/H258,"0")+IFERROR(Y259/H259,"0")+IFERROR(Y260/H260,"0")+IFERROR(Y261/H261,"0")+IFERROR(Y262/H262,"0")+IFERROR(Y263/H263,"0")</f>
        <v>3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2.811E-2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10</v>
      </c>
      <c r="Y265" s="379">
        <f>IFERROR(SUM(Y256:Y263),"0")</f>
        <v>12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66</v>
      </c>
      <c r="Y292" s="378">
        <f>IFERROR(IF(X292="",0,CEILING((X292/$H292),1)*$H292),"")</f>
        <v>67.2</v>
      </c>
      <c r="Z292" s="36">
        <f>IFERROR(IF(Y292=0,"",ROUNDUP(Y292/H292,0)*0.00753),"")</f>
        <v>0.21084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73.48</v>
      </c>
      <c r="BN292" s="64">
        <f>IFERROR(Y292*I292/H292,"0")</f>
        <v>74.816000000000003</v>
      </c>
      <c r="BO292" s="64">
        <f>IFERROR(1/J292*(X292/H292),"0")</f>
        <v>0.17628205128205127</v>
      </c>
      <c r="BP292" s="64">
        <f>IFERROR(1/J292*(Y292/H292),"0")</f>
        <v>0.17948717948717952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80</v>
      </c>
      <c r="Y293" s="378">
        <f>IFERROR(IF(X293="",0,CEILING((X293/$H293),1)*$H293),"")</f>
        <v>81.599999999999994</v>
      </c>
      <c r="Z293" s="36">
        <f>IFERROR(IF(Y293=0,"",ROUNDUP(Y293/H293,0)*0.00753),"")</f>
        <v>0.25602000000000003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86.666666666666671</v>
      </c>
      <c r="BN293" s="64">
        <f>IFERROR(Y293*I293/H293,"0")</f>
        <v>88.4</v>
      </c>
      <c r="BO293" s="64">
        <f>IFERROR(1/J293*(X293/H293),"0")</f>
        <v>0.21367521367521369</v>
      </c>
      <c r="BP293" s="64">
        <f>IFERROR(1/J293*(Y293/H293),"0")</f>
        <v>0.21794871794871795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60.833333333333336</v>
      </c>
      <c r="Y295" s="379">
        <f>IFERROR(Y290/H290,"0")+IFERROR(Y291/H291,"0")+IFERROR(Y292/H292,"0")+IFERROR(Y293/H293,"0")+IFERROR(Y294/H294,"0")</f>
        <v>62</v>
      </c>
      <c r="Z295" s="379">
        <f>IFERROR(IF(Z290="",0,Z290),"0")+IFERROR(IF(Z291="",0,Z291),"0")+IFERROR(IF(Z292="",0,Z292),"0")+IFERROR(IF(Z293="",0,Z293),"0")+IFERROR(IF(Z294="",0,Z294),"0")</f>
        <v>0.46686000000000005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146</v>
      </c>
      <c r="Y296" s="379">
        <f>IFERROR(SUM(Y290:Y294),"0")</f>
        <v>148.80000000000001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80</v>
      </c>
      <c r="Y314" s="378">
        <f t="shared" ref="Y314:Y321" si="57">IFERROR(IF(X314="",0,CEILING((X314/$H314),1)*$H314),"")</f>
        <v>86.4</v>
      </c>
      <c r="Z314" s="36">
        <f>IFERROR(IF(Y314=0,"",ROUNDUP(Y314/H314,0)*0.02175),"")</f>
        <v>0.17399999999999999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83.555555555555543</v>
      </c>
      <c r="BN314" s="64">
        <f t="shared" ref="BN314:BN321" si="59">IFERROR(Y314*I314/H314,"0")</f>
        <v>90.24</v>
      </c>
      <c r="BO314" s="64">
        <f t="shared" ref="BO314:BO321" si="60">IFERROR(1/J314*(X314/H314),"0")</f>
        <v>0.13227513227513224</v>
      </c>
      <c r="BP314" s="64">
        <f t="shared" ref="BP314:BP321" si="61">IFERROR(1/J314*(Y314/H314),"0")</f>
        <v>0.14285714285714285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50</v>
      </c>
      <c r="Y315" s="378">
        <f t="shared" si="57"/>
        <v>54</v>
      </c>
      <c r="Z315" s="36">
        <f>IFERROR(IF(Y315=0,"",ROUNDUP(Y315/H315,0)*0.02175),"")</f>
        <v>0.10874999999999999</v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52.222222222222221</v>
      </c>
      <c r="BN315" s="64">
        <f t="shared" si="59"/>
        <v>56.4</v>
      </c>
      <c r="BO315" s="64">
        <f t="shared" si="60"/>
        <v>8.2671957671957674E-2</v>
      </c>
      <c r="BP315" s="64">
        <f t="shared" si="61"/>
        <v>8.9285714285714274E-2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80</v>
      </c>
      <c r="Y317" s="378">
        <f t="shared" si="57"/>
        <v>86.4</v>
      </c>
      <c r="Z317" s="36">
        <f>IFERROR(IF(Y317=0,"",ROUNDUP(Y317/H317,0)*0.02175),"")</f>
        <v>0.17399999999999999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83.555555555555543</v>
      </c>
      <c r="BN317" s="64">
        <f t="shared" si="59"/>
        <v>90.24</v>
      </c>
      <c r="BO317" s="64">
        <f t="shared" si="60"/>
        <v>0.13227513227513224</v>
      </c>
      <c r="BP317" s="64">
        <f t="shared" si="61"/>
        <v>0.14285714285714285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19.444444444444443</v>
      </c>
      <c r="Y322" s="379">
        <f>IFERROR(Y314/H314,"0")+IFERROR(Y315/H315,"0")+IFERROR(Y316/H316,"0")+IFERROR(Y317/H317,"0")+IFERROR(Y318/H318,"0")+IFERROR(Y319/H319,"0")+IFERROR(Y320/H320,"0")+IFERROR(Y321/H321,"0")</f>
        <v>21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0.45674999999999993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210</v>
      </c>
      <c r="Y323" s="379">
        <f>IFERROR(SUM(Y314:Y321),"0")</f>
        <v>226.8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88</v>
      </c>
      <c r="Y341" s="378">
        <f>IFERROR(IF(X341="",0,CEILING((X341/$H341),1)*$H341),"")</f>
        <v>92.4</v>
      </c>
      <c r="Z341" s="36">
        <f>IFERROR(IF(Y341=0,"",ROUNDUP(Y341/H341,0)*0.02175),"")</f>
        <v>0.23924999999999999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93.90857142857142</v>
      </c>
      <c r="BN341" s="64">
        <f>IFERROR(Y341*I341/H341,"0")</f>
        <v>98.604000000000013</v>
      </c>
      <c r="BO341" s="64">
        <f>IFERROR(1/J341*(X341/H341),"0")</f>
        <v>0.18707482993197277</v>
      </c>
      <c r="BP341" s="64">
        <f>IFERROR(1/J341*(Y341/H341),"0")</f>
        <v>0.19642857142857142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39</v>
      </c>
      <c r="Y342" s="378">
        <f>IFERROR(IF(X342="",0,CEILING((X342/$H342),1)*$H342),"")</f>
        <v>39</v>
      </c>
      <c r="Z342" s="36">
        <f>IFERROR(IF(Y342=0,"",ROUNDUP(Y342/H342,0)*0.02175),"")</f>
        <v>0.10874999999999999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41.820000000000007</v>
      </c>
      <c r="BN342" s="64">
        <f>IFERROR(Y342*I342/H342,"0")</f>
        <v>41.820000000000007</v>
      </c>
      <c r="BO342" s="64">
        <f>IFERROR(1/J342*(X342/H342),"0")</f>
        <v>8.9285714285714274E-2</v>
      </c>
      <c r="BP342" s="64">
        <f>IFERROR(1/J342*(Y342/H342),"0")</f>
        <v>8.9285714285714274E-2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15.476190476190476</v>
      </c>
      <c r="Y344" s="379">
        <f>IFERROR(Y341/H341,"0")+IFERROR(Y342/H342,"0")+IFERROR(Y343/H343,"0")</f>
        <v>16</v>
      </c>
      <c r="Z344" s="379">
        <f>IFERROR(IF(Z341="",0,Z341),"0")+IFERROR(IF(Z342="",0,Z342),"0")+IFERROR(IF(Z343="",0,Z343),"0")</f>
        <v>0.34799999999999998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127</v>
      </c>
      <c r="Y345" s="379">
        <f>IFERROR(SUM(Y341:Y343),"0")</f>
        <v>131.4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7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596</v>
      </c>
      <c r="Y374" s="378">
        <f t="shared" si="67"/>
        <v>600</v>
      </c>
      <c r="Z374" s="36">
        <f>IFERROR(IF(Y374=0,"",ROUNDUP(Y374/H374,0)*0.02175),"")</f>
        <v>0.86999999999999988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615.072</v>
      </c>
      <c r="BN374" s="64">
        <f t="shared" si="69"/>
        <v>619.20000000000005</v>
      </c>
      <c r="BO374" s="64">
        <f t="shared" si="70"/>
        <v>0.82777777777777772</v>
      </c>
      <c r="BP374" s="64">
        <f t="shared" si="71"/>
        <v>0.83333333333333326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59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420</v>
      </c>
      <c r="Y376" s="378">
        <f t="shared" si="67"/>
        <v>420</v>
      </c>
      <c r="Z376" s="36">
        <f>IFERROR(IF(Y376=0,"",ROUNDUP(Y376/H376,0)*0.02175),"")</f>
        <v>0.60899999999999999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433.44</v>
      </c>
      <c r="BN376" s="64">
        <f t="shared" si="69"/>
        <v>433.44</v>
      </c>
      <c r="BO376" s="64">
        <f t="shared" si="70"/>
        <v>0.58333333333333326</v>
      </c>
      <c r="BP376" s="64">
        <f t="shared" si="71"/>
        <v>0.58333333333333326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750</v>
      </c>
      <c r="Y378" s="378">
        <f t="shared" si="67"/>
        <v>750</v>
      </c>
      <c r="Z378" s="36">
        <f>IFERROR(IF(Y378=0,"",ROUNDUP(Y378/H378,0)*0.02175),"")</f>
        <v>1.0874999999999999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774</v>
      </c>
      <c r="BN378" s="64">
        <f t="shared" si="69"/>
        <v>774</v>
      </c>
      <c r="BO378" s="64">
        <f t="shared" si="70"/>
        <v>1.0416666666666665</v>
      </c>
      <c r="BP378" s="64">
        <f t="shared" si="71"/>
        <v>1.0416666666666665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117.73333333333333</v>
      </c>
      <c r="Y382" s="379">
        <f>IFERROR(Y373/H373,"0")+IFERROR(Y374/H374,"0")+IFERROR(Y375/H375,"0")+IFERROR(Y376/H376,"0")+IFERROR(Y377/H377,"0")+IFERROR(Y378/H378,"0")+IFERROR(Y379/H379,"0")+IFERROR(Y380/H380,"0")+IFERROR(Y381/H381,"0")</f>
        <v>118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2.5664999999999996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1766</v>
      </c>
      <c r="Y383" s="379">
        <f>IFERROR(SUM(Y373:Y381),"0")</f>
        <v>1770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610</v>
      </c>
      <c r="Y385" s="378">
        <f>IFERROR(IF(X385="",0,CEILING((X385/$H385),1)*$H385),"")</f>
        <v>615</v>
      </c>
      <c r="Z385" s="36">
        <f>IFERROR(IF(Y385=0,"",ROUNDUP(Y385/H385,0)*0.02175),"")</f>
        <v>0.89174999999999993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629.5200000000001</v>
      </c>
      <c r="BN385" s="64">
        <f>IFERROR(Y385*I385/H385,"0")</f>
        <v>634.68000000000006</v>
      </c>
      <c r="BO385" s="64">
        <f>IFERROR(1/J385*(X385/H385),"0")</f>
        <v>0.8472222222222221</v>
      </c>
      <c r="BP385" s="64">
        <f>IFERROR(1/J385*(Y385/H385),"0")</f>
        <v>0.85416666666666663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40.666666666666664</v>
      </c>
      <c r="Y387" s="379">
        <f>IFERROR(Y385/H385,"0")+IFERROR(Y386/H386,"0")</f>
        <v>41</v>
      </c>
      <c r="Z387" s="379">
        <f>IFERROR(IF(Z385="",0,Z385),"0")+IFERROR(IF(Z386="",0,Z386),"0")</f>
        <v>0.89174999999999993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610</v>
      </c>
      <c r="Y388" s="379">
        <f>IFERROR(SUM(Y385:Y386),"0")</f>
        <v>615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115</v>
      </c>
      <c r="Y414" s="378">
        <f>IFERROR(IF(X414="",0,CEILING((X414/$H414),1)*$H414),"")</f>
        <v>117</v>
      </c>
      <c r="Z414" s="36">
        <f>IFERROR(IF(Y414=0,"",ROUNDUP(Y414/H414,0)*0.02175),"")</f>
        <v>0.32624999999999998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123.31538461538463</v>
      </c>
      <c r="BN414" s="64">
        <f>IFERROR(Y414*I414/H414,"0")</f>
        <v>125.46000000000001</v>
      </c>
      <c r="BO414" s="64">
        <f>IFERROR(1/J414*(X414/H414),"0")</f>
        <v>0.26327838827838829</v>
      </c>
      <c r="BP414" s="64">
        <f>IFERROR(1/J414*(Y414/H414),"0")</f>
        <v>0.26785714285714285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14.743589743589745</v>
      </c>
      <c r="Y419" s="379">
        <f>IFERROR(Y414/H414,"0")+IFERROR(Y415/H415,"0")+IFERROR(Y416/H416,"0")+IFERROR(Y417/H417,"0")+IFERROR(Y418/H418,"0")</f>
        <v>15</v>
      </c>
      <c r="Z419" s="379">
        <f>IFERROR(IF(Z414="",0,Z414),"0")+IFERROR(IF(Z415="",0,Z415),"0")+IFERROR(IF(Z416="",0,Z416),"0")+IFERROR(IF(Z417="",0,Z417),"0")+IFERROR(IF(Z418="",0,Z418),"0")</f>
        <v>0.32624999999999998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115</v>
      </c>
      <c r="Y420" s="379">
        <f>IFERROR(SUM(Y414:Y418),"0")</f>
        <v>117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105</v>
      </c>
      <c r="Y433" s="378">
        <f t="shared" si="72"/>
        <v>105</v>
      </c>
      <c r="Z433" s="36">
        <f>IFERROR(IF(Y433=0,"",ROUNDUP(Y433/H433,0)*0.00753),"")</f>
        <v>0.18825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110.74999999999999</v>
      </c>
      <c r="BN433" s="64">
        <f t="shared" si="74"/>
        <v>110.74999999999999</v>
      </c>
      <c r="BO433" s="64">
        <f t="shared" si="75"/>
        <v>0.16025641025641024</v>
      </c>
      <c r="BP433" s="64">
        <f t="shared" si="76"/>
        <v>0.16025641025641024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138</v>
      </c>
      <c r="Y435" s="378">
        <f t="shared" si="72"/>
        <v>138.6</v>
      </c>
      <c r="Z435" s="36">
        <f>IFERROR(IF(Y435=0,"",ROUNDUP(Y435/H435,0)*0.00753),"")</f>
        <v>0.24849000000000002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145.55714285714282</v>
      </c>
      <c r="BN435" s="64">
        <f t="shared" si="74"/>
        <v>146.18999999999997</v>
      </c>
      <c r="BO435" s="64">
        <f t="shared" si="75"/>
        <v>0.2106227106227106</v>
      </c>
      <c r="BP435" s="64">
        <f t="shared" si="76"/>
        <v>0.21153846153846154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11</v>
      </c>
      <c r="Y448" s="378">
        <f t="shared" si="72"/>
        <v>12.600000000000001</v>
      </c>
      <c r="Z448" s="36">
        <f t="shared" si="77"/>
        <v>3.0120000000000001E-2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11.68095238095238</v>
      </c>
      <c r="BN448" s="64">
        <f t="shared" si="74"/>
        <v>13.38</v>
      </c>
      <c r="BO448" s="64">
        <f t="shared" si="75"/>
        <v>2.2385022385022386E-2</v>
      </c>
      <c r="BP448" s="64">
        <f t="shared" si="76"/>
        <v>2.5641025641025644E-2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63.095238095238095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64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0.46686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254</v>
      </c>
      <c r="Y454" s="379">
        <f>IFERROR(SUM(Y432:Y452),"0")</f>
        <v>256.2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189</v>
      </c>
      <c r="Y471" s="378">
        <f t="shared" si="78"/>
        <v>189</v>
      </c>
      <c r="Z471" s="36">
        <f>IFERROR(IF(Y471=0,"",ROUNDUP(Y471/H471,0)*0.00753),"")</f>
        <v>0.33884999999999998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199.35</v>
      </c>
      <c r="BN471" s="64">
        <f t="shared" si="80"/>
        <v>199.35</v>
      </c>
      <c r="BO471" s="64">
        <f t="shared" si="81"/>
        <v>0.28846153846153844</v>
      </c>
      <c r="BP471" s="64">
        <f t="shared" si="82"/>
        <v>0.28846153846153844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45</v>
      </c>
      <c r="Y476" s="379">
        <f>IFERROR(Y470/H470,"0")+IFERROR(Y471/H471,"0")+IFERROR(Y472/H472,"0")+IFERROR(Y473/H473,"0")+IFERROR(Y474/H474,"0")+IFERROR(Y475/H475,"0")</f>
        <v>45</v>
      </c>
      <c r="Z476" s="379">
        <f>IFERROR(IF(Z470="",0,Z470),"0")+IFERROR(IF(Z471="",0,Z471),"0")+IFERROR(IF(Z472="",0,Z472),"0")+IFERROR(IF(Z473="",0,Z473),"0")+IFERROR(IF(Z474="",0,Z474),"0")+IFERROR(IF(Z475="",0,Z475),"0")</f>
        <v>0.33884999999999998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189</v>
      </c>
      <c r="Y477" s="379">
        <f>IFERROR(SUM(Y470:Y475),"0")</f>
        <v>189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211</v>
      </c>
      <c r="Y500" s="378">
        <f t="shared" si="83"/>
        <v>211.20000000000002</v>
      </c>
      <c r="Z500" s="36">
        <f t="shared" si="84"/>
        <v>0.47839999999999999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225.38636363636363</v>
      </c>
      <c r="BN500" s="64">
        <f t="shared" si="86"/>
        <v>225.60000000000002</v>
      </c>
      <c r="BO500" s="64">
        <f t="shared" si="87"/>
        <v>0.3842511655011655</v>
      </c>
      <c r="BP500" s="64">
        <f t="shared" si="88"/>
        <v>0.38461538461538464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112</v>
      </c>
      <c r="Y502" s="378">
        <f t="shared" si="83"/>
        <v>116.16000000000001</v>
      </c>
      <c r="Z502" s="36">
        <f t="shared" si="84"/>
        <v>0.26312000000000002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119.63636363636363</v>
      </c>
      <c r="BN502" s="64">
        <f t="shared" si="86"/>
        <v>124.08000000000001</v>
      </c>
      <c r="BO502" s="64">
        <f t="shared" si="87"/>
        <v>0.20396270396270397</v>
      </c>
      <c r="BP502" s="64">
        <f t="shared" si="88"/>
        <v>0.21153846153846156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61.174242424242422</v>
      </c>
      <c r="Y505" s="379">
        <f>IFERROR(Y497/H497,"0")+IFERROR(Y498/H498,"0")+IFERROR(Y499/H499,"0")+IFERROR(Y500/H500,"0")+IFERROR(Y501/H501,"0")+IFERROR(Y502/H502,"0")+IFERROR(Y503/H503,"0")+IFERROR(Y504/H504,"0")</f>
        <v>62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0.74151999999999996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323</v>
      </c>
      <c r="Y506" s="379">
        <f>IFERROR(SUM(Y497:Y504),"0")</f>
        <v>327.36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127</v>
      </c>
      <c r="Y508" s="378">
        <f>IFERROR(IF(X508="",0,CEILING((X508/$H508),1)*$H508),"")</f>
        <v>132</v>
      </c>
      <c r="Z508" s="36">
        <f>IFERROR(IF(Y508=0,"",ROUNDUP(Y508/H508,0)*0.01196),"")</f>
        <v>0.29899999999999999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135.65909090909091</v>
      </c>
      <c r="BN508" s="64">
        <f>IFERROR(Y508*I508/H508,"0")</f>
        <v>140.99999999999997</v>
      </c>
      <c r="BO508" s="64">
        <f>IFERROR(1/J508*(X508/H508),"0")</f>
        <v>0.23127913752913754</v>
      </c>
      <c r="BP508" s="64">
        <f>IFERROR(1/J508*(Y508/H508),"0")</f>
        <v>0.24038461538461539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24.053030303030301</v>
      </c>
      <c r="Y510" s="379">
        <f>IFERROR(Y508/H508,"0")+IFERROR(Y509/H509,"0")</f>
        <v>25</v>
      </c>
      <c r="Z510" s="379">
        <f>IFERROR(IF(Z508="",0,Z508),"0")+IFERROR(IF(Z509="",0,Z509),"0")</f>
        <v>0.29899999999999999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127</v>
      </c>
      <c r="Y511" s="379">
        <f>IFERROR(SUM(Y508:Y509),"0")</f>
        <v>132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82</v>
      </c>
      <c r="Y514" s="378">
        <f t="shared" si="89"/>
        <v>84.48</v>
      </c>
      <c r="Z514" s="36">
        <f>IFERROR(IF(Y514=0,"",ROUNDUP(Y514/H514,0)*0.01196),"")</f>
        <v>0.19136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87.590909090909079</v>
      </c>
      <c r="BN514" s="64">
        <f t="shared" si="91"/>
        <v>90.24</v>
      </c>
      <c r="BO514" s="64">
        <f t="shared" si="92"/>
        <v>0.14932983682983683</v>
      </c>
      <c r="BP514" s="64">
        <f t="shared" si="93"/>
        <v>0.15384615384615385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88</v>
      </c>
      <c r="Y515" s="378">
        <f t="shared" si="89"/>
        <v>89.76</v>
      </c>
      <c r="Z515" s="36">
        <f>IFERROR(IF(Y515=0,"",ROUNDUP(Y515/H515,0)*0.01196),"")</f>
        <v>0.20332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94</v>
      </c>
      <c r="BN515" s="64">
        <f t="shared" si="91"/>
        <v>95.88</v>
      </c>
      <c r="BO515" s="64">
        <f t="shared" si="92"/>
        <v>0.16025641025641024</v>
      </c>
      <c r="BP515" s="64">
        <f t="shared" si="93"/>
        <v>0.16346153846153846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32.196969696969695</v>
      </c>
      <c r="Y519" s="379">
        <f>IFERROR(Y513/H513,"0")+IFERROR(Y514/H514,"0")+IFERROR(Y515/H515,"0")+IFERROR(Y516/H516,"0")+IFERROR(Y517/H517,"0")+IFERROR(Y518/H518,"0")</f>
        <v>33</v>
      </c>
      <c r="Z519" s="379">
        <f>IFERROR(IF(Z513="",0,Z513),"0")+IFERROR(IF(Z514="",0,Z514),"0")+IFERROR(IF(Z515="",0,Z515),"0")+IFERROR(IF(Z516="",0,Z516),"0")+IFERROR(IF(Z517="",0,Z517),"0")+IFERROR(IF(Z518="",0,Z518),"0")</f>
        <v>0.39468000000000003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170</v>
      </c>
      <c r="Y520" s="379">
        <f>IFERROR(SUM(Y513:Y518),"0")</f>
        <v>174.24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27</v>
      </c>
      <c r="Y523" s="378">
        <f>IFERROR(IF(X523="",0,CEILING((X523/$H523),1)*$H523),"")</f>
        <v>31.2</v>
      </c>
      <c r="Z523" s="36">
        <f>IFERROR(IF(Y523=0,"",ROUNDUP(Y523/H523,0)*0.02175),"")</f>
        <v>8.6999999999999994E-2</v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28.89</v>
      </c>
      <c r="BN523" s="64">
        <f>IFERROR(Y523*I523/H523,"0")</f>
        <v>33.384</v>
      </c>
      <c r="BO523" s="64">
        <f>IFERROR(1/J523*(X523/H523),"0")</f>
        <v>6.1813186813186816E-2</v>
      </c>
      <c r="BP523" s="64">
        <f>IFERROR(1/J523*(Y523/H523),"0")</f>
        <v>7.1428571428571425E-2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3.4615384615384617</v>
      </c>
      <c r="Y525" s="379">
        <f>IFERROR(Y522/H522,"0")+IFERROR(Y523/H523,"0")+IFERROR(Y524/H524,"0")</f>
        <v>4</v>
      </c>
      <c r="Z525" s="379">
        <f>IFERROR(IF(Z522="",0,Z522),"0")+IFERROR(IF(Z523="",0,Z523),"0")+IFERROR(IF(Z524="",0,Z524),"0")</f>
        <v>8.6999999999999994E-2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27</v>
      </c>
      <c r="Y526" s="379">
        <f>IFERROR(SUM(Y522:Y524),"0")</f>
        <v>31.2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24</v>
      </c>
      <c r="Y552" s="378">
        <f t="shared" si="99"/>
        <v>25.200000000000003</v>
      </c>
      <c r="Z552" s="36">
        <f>IFERROR(IF(Y552=0,"",ROUNDUP(Y552/H552,0)*0.00753),"")</f>
        <v>4.5179999999999998E-2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25.485714285714284</v>
      </c>
      <c r="BN552" s="64">
        <f t="shared" si="101"/>
        <v>26.76</v>
      </c>
      <c r="BO552" s="64">
        <f t="shared" si="102"/>
        <v>3.6630036630036632E-2</v>
      </c>
      <c r="BP552" s="64">
        <f t="shared" si="103"/>
        <v>3.8461538461538464E-2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5.7142857142857144</v>
      </c>
      <c r="Y557" s="379">
        <f>IFERROR(Y551/H551,"0")+IFERROR(Y552/H552,"0")+IFERROR(Y553/H553,"0")+IFERROR(Y554/H554,"0")+IFERROR(Y555/H555,"0")+IFERROR(Y556/H556,"0")</f>
        <v>6</v>
      </c>
      <c r="Z557" s="379">
        <f>IFERROR(IF(Z551="",0,Z551),"0")+IFERROR(IF(Z552="",0,Z552),"0")+IFERROR(IF(Z553="",0,Z553),"0")+IFERROR(IF(Z554="",0,Z554),"0")+IFERROR(IF(Z555="",0,Z555),"0")+IFERROR(IF(Z556="",0,Z556),"0")</f>
        <v>4.5179999999999998E-2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24</v>
      </c>
      <c r="Y558" s="379">
        <f>IFERROR(SUM(Y551:Y556),"0")</f>
        <v>25.200000000000003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110</v>
      </c>
      <c r="Y560" s="378">
        <f>IFERROR(IF(X560="",0,CEILING((X560/$H560),1)*$H560),"")</f>
        <v>117</v>
      </c>
      <c r="Z560" s="36">
        <f>IFERROR(IF(Y560=0,"",ROUNDUP(Y560/H560,0)*0.02175),"")</f>
        <v>0.32624999999999998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117.95384615384617</v>
      </c>
      <c r="BN560" s="64">
        <f>IFERROR(Y560*I560/H560,"0")</f>
        <v>125.46000000000001</v>
      </c>
      <c r="BO560" s="64">
        <f>IFERROR(1/J560*(X560/H560),"0")</f>
        <v>0.25183150183150182</v>
      </c>
      <c r="BP560" s="64">
        <f>IFERROR(1/J560*(Y560/H560),"0")</f>
        <v>0.26785714285714285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14.102564102564102</v>
      </c>
      <c r="Y562" s="379">
        <f>IFERROR(Y560/H560,"0")+IFERROR(Y561/H561,"0")</f>
        <v>15</v>
      </c>
      <c r="Z562" s="379">
        <f>IFERROR(IF(Z560="",0,Z560),"0")+IFERROR(IF(Z561="",0,Z561),"0")</f>
        <v>0.32624999999999998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110</v>
      </c>
      <c r="Y563" s="379">
        <f>IFERROR(SUM(Y560:Y561),"0")</f>
        <v>117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5394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5495.7999999999993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5694.7769281274304</v>
      </c>
      <c r="Y590" s="379">
        <f>IFERROR(SUM(BN22:BN586),"0")</f>
        <v>5802.8000000000011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10</v>
      </c>
      <c r="Y591" s="38">
        <f>ROUNDUP(SUM(BP22:BP586),0)</f>
        <v>10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5944.7769281274304</v>
      </c>
      <c r="Y592" s="379">
        <f>GrossWeightTotalR+PalletQtyTotalR*25</f>
        <v>6052.8000000000011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855.42171902171879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871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11.159149999999999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36</v>
      </c>
      <c r="E599" s="46">
        <f>IFERROR(Y104*1,"0")+IFERROR(Y105*1,"0")+IFERROR(Y106*1,"0")+IFERROR(Y110*1,"0")+IFERROR(Y111*1,"0")+IFERROR(Y112*1,"0")+IFERROR(Y113*1,"0")+IFERROR(Y114*1,"0")</f>
        <v>171.60000000000002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112.00000000000001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71.400000000000006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819.6</v>
      </c>
      <c r="K599" s="46">
        <f>IFERROR(Y244*1,"0")+IFERROR(Y245*1,"0")+IFERROR(Y246*1,"0")+IFERROR(Y247*1,"0")+IFERROR(Y248*1,"0")+IFERROR(Y249*1,"0")+IFERROR(Y250*1,"0")+IFERROR(Y251*1,"0")</f>
        <v>12</v>
      </c>
      <c r="L599" s="375"/>
      <c r="M599" s="46">
        <f>IFERROR(Y256*1,"0")+IFERROR(Y257*1,"0")+IFERROR(Y258*1,"0")+IFERROR(Y259*1,"0")+IFERROR(Y260*1,"0")+IFERROR(Y261*1,"0")+IFERROR(Y262*1,"0")+IFERROR(Y263*1,"0")</f>
        <v>12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148.80000000000001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358.20000000000005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2385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117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256.2</v>
      </c>
      <c r="Z599" s="46">
        <f>IFERROR(Y466*1,"0")+IFERROR(Y470*1,"0")+IFERROR(Y471*1,"0")+IFERROR(Y472*1,"0")+IFERROR(Y473*1,"0")+IFERROR(Y474*1,"0")+IFERROR(Y475*1,"0")+IFERROR(Y479*1,"0")</f>
        <v>189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664.80000000000007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142.19999999999999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2024-08-30T09:00:08Z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