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739DB1-538E-4699-B67F-F23ECF7DE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Y99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80" i="1"/>
  <c r="Y79" i="1"/>
  <c r="X79" i="1"/>
  <c r="BP78" i="1"/>
  <c r="BO78" i="1"/>
  <c r="BN78" i="1"/>
  <c r="BM78" i="1"/>
  <c r="Z78" i="1"/>
  <c r="Y78" i="1"/>
  <c r="P78" i="1"/>
  <c r="BO77" i="1"/>
  <c r="BM77" i="1"/>
  <c r="Y77" i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205" i="1" l="1"/>
  <c r="Z181" i="1"/>
  <c r="BP179" i="1"/>
  <c r="BN179" i="1"/>
  <c r="Z179" i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4" i="1"/>
  <c r="BN234" i="1"/>
  <c r="Z234" i="1"/>
  <c r="Z238" i="1" s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BP288" i="1"/>
  <c r="BN288" i="1"/>
  <c r="Z288" i="1"/>
  <c r="Z292" i="1" s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Z347" i="1"/>
  <c r="BP345" i="1"/>
  <c r="BN345" i="1"/>
  <c r="Z345" i="1"/>
  <c r="Z364" i="1"/>
  <c r="BP362" i="1"/>
  <c r="BN362" i="1"/>
  <c r="Z362" i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H9" i="1"/>
  <c r="A10" i="1"/>
  <c r="Y24" i="1"/>
  <c r="Y37" i="1"/>
  <c r="Y41" i="1"/>
  <c r="Y45" i="1"/>
  <c r="Y49" i="1"/>
  <c r="C596" i="1"/>
  <c r="Y60" i="1"/>
  <c r="BP70" i="1"/>
  <c r="BN70" i="1"/>
  <c r="Z70" i="1"/>
  <c r="BP83" i="1"/>
  <c r="BN83" i="1"/>
  <c r="Z83" i="1"/>
  <c r="Z88" i="1" s="1"/>
  <c r="BP87" i="1"/>
  <c r="BN87" i="1"/>
  <c r="Z87" i="1"/>
  <c r="Y89" i="1"/>
  <c r="Y94" i="1"/>
  <c r="BP91" i="1"/>
  <c r="BN91" i="1"/>
  <c r="Z91" i="1"/>
  <c r="Z93" i="1" s="1"/>
  <c r="BP104" i="1"/>
  <c r="BN104" i="1"/>
  <c r="Z104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Z139" i="1" s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Z160" i="1" s="1"/>
  <c r="Z175" i="1"/>
  <c r="BP171" i="1"/>
  <c r="BN171" i="1"/>
  <c r="Z171" i="1"/>
  <c r="Y175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Y88" i="1"/>
  <c r="BP85" i="1"/>
  <c r="BN85" i="1"/>
  <c r="Z85" i="1"/>
  <c r="Y93" i="1"/>
  <c r="BP97" i="1"/>
  <c r="BN97" i="1"/>
  <c r="Z97" i="1"/>
  <c r="Z99" i="1" s="1"/>
  <c r="BP106" i="1"/>
  <c r="BN106" i="1"/>
  <c r="Z106" i="1"/>
  <c r="Y108" i="1"/>
  <c r="Y115" i="1"/>
  <c r="BP110" i="1"/>
  <c r="BN110" i="1"/>
  <c r="Z110" i="1"/>
  <c r="Z115" i="1" s="1"/>
  <c r="BP114" i="1"/>
  <c r="BN114" i="1"/>
  <c r="Z114" i="1"/>
  <c r="Y116" i="1"/>
  <c r="Y124" i="1"/>
  <c r="BP119" i="1"/>
  <c r="BN119" i="1"/>
  <c r="Z119" i="1"/>
  <c r="Z124" i="1" s="1"/>
  <c r="BP123" i="1"/>
  <c r="BN123" i="1"/>
  <c r="Z123" i="1"/>
  <c r="Y125" i="1"/>
  <c r="Y130" i="1"/>
  <c r="BP127" i="1"/>
  <c r="BN127" i="1"/>
  <c r="Z127" i="1"/>
  <c r="Z130" i="1" s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Z150" i="1" s="1"/>
  <c r="Y155" i="1"/>
  <c r="Y160" i="1"/>
  <c r="Z167" i="1"/>
  <c r="BP165" i="1"/>
  <c r="BN165" i="1"/>
  <c r="Z165" i="1"/>
  <c r="Y176" i="1"/>
  <c r="BP173" i="1"/>
  <c r="BN173" i="1"/>
  <c r="Z173" i="1"/>
  <c r="Y182" i="1"/>
  <c r="Y181" i="1"/>
  <c r="BP187" i="1"/>
  <c r="BN187" i="1"/>
  <c r="Z187" i="1"/>
  <c r="Z194" i="1" s="1"/>
  <c r="BP191" i="1"/>
  <c r="BN191" i="1"/>
  <c r="Z191" i="1"/>
  <c r="Y200" i="1"/>
  <c r="BP204" i="1"/>
  <c r="BN204" i="1"/>
  <c r="Z204" i="1"/>
  <c r="Y206" i="1"/>
  <c r="Y217" i="1"/>
  <c r="BP208" i="1"/>
  <c r="BN208" i="1"/>
  <c r="Z208" i="1"/>
  <c r="Z216" i="1" s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Y239" i="1"/>
  <c r="BP236" i="1"/>
  <c r="BN236" i="1"/>
  <c r="Z236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Z262" i="1" s="1"/>
  <c r="BP258" i="1"/>
  <c r="BN258" i="1"/>
  <c r="Z258" i="1"/>
  <c r="Y262" i="1"/>
  <c r="BP267" i="1"/>
  <c r="BN267" i="1"/>
  <c r="Z267" i="1"/>
  <c r="Z271" i="1" s="1"/>
  <c r="Y271" i="1"/>
  <c r="Z283" i="1"/>
  <c r="BP281" i="1"/>
  <c r="BN281" i="1"/>
  <c r="Z281" i="1"/>
  <c r="BP290" i="1"/>
  <c r="BN290" i="1"/>
  <c r="Z290" i="1"/>
  <c r="T596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Z334" i="1" s="1"/>
  <c r="Y335" i="1"/>
  <c r="Y340" i="1"/>
  <c r="BP337" i="1"/>
  <c r="BN337" i="1"/>
  <c r="Z337" i="1"/>
  <c r="Y348" i="1"/>
  <c r="Y347" i="1"/>
  <c r="Z353" i="1"/>
  <c r="BP351" i="1"/>
  <c r="BN351" i="1"/>
  <c r="Z351" i="1"/>
  <c r="Y365" i="1"/>
  <c r="Y364" i="1"/>
  <c r="BP370" i="1"/>
  <c r="BN370" i="1"/>
  <c r="Z370" i="1"/>
  <c r="Z378" i="1" s="1"/>
  <c r="BP374" i="1"/>
  <c r="BN374" i="1"/>
  <c r="Z374" i="1"/>
  <c r="BP393" i="1"/>
  <c r="BN393" i="1"/>
  <c r="Z393" i="1"/>
  <c r="Z394" i="1" s="1"/>
  <c r="Y395" i="1"/>
  <c r="Z402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Z538" i="1" s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F596" i="1"/>
  <c r="X596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Z516" i="1" s="1"/>
  <c r="Y517" i="1"/>
  <c r="Y522" i="1"/>
  <c r="BP519" i="1"/>
  <c r="BN519" i="1"/>
  <c r="Z519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Z566" i="1" s="1"/>
  <c r="BP564" i="1"/>
  <c r="BN564" i="1"/>
  <c r="Z564" i="1"/>
  <c r="AE596" i="1"/>
  <c r="AD596" i="1"/>
  <c r="Y573" i="1"/>
  <c r="Z554" i="1" l="1"/>
  <c r="Y590" i="1"/>
  <c r="Y587" i="1"/>
  <c r="Z318" i="1"/>
  <c r="Z522" i="1"/>
  <c r="Z340" i="1"/>
  <c r="Z325" i="1"/>
  <c r="Z74" i="1"/>
  <c r="Z591" i="1" s="1"/>
  <c r="Z59" i="1"/>
  <c r="Y588" i="1"/>
  <c r="Y586" i="1"/>
  <c r="Z502" i="1"/>
  <c r="Y589" i="1" l="1"/>
</calcChain>
</file>

<file path=xl/sharedStrings.xml><?xml version="1.0" encoding="utf-8"?>
<sst xmlns="http://schemas.openxmlformats.org/spreadsheetml/2006/main" count="2408" uniqueCount="768">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</sst>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5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293</v>
      </c>
      <c r="Y56" s="375">
        <f t="shared" si="6"/>
        <v>296</v>
      </c>
      <c r="Z56" s="36">
        <f>IFERROR(IF(Y56=0,"",ROUNDUP(Y56/H56,0)*0.00937),"")</f>
        <v>0.69338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310.58000000000004</v>
      </c>
      <c r="BN56" s="64">
        <f t="shared" si="8"/>
        <v>313.76</v>
      </c>
      <c r="BO56" s="64">
        <f t="shared" si="9"/>
        <v>0.61041666666666661</v>
      </c>
      <c r="BP56" s="64">
        <f t="shared" si="10"/>
        <v>0.6166666666666667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73.25</v>
      </c>
      <c r="Y59" s="376">
        <f>IFERROR(Y53/H53,"0")+IFERROR(Y54/H54,"0")+IFERROR(Y55/H55,"0")+IFERROR(Y56/H56,"0")+IFERROR(Y57/H57,"0")+IFERROR(Y58/H58,"0")</f>
        <v>74</v>
      </c>
      <c r="Z59" s="376">
        <f>IFERROR(IF(Z53="",0,Z53),"0")+IFERROR(IF(Z54="",0,Z54),"0")+IFERROR(IF(Z55="",0,Z55),"0")+IFERROR(IF(Z56="",0,Z56),"0")+IFERROR(IF(Z57="",0,Z57),"0")+IFERROR(IF(Z58="",0,Z58),"0")</f>
        <v>0.69338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293</v>
      </c>
      <c r="Y60" s="376">
        <f>IFERROR(SUM(Y53:Y58),"0")</f>
        <v>296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90</v>
      </c>
      <c r="Y73" s="375">
        <f t="shared" si="11"/>
        <v>90</v>
      </c>
      <c r="Z73" s="36">
        <f>IFERROR(IF(Y73=0,"",ROUNDUP(Y73/H73,0)*0.00937),"")</f>
        <v>0.18740000000000001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94.800000000000011</v>
      </c>
      <c r="BN73" s="64">
        <f t="shared" si="13"/>
        <v>94.800000000000011</v>
      </c>
      <c r="BO73" s="64">
        <f t="shared" si="14"/>
        <v>0.16666666666666666</v>
      </c>
      <c r="BP73" s="64">
        <f t="shared" si="15"/>
        <v>0.16666666666666666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20</v>
      </c>
      <c r="Y74" s="376">
        <f>IFERROR(Y68/H68,"0")+IFERROR(Y69/H69,"0")+IFERROR(Y70/H70,"0")+IFERROR(Y71/H71,"0")+IFERROR(Y72/H72,"0")+IFERROR(Y73/H73,"0")</f>
        <v>20</v>
      </c>
      <c r="Z74" s="376">
        <f>IFERROR(IF(Z68="",0,Z68),"0")+IFERROR(IF(Z69="",0,Z69),"0")+IFERROR(IF(Z70="",0,Z70),"0")+IFERROR(IF(Z71="",0,Z71),"0")+IFERROR(IF(Z72="",0,Z72),"0")+IFERROR(IF(Z73="",0,Z73),"0")</f>
        <v>0.18740000000000001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90</v>
      </c>
      <c r="Y75" s="376">
        <f>IFERROR(SUM(Y68:Y73),"0")</f>
        <v>90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307</v>
      </c>
      <c r="Y77" s="375">
        <f>IFERROR(IF(X77="",0,CEILING((X77/$H77),1)*$H77),"")</f>
        <v>313.20000000000005</v>
      </c>
      <c r="Z77" s="36">
        <f>IFERROR(IF(Y77=0,"",ROUNDUP(Y77/H77,0)*0.02175),"")</f>
        <v>0.63074999999999992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320.64444444444439</v>
      </c>
      <c r="BN77" s="64">
        <f>IFERROR(Y77*I77/H77,"0")</f>
        <v>327.12</v>
      </c>
      <c r="BO77" s="64">
        <f>IFERROR(1/J77*(X77/H77),"0")</f>
        <v>0.50760582010582</v>
      </c>
      <c r="BP77" s="64">
        <f>IFERROR(1/J77*(Y77/H77),"0")</f>
        <v>0.5178571428571429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113</v>
      </c>
      <c r="Y78" s="375">
        <f>IFERROR(IF(X78="",0,CEILING((X78/$H78),1)*$H78),"")</f>
        <v>113.4</v>
      </c>
      <c r="Z78" s="36">
        <f>IFERROR(IF(Y78=0,"",ROUNDUP(Y78/H78,0)*0.00753),"")</f>
        <v>0.31625999999999999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121.37037037037035</v>
      </c>
      <c r="BN78" s="64">
        <f>IFERROR(Y78*I78/H78,"0")</f>
        <v>121.8</v>
      </c>
      <c r="BO78" s="64">
        <f>IFERROR(1/J78*(X78/H78),"0")</f>
        <v>0.26828110161443491</v>
      </c>
      <c r="BP78" s="64">
        <f>IFERROR(1/J78*(Y78/H78),"0")</f>
        <v>0.26923076923076922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70.277777777777771</v>
      </c>
      <c r="Y79" s="376">
        <f>IFERROR(Y77/H77,"0")+IFERROR(Y78/H78,"0")</f>
        <v>71</v>
      </c>
      <c r="Z79" s="376">
        <f>IFERROR(IF(Z77="",0,Z77),"0")+IFERROR(IF(Z78="",0,Z78),"0")</f>
        <v>0.94700999999999991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420</v>
      </c>
      <c r="Y80" s="376">
        <f>IFERROR(SUM(Y77:Y78),"0")</f>
        <v>426.6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288</v>
      </c>
      <c r="Y122" s="375">
        <f>IFERROR(IF(X122="",0,CEILING((X122/$H122),1)*$H122),"")</f>
        <v>288</v>
      </c>
      <c r="Z122" s="36">
        <f>IFERROR(IF(Y122=0,"",ROUNDUP(Y122/H122,0)*0.00937),"")</f>
        <v>0.59967999999999999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303.36</v>
      </c>
      <c r="BN122" s="64">
        <f>IFERROR(Y122*I122/H122,"0")</f>
        <v>303.36</v>
      </c>
      <c r="BO122" s="64">
        <f>IFERROR(1/J122*(X122/H122),"0")</f>
        <v>0.53333333333333333</v>
      </c>
      <c r="BP122" s="64">
        <f>IFERROR(1/J122*(Y122/H122),"0")</f>
        <v>0.53333333333333333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64</v>
      </c>
      <c r="Y124" s="376">
        <f>IFERROR(Y119/H119,"0")+IFERROR(Y120/H120,"0")+IFERROR(Y121/H121,"0")+IFERROR(Y122/H122,"0")+IFERROR(Y123/H123,"0")</f>
        <v>64</v>
      </c>
      <c r="Z124" s="376">
        <f>IFERROR(IF(Z119="",0,Z119),"0")+IFERROR(IF(Z120="",0,Z120),"0")+IFERROR(IF(Z121="",0,Z121),"0")+IFERROR(IF(Z122="",0,Z122),"0")+IFERROR(IF(Z123="",0,Z123),"0")</f>
        <v>0.59967999999999999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288</v>
      </c>
      <c r="Y125" s="376">
        <f>IFERROR(SUM(Y119:Y123),"0")</f>
        <v>288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45</v>
      </c>
      <c r="Y128" s="375">
        <f>IFERROR(IF(X128="",0,CEILING((X128/$H128),1)*$H128),"")</f>
        <v>45.6</v>
      </c>
      <c r="Z128" s="36">
        <f>IFERROR(IF(Y128=0,"",ROUNDUP(Y128/H128,0)*0.00502),"")</f>
        <v>9.5380000000000006E-2</v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46.875</v>
      </c>
      <c r="BN128" s="64">
        <f>IFERROR(Y128*I128/H128,"0")</f>
        <v>47.5</v>
      </c>
      <c r="BO128" s="64">
        <f>IFERROR(1/J128*(X128/H128),"0")</f>
        <v>8.0128205128205135E-2</v>
      </c>
      <c r="BP128" s="64">
        <f>IFERROR(1/J128*(Y128/H128),"0")</f>
        <v>8.11965811965812E-2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18.75</v>
      </c>
      <c r="Y130" s="376">
        <f>IFERROR(Y127/H127,"0")+IFERROR(Y128/H128,"0")+IFERROR(Y129/H129,"0")</f>
        <v>19</v>
      </c>
      <c r="Z130" s="376">
        <f>IFERROR(IF(Z127="",0,Z127),"0")+IFERROR(IF(Z128="",0,Z128),"0")+IFERROR(IF(Z129="",0,Z129),"0")</f>
        <v>9.5380000000000006E-2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45</v>
      </c>
      <c r="Y131" s="376">
        <f>IFERROR(SUM(Y127:Y129),"0")</f>
        <v>45.6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60</v>
      </c>
      <c r="Y165" s="375">
        <f>IFERROR(IF(X165="",0,CEILING((X165/$H165),1)*$H165),"")</f>
        <v>60</v>
      </c>
      <c r="Z165" s="36">
        <f>IFERROR(IF(Y165=0,"",ROUNDUP(Y165/H165,0)*0.00753),"")</f>
        <v>0.15060000000000001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64</v>
      </c>
      <c r="BN165" s="64">
        <f>IFERROR(Y165*I165/H165,"0")</f>
        <v>64</v>
      </c>
      <c r="BO165" s="64">
        <f>IFERROR(1/J165*(X165/H165),"0")</f>
        <v>0.12820512820512819</v>
      </c>
      <c r="BP165" s="64">
        <f>IFERROR(1/J165*(Y165/H165),"0")</f>
        <v>0.12820512820512819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144</v>
      </c>
      <c r="Y166" s="375">
        <f>IFERROR(IF(X166="",0,CEILING((X166/$H166),1)*$H166),"")</f>
        <v>144</v>
      </c>
      <c r="Z166" s="36">
        <f>IFERROR(IF(Y166=0,"",ROUNDUP(Y166/H166,0)*0.00937),"")</f>
        <v>0.33732000000000001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152.64000000000001</v>
      </c>
      <c r="BN166" s="64">
        <f>IFERROR(Y166*I166/H166,"0")</f>
        <v>152.64000000000001</v>
      </c>
      <c r="BO166" s="64">
        <f>IFERROR(1/J166*(X166/H166),"0")</f>
        <v>0.3</v>
      </c>
      <c r="BP166" s="64">
        <f>IFERROR(1/J166*(Y166/H166),"0")</f>
        <v>0.3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56</v>
      </c>
      <c r="Y167" s="376">
        <f>IFERROR(Y164/H164,"0")+IFERROR(Y165/H165,"0")+IFERROR(Y166/H166,"0")</f>
        <v>56</v>
      </c>
      <c r="Z167" s="376">
        <f>IFERROR(IF(Z164="",0,Z164),"0")+IFERROR(IF(Z165="",0,Z165),"0")+IFERROR(IF(Z166="",0,Z166),"0")</f>
        <v>0.48792000000000002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204</v>
      </c>
      <c r="Y168" s="376">
        <f>IFERROR(SUM(Y164:Y166),"0")</f>
        <v>204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11</v>
      </c>
      <c r="Y189" s="375">
        <f t="shared" si="26"/>
        <v>12.600000000000001</v>
      </c>
      <c r="Z189" s="36">
        <f>IFERROR(IF(Y189=0,"",ROUNDUP(Y189/H189,0)*0.00502),"")</f>
        <v>3.0120000000000001E-2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11.68095238095238</v>
      </c>
      <c r="BN189" s="64">
        <f t="shared" si="28"/>
        <v>13.38</v>
      </c>
      <c r="BO189" s="64">
        <f t="shared" si="29"/>
        <v>2.2385022385022386E-2</v>
      </c>
      <c r="BP189" s="64">
        <f t="shared" si="30"/>
        <v>2.5641025641025644E-2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85</v>
      </c>
      <c r="Y191" s="375">
        <f t="shared" si="26"/>
        <v>86.100000000000009</v>
      </c>
      <c r="Z191" s="36">
        <f>IFERROR(IF(Y191=0,"",ROUNDUP(Y191/H191,0)*0.00502),"")</f>
        <v>0.20582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89.047619047619051</v>
      </c>
      <c r="BN191" s="64">
        <f t="shared" si="28"/>
        <v>90.200000000000017</v>
      </c>
      <c r="BO191" s="64">
        <f t="shared" si="29"/>
        <v>0.17297517297517298</v>
      </c>
      <c r="BP191" s="64">
        <f t="shared" si="30"/>
        <v>0.17521367521367523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45.714285714285715</v>
      </c>
      <c r="Y194" s="376">
        <f>IFERROR(Y186/H186,"0")+IFERROR(Y187/H187,"0")+IFERROR(Y188/H188,"0")+IFERROR(Y189/H189,"0")+IFERROR(Y190/H190,"0")+IFERROR(Y191/H191,"0")+IFERROR(Y192/H192,"0")+IFERROR(Y193/H193,"0")</f>
        <v>47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0.23594000000000001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96</v>
      </c>
      <c r="Y195" s="376">
        <f>IFERROR(SUM(Y186:Y193),"0")</f>
        <v>98.700000000000017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41</v>
      </c>
      <c r="Y222" s="375">
        <f t="shared" si="36"/>
        <v>43.5</v>
      </c>
      <c r="Z222" s="36">
        <f>IFERROR(IF(Y222=0,"",ROUNDUP(Y222/H222,0)*0.02175),"")</f>
        <v>0.10874999999999999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43.657931034482758</v>
      </c>
      <c r="BN222" s="64">
        <f t="shared" si="38"/>
        <v>46.32</v>
      </c>
      <c r="BO222" s="64">
        <f t="shared" si="39"/>
        <v>8.4154351395730714E-2</v>
      </c>
      <c r="BP222" s="64">
        <f t="shared" si="40"/>
        <v>8.9285714285714274E-2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35</v>
      </c>
      <c r="Y225" s="375">
        <f t="shared" si="36"/>
        <v>36</v>
      </c>
      <c r="Z225" s="36">
        <f t="shared" si="41"/>
        <v>0.11295000000000001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38.966666666666676</v>
      </c>
      <c r="BN225" s="64">
        <f t="shared" si="38"/>
        <v>40.080000000000005</v>
      </c>
      <c r="BO225" s="64">
        <f t="shared" si="39"/>
        <v>9.3482905982905984E-2</v>
      </c>
      <c r="BP225" s="64">
        <f t="shared" si="40"/>
        <v>9.6153846153846145E-2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104</v>
      </c>
      <c r="Y226" s="375">
        <f t="shared" si="36"/>
        <v>105.6</v>
      </c>
      <c r="Z226" s="36">
        <f t="shared" si="41"/>
        <v>0.33132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115.78666666666669</v>
      </c>
      <c r="BN226" s="64">
        <f t="shared" si="38"/>
        <v>117.56800000000001</v>
      </c>
      <c r="BO226" s="64">
        <f t="shared" si="39"/>
        <v>0.27777777777777779</v>
      </c>
      <c r="BP226" s="64">
        <f t="shared" si="40"/>
        <v>0.28205128205128205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62.629310344827587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0.55302000000000007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180</v>
      </c>
      <c r="Y231" s="376">
        <f>IFERROR(SUM(Y219:Y229),"0")</f>
        <v>185.1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17</v>
      </c>
      <c r="Y257" s="375">
        <f t="shared" si="47"/>
        <v>23.2</v>
      </c>
      <c r="Z257" s="36">
        <f>IFERROR(IF(Y257=0,"",ROUNDUP(Y257/H257,0)*0.02175),"")</f>
        <v>4.3499999999999997E-2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17.703448275862069</v>
      </c>
      <c r="BN257" s="64">
        <f t="shared" si="49"/>
        <v>24.159999999999997</v>
      </c>
      <c r="BO257" s="64">
        <f t="shared" si="50"/>
        <v>2.6169950738916259E-2</v>
      </c>
      <c r="BP257" s="64">
        <f t="shared" si="51"/>
        <v>3.5714285714285712E-2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1.4655172413793105</v>
      </c>
      <c r="Y262" s="376">
        <f>IFERROR(Y254/H254,"0")+IFERROR(Y255/H255,"0")+IFERROR(Y256/H256,"0")+IFERROR(Y257/H257,"0")+IFERROR(Y258/H258,"0")+IFERROR(Y259/H259,"0")+IFERROR(Y260/H260,"0")+IFERROR(Y261/H261,"0")</f>
        <v>2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4.3499999999999997E-2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17</v>
      </c>
      <c r="Y263" s="376">
        <f>IFERROR(SUM(Y254:Y261),"0")</f>
        <v>23.2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42</v>
      </c>
      <c r="Y290" s="375">
        <f>IFERROR(IF(X290="",0,CEILING((X290/$H290),1)*$H290),"")</f>
        <v>43.199999999999996</v>
      </c>
      <c r="Z290" s="36">
        <f>IFERROR(IF(Y290=0,"",ROUNDUP(Y290/H290,0)*0.00753),"")</f>
        <v>0.13553999999999999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45.5</v>
      </c>
      <c r="BN290" s="64">
        <f>IFERROR(Y290*I290/H290,"0")</f>
        <v>46.8</v>
      </c>
      <c r="BO290" s="64">
        <f>IFERROR(1/J290*(X290/H290),"0")</f>
        <v>0.11217948717948717</v>
      </c>
      <c r="BP290" s="64">
        <f>IFERROR(1/J290*(Y290/H290),"0")</f>
        <v>0.11538461538461538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17.5</v>
      </c>
      <c r="Y292" s="376">
        <f>IFERROR(Y287/H287,"0")+IFERROR(Y288/H288,"0")+IFERROR(Y289/H289,"0")+IFERROR(Y290/H290,"0")+IFERROR(Y291/H291,"0")</f>
        <v>18</v>
      </c>
      <c r="Z292" s="376">
        <f>IFERROR(IF(Z287="",0,Z287),"0")+IFERROR(IF(Z288="",0,Z288),"0")+IFERROR(IF(Z289="",0,Z289),"0")+IFERROR(IF(Z290="",0,Z290),"0")+IFERROR(IF(Z291="",0,Z291),"0")</f>
        <v>0.13553999999999999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42</v>
      </c>
      <c r="Y293" s="376">
        <f>IFERROR(SUM(Y287:Y291),"0")</f>
        <v>43.199999999999996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4</v>
      </c>
      <c r="Y305" s="375">
        <f>IFERROR(IF(X305="",0,CEILING((X305/$H305),1)*$H305),"")</f>
        <v>4.2</v>
      </c>
      <c r="Z305" s="36">
        <f>IFERROR(IF(Y305=0,"",ROUNDUP(Y305/H305,0)*0.00502),"")</f>
        <v>1.004E-2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4.1904761904761907</v>
      </c>
      <c r="BN305" s="64">
        <f>IFERROR(Y305*I305/H305,"0")</f>
        <v>4.4000000000000004</v>
      </c>
      <c r="BO305" s="64">
        <f>IFERROR(1/J305*(X305/H305),"0")</f>
        <v>8.1400081400081412E-3</v>
      </c>
      <c r="BP305" s="64">
        <f>IFERROR(1/J305*(Y305/H305),"0")</f>
        <v>8.5470085470085479E-3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1.9047619047619047</v>
      </c>
      <c r="Y307" s="376">
        <f>IFERROR(Y305/H305,"0")+IFERROR(Y306/H306,"0")</f>
        <v>2</v>
      </c>
      <c r="Z307" s="376">
        <f>IFERROR(IF(Z305="",0,Z305),"0")+IFERROR(IF(Z306="",0,Z306),"0")</f>
        <v>1.004E-2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4</v>
      </c>
      <c r="Y308" s="376">
        <f>IFERROR(SUM(Y305:Y306),"0")</f>
        <v>4.2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300</v>
      </c>
      <c r="Y322" s="375">
        <f>IFERROR(IF(X322="",0,CEILING((X322/$H322),1)*$H322),"")</f>
        <v>302.40000000000003</v>
      </c>
      <c r="Z322" s="36">
        <f>IFERROR(IF(Y322=0,"",ROUNDUP(Y322/H322,0)*0.00753),"")</f>
        <v>0.54215999999999998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318.57142857142856</v>
      </c>
      <c r="BN322" s="64">
        <f>IFERROR(Y322*I322/H322,"0")</f>
        <v>321.12</v>
      </c>
      <c r="BO322" s="64">
        <f>IFERROR(1/J322*(X322/H322),"0")</f>
        <v>0.45787545787545786</v>
      </c>
      <c r="BP322" s="64">
        <f>IFERROR(1/J322*(Y322/H322),"0")</f>
        <v>0.46153846153846151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30</v>
      </c>
      <c r="Y324" s="375">
        <f>IFERROR(IF(X324="",0,CEILING((X324/$H324),1)*$H324),"")</f>
        <v>31.5</v>
      </c>
      <c r="Z324" s="36">
        <f>IFERROR(IF(Y324=0,"",ROUNDUP(Y324/H324,0)*0.00502),"")</f>
        <v>7.5300000000000006E-2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31.857142857142858</v>
      </c>
      <c r="BN324" s="64">
        <f>IFERROR(Y324*I324/H324,"0")</f>
        <v>33.450000000000003</v>
      </c>
      <c r="BO324" s="64">
        <f>IFERROR(1/J324*(X324/H324),"0")</f>
        <v>6.1050061050061055E-2</v>
      </c>
      <c r="BP324" s="64">
        <f>IFERROR(1/J324*(Y324/H324),"0")</f>
        <v>6.4102564102564111E-2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85.714285714285722</v>
      </c>
      <c r="Y325" s="376">
        <f>IFERROR(Y321/H321,"0")+IFERROR(Y322/H322,"0")+IFERROR(Y323/H323,"0")+IFERROR(Y324/H324,"0")</f>
        <v>87</v>
      </c>
      <c r="Z325" s="376">
        <f>IFERROR(IF(Z321="",0,Z321),"0")+IFERROR(IF(Z322="",0,Z322),"0")+IFERROR(IF(Z323="",0,Z323),"0")+IFERROR(IF(Z324="",0,Z324),"0")</f>
        <v>0.61746000000000001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330</v>
      </c>
      <c r="Y326" s="376">
        <f>IFERROR(SUM(Y321:Y324),"0")</f>
        <v>333.90000000000003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654</v>
      </c>
      <c r="Y328" s="375">
        <f t="shared" ref="Y328:Y333" si="57">IFERROR(IF(X328="",0,CEILING((X328/$H328),1)*$H328),"")</f>
        <v>655.19999999999993</v>
      </c>
      <c r="Z328" s="36">
        <f>IFERROR(IF(Y328=0,"",ROUNDUP(Y328/H328,0)*0.02175),"")</f>
        <v>1.827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700.78615384615398</v>
      </c>
      <c r="BN328" s="64">
        <f t="shared" ref="BN328:BN333" si="59">IFERROR(Y328*I328/H328,"0")</f>
        <v>702.07199999999989</v>
      </c>
      <c r="BO328" s="64">
        <f t="shared" ref="BO328:BO333" si="60">IFERROR(1/J328*(X328/H328),"0")</f>
        <v>1.4972527472527473</v>
      </c>
      <c r="BP328" s="64">
        <f t="shared" ref="BP328:BP333" si="61">IFERROR(1/J328*(Y328/H328),"0")</f>
        <v>1.5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124</v>
      </c>
      <c r="Y331" s="375">
        <f t="shared" si="57"/>
        <v>126</v>
      </c>
      <c r="Z331" s="36">
        <f>IFERROR(IF(Y331=0,"",ROUNDUP(Y331/H331,0)*0.00753),"")</f>
        <v>0.31625999999999999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134.99466666666666</v>
      </c>
      <c r="BN331" s="64">
        <f t="shared" si="59"/>
        <v>137.172</v>
      </c>
      <c r="BO331" s="64">
        <f t="shared" si="60"/>
        <v>0.26495726495726496</v>
      </c>
      <c r="BP331" s="64">
        <f t="shared" si="61"/>
        <v>0.26923076923076922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125.17948717948718</v>
      </c>
      <c r="Y334" s="376">
        <f>IFERROR(Y328/H328,"0")+IFERROR(Y329/H329,"0")+IFERROR(Y330/H330,"0")+IFERROR(Y331/H331,"0")+IFERROR(Y332/H332,"0")+IFERROR(Y333/H333,"0")</f>
        <v>126</v>
      </c>
      <c r="Z334" s="376">
        <f>IFERROR(IF(Z328="",0,Z328),"0")+IFERROR(IF(Z329="",0,Z329),"0")+IFERROR(IF(Z330="",0,Z330),"0")+IFERROR(IF(Z331="",0,Z331),"0")+IFERROR(IF(Z332="",0,Z332),"0")+IFERROR(IF(Z333="",0,Z333),"0")</f>
        <v>2.1432599999999997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778</v>
      </c>
      <c r="Y335" s="376">
        <f>IFERROR(SUM(Y328:Y333),"0")</f>
        <v>781.19999999999993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2</v>
      </c>
      <c r="Y345" s="375">
        <f>IFERROR(IF(X345="",0,CEILING((X345/$H345),1)*$H345),"")</f>
        <v>2.5499999999999998</v>
      </c>
      <c r="Z345" s="36">
        <f>IFERROR(IF(Y345=0,"",ROUNDUP(Y345/H345,0)*0.00753),"")</f>
        <v>7.5300000000000002E-3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2.3333333333333335</v>
      </c>
      <c r="BN345" s="64">
        <f>IFERROR(Y345*I345/H345,"0")</f>
        <v>2.9750000000000001</v>
      </c>
      <c r="BO345" s="64">
        <f>IFERROR(1/J345*(X345/H345),"0")</f>
        <v>5.0276520864756162E-3</v>
      </c>
      <c r="BP345" s="64">
        <f>IFERROR(1/J345*(Y345/H345),"0")</f>
        <v>6.41025641025641E-3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0.78431372549019618</v>
      </c>
      <c r="Y347" s="376">
        <f>IFERROR(Y343/H343,"0")+IFERROR(Y344/H344,"0")+IFERROR(Y345/H345,"0")+IFERROR(Y346/H346,"0")</f>
        <v>1</v>
      </c>
      <c r="Z347" s="376">
        <f>IFERROR(IF(Z343="",0,Z343),"0")+IFERROR(IF(Z344="",0,Z344),"0")+IFERROR(IF(Z345="",0,Z345),"0")+IFERROR(IF(Z346="",0,Z346),"0")</f>
        <v>7.5300000000000002E-3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</v>
      </c>
      <c r="Y348" s="376">
        <f>IFERROR(SUM(Y343:Y346),"0")</f>
        <v>2.5499999999999998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60</v>
      </c>
      <c r="Y361" s="375">
        <f>IFERROR(IF(X361="",0,CEILING((X361/$H361),1)*$H361),"")</f>
        <v>64.8</v>
      </c>
      <c r="Z361" s="36">
        <f>IFERROR(IF(Y361=0,"",ROUNDUP(Y361/H361,0)*0.02175),"")</f>
        <v>0.17399999999999999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64.177777777777791</v>
      </c>
      <c r="BN361" s="64">
        <f>IFERROR(Y361*I361/H361,"0")</f>
        <v>69.311999999999998</v>
      </c>
      <c r="BO361" s="64">
        <f>IFERROR(1/J361*(X361/H361),"0")</f>
        <v>0.13227513227513227</v>
      </c>
      <c r="BP361" s="64">
        <f>IFERROR(1/J361*(Y361/H361),"0")</f>
        <v>0.14285714285714285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8</v>
      </c>
      <c r="Y363" s="375">
        <f>IFERROR(IF(X363="",0,CEILING((X363/$H363),1)*$H363),"")</f>
        <v>8.4</v>
      </c>
      <c r="Z363" s="36">
        <f>IFERROR(IF(Y363=0,"",ROUNDUP(Y363/H363,0)*0.00753),"")</f>
        <v>3.0120000000000001E-2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8.9904761904761905</v>
      </c>
      <c r="BN363" s="64">
        <f>IFERROR(Y363*I363/H363,"0")</f>
        <v>9.44</v>
      </c>
      <c r="BO363" s="64">
        <f>IFERROR(1/J363*(X363/H363),"0")</f>
        <v>2.4420024420024417E-2</v>
      </c>
      <c r="BP363" s="64">
        <f>IFERROR(1/J363*(Y363/H363),"0")</f>
        <v>2.564102564102564E-2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11.216931216931217</v>
      </c>
      <c r="Y364" s="376">
        <f>IFERROR(Y361/H361,"0")+IFERROR(Y362/H362,"0")+IFERROR(Y363/H363,"0")</f>
        <v>12</v>
      </c>
      <c r="Z364" s="376">
        <f>IFERROR(IF(Z361="",0,Z361),"0")+IFERROR(IF(Z362="",0,Z362),"0")+IFERROR(IF(Z363="",0,Z363),"0")</f>
        <v>0.20412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68</v>
      </c>
      <c r="Y365" s="376">
        <f>IFERROR(SUM(Y361:Y363),"0")</f>
        <v>73.2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100</v>
      </c>
      <c r="Y370" s="375">
        <f t="shared" si="62"/>
        <v>105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103.2</v>
      </c>
      <c r="BN370" s="64">
        <f t="shared" si="64"/>
        <v>108.36</v>
      </c>
      <c r="BO370" s="64">
        <f t="shared" si="65"/>
        <v>0.1388888888888889</v>
      </c>
      <c r="BP370" s="64">
        <f t="shared" si="66"/>
        <v>0.14583333333333331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53</v>
      </c>
      <c r="Y372" s="375">
        <f t="shared" si="62"/>
        <v>60</v>
      </c>
      <c r="Z372" s="36">
        <f>IFERROR(IF(Y372=0,"",ROUNDUP(Y372/H372,0)*0.02175),"")</f>
        <v>8.6999999999999994E-2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54.696000000000005</v>
      </c>
      <c r="BN372" s="64">
        <f t="shared" si="64"/>
        <v>61.92</v>
      </c>
      <c r="BO372" s="64">
        <f t="shared" si="65"/>
        <v>7.3611111111111099E-2</v>
      </c>
      <c r="BP372" s="64">
        <f t="shared" si="66"/>
        <v>8.3333333333333329E-2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618</v>
      </c>
      <c r="Y373" s="375">
        <f t="shared" si="62"/>
        <v>630</v>
      </c>
      <c r="Z373" s="36">
        <f>IFERROR(IF(Y373=0,"",ROUNDUP(Y373/H373,0)*0.02175),"")</f>
        <v>0.91349999999999998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637.77599999999995</v>
      </c>
      <c r="BN373" s="64">
        <f t="shared" si="64"/>
        <v>650.16</v>
      </c>
      <c r="BO373" s="64">
        <f t="shared" si="65"/>
        <v>0.85833333333333339</v>
      </c>
      <c r="BP373" s="64">
        <f t="shared" si="66"/>
        <v>0.875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16</v>
      </c>
      <c r="Y376" s="375">
        <f t="shared" si="62"/>
        <v>20</v>
      </c>
      <c r="Z376" s="36">
        <f>IFERROR(IF(Y376=0,"",ROUNDUP(Y376/H376,0)*0.00937),"")</f>
        <v>3.7479999999999999E-2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16.672000000000001</v>
      </c>
      <c r="BN376" s="64">
        <f t="shared" si="64"/>
        <v>20.84</v>
      </c>
      <c r="BO376" s="64">
        <f t="shared" si="65"/>
        <v>2.6666666666666668E-2</v>
      </c>
      <c r="BP376" s="64">
        <f t="shared" si="66"/>
        <v>3.3333333333333333E-2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26</v>
      </c>
      <c r="Y377" s="375">
        <f t="shared" si="62"/>
        <v>30</v>
      </c>
      <c r="Z377" s="36">
        <f>IFERROR(IF(Y377=0,"",ROUNDUP(Y377/H377,0)*0.00937),"")</f>
        <v>5.6219999999999999E-2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27.092000000000002</v>
      </c>
      <c r="BN377" s="64">
        <f t="shared" si="64"/>
        <v>31.26</v>
      </c>
      <c r="BO377" s="64">
        <f t="shared" si="65"/>
        <v>4.3333333333333335E-2</v>
      </c>
      <c r="BP377" s="64">
        <f t="shared" si="66"/>
        <v>0.05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59.800000000000011</v>
      </c>
      <c r="Y378" s="376">
        <f>IFERROR(Y369/H369,"0")+IFERROR(Y370/H370,"0")+IFERROR(Y371/H371,"0")+IFERROR(Y372/H372,"0")+IFERROR(Y373/H373,"0")+IFERROR(Y374/H374,"0")+IFERROR(Y375/H375,"0")+IFERROR(Y376/H376,"0")+IFERROR(Y377/H377,"0")</f>
        <v>63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1.2464499999999998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813</v>
      </c>
      <c r="Y379" s="376">
        <f>IFERROR(SUM(Y369:Y377),"0")</f>
        <v>845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420</v>
      </c>
      <c r="Y381" s="375">
        <f>IFERROR(IF(X381="",0,CEILING((X381/$H381),1)*$H381),"")</f>
        <v>420</v>
      </c>
      <c r="Z381" s="36">
        <f>IFERROR(IF(Y381=0,"",ROUNDUP(Y381/H381,0)*0.02175),"")</f>
        <v>0.60899999999999999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433.44</v>
      </c>
      <c r="BN381" s="64">
        <f>IFERROR(Y381*I381/H381,"0")</f>
        <v>433.44</v>
      </c>
      <c r="BO381" s="64">
        <f>IFERROR(1/J381*(X381/H381),"0")</f>
        <v>0.58333333333333326</v>
      </c>
      <c r="BP381" s="64">
        <f>IFERROR(1/J381*(Y381/H381),"0")</f>
        <v>0.58333333333333326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28</v>
      </c>
      <c r="Y383" s="376">
        <f>IFERROR(Y381/H381,"0")+IFERROR(Y382/H382,"0")</f>
        <v>28</v>
      </c>
      <c r="Z383" s="376">
        <f>IFERROR(IF(Z381="",0,Z381),"0")+IFERROR(IF(Z382="",0,Z382),"0")</f>
        <v>0.60899999999999999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420</v>
      </c>
      <c r="Y384" s="376">
        <f>IFERROR(SUM(Y381:Y382),"0")</f>
        <v>420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20</v>
      </c>
      <c r="Y410" s="375">
        <f>IFERROR(IF(X410="",0,CEILING((X410/$H410),1)*$H410),"")</f>
        <v>23.4</v>
      </c>
      <c r="Z410" s="36">
        <f>IFERROR(IF(Y410=0,"",ROUNDUP(Y410/H410,0)*0.02175),"")</f>
        <v>6.5250000000000002E-2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21.446153846153852</v>
      </c>
      <c r="BN410" s="64">
        <f>IFERROR(Y410*I410/H410,"0")</f>
        <v>25.092000000000002</v>
      </c>
      <c r="BO410" s="64">
        <f>IFERROR(1/J410*(X410/H410),"0")</f>
        <v>4.5787545787545791E-2</v>
      </c>
      <c r="BP410" s="64">
        <f>IFERROR(1/J410*(Y410/H410),"0")</f>
        <v>5.3571428571428568E-2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2.5641025641025643</v>
      </c>
      <c r="Y415" s="376">
        <f>IFERROR(Y410/H410,"0")+IFERROR(Y411/H411,"0")+IFERROR(Y412/H412,"0")+IFERROR(Y413/H413,"0")+IFERROR(Y414/H414,"0")</f>
        <v>3</v>
      </c>
      <c r="Z415" s="376">
        <f>IFERROR(IF(Z410="",0,Z410),"0")+IFERROR(IF(Z411="",0,Z411),"0")+IFERROR(IF(Z412="",0,Z412),"0")+IFERROR(IF(Z413="",0,Z413),"0")+IFERROR(IF(Z414="",0,Z414),"0")</f>
        <v>6.5250000000000002E-2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20</v>
      </c>
      <c r="Y416" s="376">
        <f>IFERROR(SUM(Y410:Y414),"0")</f>
        <v>23.4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27</v>
      </c>
      <c r="Y448" s="375">
        <f t="shared" si="67"/>
        <v>28.56</v>
      </c>
      <c r="Z448" s="36">
        <f>IFERROR(IF(Y448=0,"",ROUNDUP(Y448/H448,0)*0.00753),"")</f>
        <v>0.12801000000000001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41.785714285714292</v>
      </c>
      <c r="BN448" s="64">
        <f t="shared" si="69"/>
        <v>44.2</v>
      </c>
      <c r="BO448" s="64">
        <f t="shared" si="70"/>
        <v>0.10302197802197803</v>
      </c>
      <c r="BP448" s="64">
        <f t="shared" si="71"/>
        <v>0.10897435897435898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16.071428571428573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17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0.12801000000000001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27</v>
      </c>
      <c r="Y450" s="376">
        <f>IFERROR(SUM(Y428:Y448),"0")</f>
        <v>28.56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15</v>
      </c>
      <c r="Y499" s="375">
        <f t="shared" si="78"/>
        <v>18</v>
      </c>
      <c r="Z499" s="36">
        <f>IFERROR(IF(Y499=0,"",ROUNDUP(Y499/H499,0)*0.00937),"")</f>
        <v>4.6850000000000003E-2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15.999999999999998</v>
      </c>
      <c r="BN499" s="64">
        <f t="shared" si="81"/>
        <v>19.2</v>
      </c>
      <c r="BO499" s="64">
        <f t="shared" si="82"/>
        <v>3.4722222222222224E-2</v>
      </c>
      <c r="BP499" s="64">
        <f t="shared" si="83"/>
        <v>4.1666666666666664E-2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10</v>
      </c>
      <c r="Y500" s="375">
        <f t="shared" si="78"/>
        <v>12</v>
      </c>
      <c r="Z500" s="36">
        <f>IFERROR(IF(Y500=0,"",ROUNDUP(Y500/H500,0)*0.00753),"")</f>
        <v>3.7650000000000003E-2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10.833333333333334</v>
      </c>
      <c r="BN500" s="64">
        <f t="shared" si="81"/>
        <v>13.000000000000002</v>
      </c>
      <c r="BO500" s="64">
        <f t="shared" si="82"/>
        <v>2.6709401709401712E-2</v>
      </c>
      <c r="BP500" s="64">
        <f t="shared" si="83"/>
        <v>3.2051282051282048E-2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8.3333333333333339</v>
      </c>
      <c r="Y502" s="376">
        <f>IFERROR(Y493/H493,"0")+IFERROR(Y494/H494,"0")+IFERROR(Y495/H495,"0")+IFERROR(Y496/H496,"0")+IFERROR(Y497/H497,"0")+IFERROR(Y498/H498,"0")+IFERROR(Y499/H499,"0")+IFERROR(Y500/H500,"0")+IFERROR(Y501/H501,"0")</f>
        <v>10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8.4500000000000006E-2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25</v>
      </c>
      <c r="Y503" s="376">
        <f>IFERROR(SUM(Y493:Y501),"0")</f>
        <v>30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133</v>
      </c>
      <c r="Y549" s="375">
        <f t="shared" si="94"/>
        <v>134.4</v>
      </c>
      <c r="Z549" s="36">
        <f>IFERROR(IF(Y549=0,"",ROUNDUP(Y549/H549,0)*0.00753),"")</f>
        <v>0.24096000000000001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141.23333333333332</v>
      </c>
      <c r="BN549" s="64">
        <f t="shared" si="96"/>
        <v>142.72</v>
      </c>
      <c r="BO549" s="64">
        <f t="shared" si="97"/>
        <v>0.20299145299145296</v>
      </c>
      <c r="BP549" s="64">
        <f t="shared" si="98"/>
        <v>0.20512820512820512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31.666666666666664</v>
      </c>
      <c r="Y554" s="376">
        <f>IFERROR(Y548/H548,"0")+IFERROR(Y549/H549,"0")+IFERROR(Y550/H550,"0")+IFERROR(Y551/H551,"0")+IFERROR(Y552/H552,"0")+IFERROR(Y553/H553,"0")</f>
        <v>32</v>
      </c>
      <c r="Z554" s="376">
        <f>IFERROR(IF(Z548="",0,Z548),"0")+IFERROR(IF(Z549="",0,Z549),"0")+IFERROR(IF(Z550="",0,Z550),"0")+IFERROR(IF(Z551="",0,Z551),"0")+IFERROR(IF(Z552="",0,Z552),"0")+IFERROR(IF(Z553="",0,Z553),"0")</f>
        <v>0.24096000000000001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133</v>
      </c>
      <c r="Y555" s="376">
        <f>IFERROR(SUM(Y548:Y553),"0")</f>
        <v>134.4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4295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4376.8099999999995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4546.6890891190542</v>
      </c>
      <c r="Y587" s="376">
        <f>IFERROR(SUM(BN22:BN583),"0")</f>
        <v>4633.6209999999992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8</v>
      </c>
      <c r="Y588" s="38">
        <f>ROUNDUP(SUM(BP22:BP583),0)</f>
        <v>9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4746.6890891190542</v>
      </c>
      <c r="Y589" s="376">
        <f>GrossWeightTotalR+PalletQtyTotalR*25</f>
        <v>4858.6209999999992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800.82220195475782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816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9.3353499999999983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296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516.6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333.6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204</v>
      </c>
      <c r="I596" s="46">
        <f>IFERROR(Y186*1,"0")+IFERROR(Y187*1,"0")+IFERROR(Y188*1,"0")+IFERROR(Y189*1,"0")+IFERROR(Y190*1,"0")+IFERROR(Y191*1,"0")+IFERROR(Y192*1,"0")+IFERROR(Y193*1,"0")</f>
        <v>98.700000000000017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185.1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23.2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43.199999999999996</v>
      </c>
      <c r="S596" s="46">
        <f>IFERROR(Y296*1,"0")</f>
        <v>0</v>
      </c>
      <c r="T596" s="46">
        <f>IFERROR(Y301*1,"0")+IFERROR(Y305*1,"0")+IFERROR(Y306*1,"0")</f>
        <v>4.2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1117.6499999999999</v>
      </c>
      <c r="V596" s="46">
        <f>IFERROR(Y357*1,"0")+IFERROR(Y361*1,"0")+IFERROR(Y362*1,"0")+IFERROR(Y363*1,"0")</f>
        <v>73.2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1265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23.4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28.56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30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134.4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