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2,24 Атаманов\"/>
    </mc:Choice>
  </mc:AlternateContent>
  <xr:revisionPtr revIDLastSave="0" documentId="13_ncr:1_{9A800E4E-9AF7-4509-BFB3-8A69BDD0A9E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" i="1" l="1"/>
  <c r="AM61" i="1"/>
  <c r="AM106" i="1"/>
  <c r="AM107" i="1"/>
  <c r="AM113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AM100" i="1" s="1"/>
  <c r="R101" i="1"/>
  <c r="R7" i="1"/>
  <c r="AL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J9" i="1" l="1"/>
  <c r="AJ61" i="1"/>
  <c r="AJ100" i="1"/>
  <c r="AJ106" i="1"/>
  <c r="AJ107" i="1"/>
  <c r="AJ113" i="1"/>
  <c r="AI8" i="1" l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Z73" i="1"/>
  <c r="W9" i="1"/>
  <c r="Y9" i="1" s="1"/>
  <c r="W10" i="1"/>
  <c r="Z10" i="1" s="1"/>
  <c r="W12" i="1"/>
  <c r="Z12" i="1" s="1"/>
  <c r="W18" i="1"/>
  <c r="Z18" i="1" s="1"/>
  <c r="W19" i="1"/>
  <c r="Z19" i="1" s="1"/>
  <c r="W20" i="1"/>
  <c r="Z20" i="1" s="1"/>
  <c r="W22" i="1"/>
  <c r="Z22" i="1" s="1"/>
  <c r="W24" i="1"/>
  <c r="Z24" i="1" s="1"/>
  <c r="W38" i="1"/>
  <c r="Z38" i="1" s="1"/>
  <c r="W40" i="1"/>
  <c r="Z40" i="1" s="1"/>
  <c r="W42" i="1"/>
  <c r="Z42" i="1" s="1"/>
  <c r="W44" i="1"/>
  <c r="Z44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1" i="1"/>
  <c r="Y61" i="1" s="1"/>
  <c r="W62" i="1"/>
  <c r="Z62" i="1" s="1"/>
  <c r="W63" i="1"/>
  <c r="Z63" i="1" s="1"/>
  <c r="W66" i="1"/>
  <c r="Z66" i="1" s="1"/>
  <c r="W67" i="1"/>
  <c r="Z67" i="1" s="1"/>
  <c r="W73" i="1"/>
  <c r="W74" i="1"/>
  <c r="Z74" i="1" s="1"/>
  <c r="W82" i="1"/>
  <c r="Z82" i="1" s="1"/>
  <c r="W83" i="1"/>
  <c r="Z83" i="1" s="1"/>
  <c r="W95" i="1"/>
  <c r="Z95" i="1" s="1"/>
  <c r="W96" i="1"/>
  <c r="Z96" i="1" s="1"/>
  <c r="W100" i="1"/>
  <c r="Y100" i="1" s="1"/>
  <c r="W102" i="1"/>
  <c r="Z102" i="1" s="1"/>
  <c r="W103" i="1"/>
  <c r="Z103" i="1" s="1"/>
  <c r="W104" i="1"/>
  <c r="Z104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Y113" i="1" s="1"/>
  <c r="W114" i="1"/>
  <c r="Z114" i="1" s="1"/>
  <c r="W115" i="1"/>
  <c r="Z115" i="1" s="1"/>
  <c r="W116" i="1"/>
  <c r="Z116" i="1" s="1"/>
  <c r="W117" i="1"/>
  <c r="Z117" i="1" s="1"/>
  <c r="W118" i="1"/>
  <c r="Z118" i="1" s="1"/>
  <c r="W7" i="1"/>
  <c r="Z7" i="1" s="1"/>
  <c r="AD14" i="1"/>
  <c r="W14" i="1" s="1"/>
  <c r="Z14" i="1" s="1"/>
  <c r="AD15" i="1"/>
  <c r="AD16" i="1"/>
  <c r="W16" i="1" s="1"/>
  <c r="Z16" i="1" s="1"/>
  <c r="AD28" i="1"/>
  <c r="AD29" i="1"/>
  <c r="W29" i="1" s="1"/>
  <c r="Z29" i="1" s="1"/>
  <c r="AD76" i="1"/>
  <c r="AD77" i="1"/>
  <c r="AD104" i="1"/>
  <c r="AD105" i="1"/>
  <c r="AC8" i="1"/>
  <c r="W8" i="1" s="1"/>
  <c r="Z8" i="1" s="1"/>
  <c r="AC10" i="1"/>
  <c r="AC11" i="1"/>
  <c r="W11" i="1" s="1"/>
  <c r="Z11" i="1" s="1"/>
  <c r="AC12" i="1"/>
  <c r="AC13" i="1"/>
  <c r="W13" i="1" s="1"/>
  <c r="Z13" i="1" s="1"/>
  <c r="AC14" i="1"/>
  <c r="AC15" i="1"/>
  <c r="W15" i="1" s="1"/>
  <c r="Z15" i="1" s="1"/>
  <c r="AC16" i="1"/>
  <c r="AC17" i="1"/>
  <c r="W17" i="1" s="1"/>
  <c r="Z17" i="1" s="1"/>
  <c r="AC18" i="1"/>
  <c r="AC21" i="1"/>
  <c r="W21" i="1" s="1"/>
  <c r="Z21" i="1" s="1"/>
  <c r="AC22" i="1"/>
  <c r="AC23" i="1"/>
  <c r="W23" i="1" s="1"/>
  <c r="Z23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9" i="1"/>
  <c r="W39" i="1" s="1"/>
  <c r="Z39" i="1" s="1"/>
  <c r="AC40" i="1"/>
  <c r="AC41" i="1"/>
  <c r="W41" i="1" s="1"/>
  <c r="Z41" i="1" s="1"/>
  <c r="AC42" i="1"/>
  <c r="AC43" i="1"/>
  <c r="W43" i="1" s="1"/>
  <c r="Z43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1" i="1"/>
  <c r="W51" i="1" s="1"/>
  <c r="Z51" i="1" s="1"/>
  <c r="AC52" i="1"/>
  <c r="AC53" i="1"/>
  <c r="W53" i="1" s="1"/>
  <c r="Z53" i="1" s="1"/>
  <c r="AC54" i="1"/>
  <c r="AC55" i="1"/>
  <c r="W55" i="1" s="1"/>
  <c r="Z55" i="1" s="1"/>
  <c r="AC56" i="1"/>
  <c r="AC57" i="1"/>
  <c r="W57" i="1" s="1"/>
  <c r="AC58" i="1"/>
  <c r="AC59" i="1"/>
  <c r="W59" i="1" s="1"/>
  <c r="AC62" i="1"/>
  <c r="AC64" i="1"/>
  <c r="W64" i="1" s="1"/>
  <c r="Z64" i="1" s="1"/>
  <c r="AC65" i="1"/>
  <c r="W65" i="1" s="1"/>
  <c r="Z65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5" i="1"/>
  <c r="W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7" i="1"/>
  <c r="W97" i="1" s="1"/>
  <c r="Z97" i="1" s="1"/>
  <c r="AC98" i="1"/>
  <c r="W98" i="1" s="1"/>
  <c r="Z98" i="1" s="1"/>
  <c r="AC99" i="1"/>
  <c r="W99" i="1" s="1"/>
  <c r="Z99" i="1" s="1"/>
  <c r="AC101" i="1"/>
  <c r="W101" i="1" s="1"/>
  <c r="Z101" i="1" s="1"/>
  <c r="AC104" i="1"/>
  <c r="AC105" i="1"/>
  <c r="W105" i="1" s="1"/>
  <c r="Z105" i="1" s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L8" i="1"/>
  <c r="Y8" i="1" s="1"/>
  <c r="L10" i="1"/>
  <c r="Y10" i="1" s="1"/>
  <c r="L11" i="1"/>
  <c r="Y11" i="1" s="1"/>
  <c r="L12" i="1"/>
  <c r="Y12" i="1" s="1"/>
  <c r="L13" i="1"/>
  <c r="Y13" i="1" s="1"/>
  <c r="L14" i="1"/>
  <c r="L15" i="1"/>
  <c r="Y15" i="1" s="1"/>
  <c r="L16" i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L27" i="1"/>
  <c r="Y27" i="1" s="1"/>
  <c r="L28" i="1"/>
  <c r="L29" i="1"/>
  <c r="Y29" i="1" s="1"/>
  <c r="L30" i="1"/>
  <c r="Y30" i="1" s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L47" i="1"/>
  <c r="Y47" i="1" s="1"/>
  <c r="L48" i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2" i="1"/>
  <c r="Y62" i="1" s="1"/>
  <c r="L63" i="1"/>
  <c r="Y63" i="1" s="1"/>
  <c r="L64" i="1"/>
  <c r="Y64" i="1" s="1"/>
  <c r="L65" i="1"/>
  <c r="L66" i="1"/>
  <c r="Y66" i="1" s="1"/>
  <c r="L67" i="1"/>
  <c r="Y67" i="1" s="1"/>
  <c r="L68" i="1"/>
  <c r="Y68" i="1" s="1"/>
  <c r="L69" i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Y83" i="1" s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Y95" i="1" s="1"/>
  <c r="L96" i="1"/>
  <c r="Y96" i="1" s="1"/>
  <c r="L97" i="1"/>
  <c r="L98" i="1"/>
  <c r="Y98" i="1" s="1"/>
  <c r="L99" i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4" i="1"/>
  <c r="Y114" i="1" s="1"/>
  <c r="L115" i="1"/>
  <c r="Y115" i="1" s="1"/>
  <c r="L116" i="1"/>
  <c r="Y116" i="1" s="1"/>
  <c r="L117" i="1"/>
  <c r="Y117" i="1" s="1"/>
  <c r="L118" i="1"/>
  <c r="Y118" i="1" s="1"/>
  <c r="L7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7" i="1"/>
  <c r="K7" i="1" s="1"/>
  <c r="AB6" i="1"/>
  <c r="AE6" i="1"/>
  <c r="AF6" i="1"/>
  <c r="AG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8" i="1"/>
  <c r="H109" i="1"/>
  <c r="H110" i="1"/>
  <c r="H111" i="1"/>
  <c r="H112" i="1"/>
  <c r="H114" i="1"/>
  <c r="H115" i="1"/>
  <c r="H116" i="1"/>
  <c r="H117" i="1"/>
  <c r="H118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AM116" i="1" l="1"/>
  <c r="AJ116" i="1"/>
  <c r="AM111" i="1"/>
  <c r="AJ111" i="1"/>
  <c r="AM105" i="1"/>
  <c r="AJ105" i="1"/>
  <c r="AM101" i="1"/>
  <c r="AJ101" i="1"/>
  <c r="AM96" i="1"/>
  <c r="AJ96" i="1"/>
  <c r="AM92" i="1"/>
  <c r="AJ92" i="1"/>
  <c r="AM88" i="1"/>
  <c r="AJ88" i="1"/>
  <c r="AM84" i="1"/>
  <c r="AJ84" i="1"/>
  <c r="AM80" i="1"/>
  <c r="AJ80" i="1"/>
  <c r="AM76" i="1"/>
  <c r="AJ76" i="1"/>
  <c r="AM72" i="1"/>
  <c r="AJ72" i="1"/>
  <c r="AM68" i="1"/>
  <c r="AJ68" i="1"/>
  <c r="AM66" i="1"/>
  <c r="AJ66" i="1"/>
  <c r="AM64" i="1"/>
  <c r="AJ64" i="1"/>
  <c r="AM62" i="1"/>
  <c r="AJ62" i="1"/>
  <c r="AM59" i="1"/>
  <c r="AJ59" i="1"/>
  <c r="AM57" i="1"/>
  <c r="AJ57" i="1"/>
  <c r="AM55" i="1"/>
  <c r="AJ55" i="1"/>
  <c r="AM53" i="1"/>
  <c r="AJ53" i="1"/>
  <c r="AM51" i="1"/>
  <c r="AJ51" i="1"/>
  <c r="AM49" i="1"/>
  <c r="AJ49" i="1"/>
  <c r="AM47" i="1"/>
  <c r="AJ47" i="1"/>
  <c r="AM45" i="1"/>
  <c r="AJ45" i="1"/>
  <c r="AM43" i="1"/>
  <c r="AJ43" i="1"/>
  <c r="AM41" i="1"/>
  <c r="AJ41" i="1"/>
  <c r="AM39" i="1"/>
  <c r="AJ39" i="1"/>
  <c r="AM37" i="1"/>
  <c r="AJ37" i="1"/>
  <c r="AM35" i="1"/>
  <c r="AJ35" i="1"/>
  <c r="AM33" i="1"/>
  <c r="AJ33" i="1"/>
  <c r="AM31" i="1"/>
  <c r="AJ31" i="1"/>
  <c r="AM29" i="1"/>
  <c r="AJ29" i="1"/>
  <c r="AM27" i="1"/>
  <c r="AJ27" i="1"/>
  <c r="AM25" i="1"/>
  <c r="AJ25" i="1"/>
  <c r="AM23" i="1"/>
  <c r="AJ23" i="1"/>
  <c r="AM21" i="1"/>
  <c r="AJ21" i="1"/>
  <c r="AM19" i="1"/>
  <c r="AJ19" i="1"/>
  <c r="AM17" i="1"/>
  <c r="AJ17" i="1"/>
  <c r="AM15" i="1"/>
  <c r="AJ15" i="1"/>
  <c r="AM13" i="1"/>
  <c r="AJ13" i="1"/>
  <c r="AM11" i="1"/>
  <c r="AJ11" i="1"/>
  <c r="AM8" i="1"/>
  <c r="AJ8" i="1"/>
  <c r="J6" i="1"/>
  <c r="K115" i="1"/>
  <c r="AM118" i="1"/>
  <c r="AJ118" i="1"/>
  <c r="AM114" i="1"/>
  <c r="AJ114" i="1"/>
  <c r="AM109" i="1"/>
  <c r="AJ109" i="1"/>
  <c r="AM103" i="1"/>
  <c r="AJ103" i="1"/>
  <c r="AM98" i="1"/>
  <c r="AJ98" i="1"/>
  <c r="AM94" i="1"/>
  <c r="AJ94" i="1"/>
  <c r="AM90" i="1"/>
  <c r="AJ90" i="1"/>
  <c r="AM86" i="1"/>
  <c r="AJ86" i="1"/>
  <c r="AM82" i="1"/>
  <c r="AJ82" i="1"/>
  <c r="AM78" i="1"/>
  <c r="AJ78" i="1"/>
  <c r="AM74" i="1"/>
  <c r="AJ74" i="1"/>
  <c r="AM70" i="1"/>
  <c r="AJ70" i="1"/>
  <c r="AM7" i="1"/>
  <c r="AJ7" i="1"/>
  <c r="AM117" i="1"/>
  <c r="AJ117" i="1"/>
  <c r="AM115" i="1"/>
  <c r="AJ115" i="1"/>
  <c r="AM112" i="1"/>
  <c r="AJ112" i="1"/>
  <c r="AM110" i="1"/>
  <c r="AJ110" i="1"/>
  <c r="AM108" i="1"/>
  <c r="AJ108" i="1"/>
  <c r="AM104" i="1"/>
  <c r="AJ104" i="1"/>
  <c r="AM102" i="1"/>
  <c r="AJ102" i="1"/>
  <c r="AM99" i="1"/>
  <c r="AJ99" i="1"/>
  <c r="AM97" i="1"/>
  <c r="AJ97" i="1"/>
  <c r="AM95" i="1"/>
  <c r="AJ95" i="1"/>
  <c r="AM93" i="1"/>
  <c r="AJ93" i="1"/>
  <c r="AM91" i="1"/>
  <c r="AJ91" i="1"/>
  <c r="AM89" i="1"/>
  <c r="AJ89" i="1"/>
  <c r="AM87" i="1"/>
  <c r="AJ87" i="1"/>
  <c r="AM85" i="1"/>
  <c r="AJ85" i="1"/>
  <c r="AM83" i="1"/>
  <c r="AJ83" i="1"/>
  <c r="AM81" i="1"/>
  <c r="AJ81" i="1"/>
  <c r="AM79" i="1"/>
  <c r="AJ79" i="1"/>
  <c r="AM77" i="1"/>
  <c r="AJ77" i="1"/>
  <c r="AM75" i="1"/>
  <c r="AJ75" i="1"/>
  <c r="AM73" i="1"/>
  <c r="AJ73" i="1"/>
  <c r="AM71" i="1"/>
  <c r="AJ71" i="1"/>
  <c r="AM69" i="1"/>
  <c r="AJ69" i="1"/>
  <c r="AM67" i="1"/>
  <c r="AJ67" i="1"/>
  <c r="AM65" i="1"/>
  <c r="AJ65" i="1"/>
  <c r="AM63" i="1"/>
  <c r="AJ63" i="1"/>
  <c r="AM60" i="1"/>
  <c r="AJ60" i="1"/>
  <c r="AM58" i="1"/>
  <c r="AJ58" i="1"/>
  <c r="AM56" i="1"/>
  <c r="AJ56" i="1"/>
  <c r="AM54" i="1"/>
  <c r="AJ54" i="1"/>
  <c r="AM52" i="1"/>
  <c r="AJ52" i="1"/>
  <c r="AM50" i="1"/>
  <c r="AJ50" i="1"/>
  <c r="AM48" i="1"/>
  <c r="AJ48" i="1"/>
  <c r="AM46" i="1"/>
  <c r="AJ46" i="1"/>
  <c r="AM44" i="1"/>
  <c r="AJ44" i="1"/>
  <c r="AM42" i="1"/>
  <c r="AJ42" i="1"/>
  <c r="AM40" i="1"/>
  <c r="AJ40" i="1"/>
  <c r="AM38" i="1"/>
  <c r="AJ38" i="1"/>
  <c r="AM36" i="1"/>
  <c r="AJ36" i="1"/>
  <c r="AM34" i="1"/>
  <c r="AJ34" i="1"/>
  <c r="AM32" i="1"/>
  <c r="AJ32" i="1"/>
  <c r="AM30" i="1"/>
  <c r="AJ30" i="1"/>
  <c r="AM28" i="1"/>
  <c r="AJ28" i="1"/>
  <c r="AM26" i="1"/>
  <c r="AJ26" i="1"/>
  <c r="AM24" i="1"/>
  <c r="AJ24" i="1"/>
  <c r="AM22" i="1"/>
  <c r="AJ22" i="1"/>
  <c r="AM20" i="1"/>
  <c r="AJ20" i="1"/>
  <c r="AM18" i="1"/>
  <c r="AJ18" i="1"/>
  <c r="AM16" i="1"/>
  <c r="AJ16" i="1"/>
  <c r="AM14" i="1"/>
  <c r="AJ14" i="1"/>
  <c r="AM12" i="1"/>
  <c r="AJ12" i="1"/>
  <c r="AM10" i="1"/>
  <c r="AJ10" i="1"/>
  <c r="L6" i="1"/>
  <c r="Y7" i="1"/>
  <c r="Y99" i="1"/>
  <c r="Y97" i="1"/>
  <c r="Y93" i="1"/>
  <c r="Y91" i="1"/>
  <c r="Y89" i="1"/>
  <c r="Y87" i="1"/>
  <c r="Y85" i="1"/>
  <c r="Y81" i="1"/>
  <c r="Y79" i="1"/>
  <c r="Y77" i="1"/>
  <c r="Y75" i="1"/>
  <c r="Y71" i="1"/>
  <c r="Y69" i="1"/>
  <c r="Y65" i="1"/>
  <c r="Y48" i="1"/>
  <c r="Y46" i="1"/>
  <c r="Y36" i="1"/>
  <c r="Y34" i="1"/>
  <c r="Y32" i="1"/>
  <c r="Y28" i="1"/>
  <c r="Y26" i="1"/>
  <c r="Y16" i="1"/>
  <c r="Y14" i="1"/>
  <c r="M6" i="1"/>
  <c r="O6" i="1"/>
  <c r="AC6" i="1"/>
  <c r="AD6" i="1"/>
  <c r="Z113" i="1"/>
  <c r="Z61" i="1"/>
  <c r="Z9" i="1"/>
  <c r="Z100" i="1"/>
  <c r="X6" i="1"/>
  <c r="Z59" i="1"/>
  <c r="W6" i="1"/>
  <c r="Z57" i="1"/>
  <c r="Z75" i="1"/>
  <c r="K6" i="1"/>
  <c r="AM6" i="1" l="1"/>
  <c r="AK6" i="1"/>
  <c r="AJ6" i="1"/>
  <c r="E6" i="1"/>
  <c r="F6" i="1"/>
</calcChain>
</file>

<file path=xl/sharedStrings.xml><?xml version="1.0" encoding="utf-8"?>
<sst xmlns="http://schemas.openxmlformats.org/spreadsheetml/2006/main" count="290" uniqueCount="155">
  <si>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</si>
  <si>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</si>
  <si>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</si>
  <si>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</si>
  <si>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</si>
  <si>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</si>
  <si>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</si>
  <si>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</si>
  <si>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</si>
  <si>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</si>
  <si>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</si>
  <si>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</si>
  <si>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</si>
  <si>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</si>
  <si>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</si>
  <si>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</si>
  <si>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</si>
  <si>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</si>
  <si>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</si>
  <si>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</si>
  <si>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</si>
  <si>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</si>
  <si>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</si>
  <si>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</si>
  <si>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</si>
  <si>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</si>
  <si>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</si>
  <si>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</si>
  <si>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</si>
  <si>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</si>
  <si>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</si>
  <si>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</si>
  <si>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</si>
  <si>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</si>
  <si>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</si>
  <si>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</si>
  <si>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</si>
  <si>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</si>
  <si>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</si>
  <si>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</si>
  <si>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</si>
  <si>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</si>
  <si>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</si>
  <si>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</si>
  <si>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</si>
  <si>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</si>
  <si>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</si>
  <si>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</si>
  <si>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</si>
  <si>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</si>
  <si>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</si>
  <si>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</si>
  <si>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</si>
  <si>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</si>
  <si>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</si>
  <si>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</si>
  <si>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</si>
  <si>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</si>
  <si>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</si>
  <si>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</si>
  <si>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</si>
  <si>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</si>
  <si>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</si>
  <si>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</si>
  <si>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</si>
  <si>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</si>
  <si>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</si>
  <si>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</si>
  <si>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</si>
  <si>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</si>
  <si>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</si>
  <si>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</si>
  <si>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</si>
  <si>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</si>
  <si>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</si>
  <si>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</si>
  <si>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</si>
  <si>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</si>
  <si>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</si>
  <si>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</si>
  <si>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</si>
  <si>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</si>
  <si>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</si>
  <si>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</si>
  <si>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</si>
  <si>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</si>
  <si>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</si>
  <si>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</si>
  <si>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</si>
  <si>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</si>
  <si>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</si>
  <si>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</si>
  <si>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</si>
  <si>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</si>
  <si>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</si>
  <si>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</si>
  <si>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</si>
  <si>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</si>
  <si>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</si>
  <si>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</si>
  <si>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</si>
  <si>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</si>
  <si>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</si>
  <si>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</si>
  <si>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</si>
  <si>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</si>
  <si>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</si>
  <si>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</si>
  <si>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</si>
  <si>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</si>
  <si>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</si>
  <si>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</si>
  <si>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</si>
  <si>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</si>
  <si>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</si>
  <si>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</si>
  <si>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</si>
  <si>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</si>
  <si>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</si>
  <si>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</si>
  <si>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</si>
  <si>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</si>
  <si>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</si>
  <si>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</si>
  <si>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</si>
  <si>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</si>
  <si>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</si>
  <si>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</si>
  <si>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</si>
  <si>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</si>
  <si>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</si>
  <si>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</si>
  <si>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</si>
  <si>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</si>
  <si>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</si>
  <si>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</si>
  <si>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</si>
  <si>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</si>
  <si>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</si>
  <si>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30,01,</t>
  </si>
  <si>
    <t>31,01,</t>
  </si>
  <si>
    <t>01,02,</t>
  </si>
  <si>
    <t>02,02,</t>
  </si>
  <si>
    <t>05,02,</t>
  </si>
  <si>
    <t>05,01,</t>
  </si>
  <si>
    <t>12,01,</t>
  </si>
  <si>
    <t>19,01,</t>
  </si>
  <si>
    <t>увел</t>
  </si>
  <si>
    <t>06,02,</t>
  </si>
  <si>
    <t>скл-238</t>
  </si>
  <si>
    <t>8д</t>
  </si>
  <si>
    <t>07,02,</t>
  </si>
  <si>
    <t>08,02,</t>
  </si>
  <si>
    <t>09,02,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</si>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</sst>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1.02.24&#1080;&#107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2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31,01,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U3" t="str">
            <v>11д</v>
          </cell>
          <cell r="V3" t="str">
            <v>12д</v>
          </cell>
          <cell r="X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19,01,</v>
          </cell>
          <cell r="M5" t="str">
            <v>22,01,</v>
          </cell>
          <cell r="N5" t="str">
            <v>23,01,</v>
          </cell>
          <cell r="O5" t="str">
            <v>24,01,</v>
          </cell>
          <cell r="P5" t="str">
            <v>25,01,</v>
          </cell>
          <cell r="Q5" t="str">
            <v>26,01,</v>
          </cell>
          <cell r="R5" t="str">
            <v>29,01,</v>
          </cell>
          <cell r="S5">
            <v>30.01</v>
          </cell>
          <cell r="T5" t="str">
            <v>ат</v>
          </cell>
          <cell r="U5" t="str">
            <v>31,01,</v>
          </cell>
          <cell r="V5" t="str">
            <v>01,02,</v>
          </cell>
          <cell r="X5" t="str">
            <v>02,02,</v>
          </cell>
          <cell r="AE5" t="str">
            <v>28,12,</v>
          </cell>
          <cell r="AF5" t="str">
            <v>05,01,</v>
          </cell>
          <cell r="AG5" t="str">
            <v>12,01,</v>
          </cell>
          <cell r="AH5" t="str">
            <v>26,01,</v>
          </cell>
        </row>
        <row r="6">
          <cell r="E6">
            <v>141913.67299999995</v>
          </cell>
          <cell r="F6">
            <v>56838.807000000008</v>
          </cell>
          <cell r="J6">
            <v>143247.74500000005</v>
          </cell>
          <cell r="K6">
            <v>-1334.0719999999997</v>
          </cell>
          <cell r="L6">
            <v>21530</v>
          </cell>
          <cell r="M6">
            <v>23860</v>
          </cell>
          <cell r="N6">
            <v>27160</v>
          </cell>
          <cell r="O6">
            <v>8350</v>
          </cell>
          <cell r="P6">
            <v>26330</v>
          </cell>
          <cell r="Q6">
            <v>7310</v>
          </cell>
          <cell r="R6">
            <v>21820</v>
          </cell>
          <cell r="S6">
            <v>22960</v>
          </cell>
          <cell r="T6">
            <v>25666.45</v>
          </cell>
          <cell r="U6">
            <v>16240</v>
          </cell>
          <cell r="V6">
            <v>29600</v>
          </cell>
          <cell r="W6">
            <v>22118.245200000008</v>
          </cell>
          <cell r="X6">
            <v>27760</v>
          </cell>
          <cell r="AA6">
            <v>3407.03</v>
          </cell>
          <cell r="AB6">
            <v>0</v>
          </cell>
          <cell r="AC6">
            <v>24819.417000000001</v>
          </cell>
          <cell r="AD6">
            <v>3096</v>
          </cell>
          <cell r="AE6">
            <v>28430.536599999996</v>
          </cell>
          <cell r="AF6">
            <v>18659.840749999996</v>
          </cell>
          <cell r="AG6">
            <v>18706.743000000002</v>
          </cell>
          <cell r="AH6">
            <v>22710.983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35.188000000000002</v>
          </cell>
          <cell r="D7">
            <v>138.904</v>
          </cell>
          <cell r="E7">
            <v>86.234999999999999</v>
          </cell>
          <cell r="F7">
            <v>87.856999999999999</v>
          </cell>
          <cell r="G7" t="str">
            <v>н</v>
          </cell>
          <cell r="H7">
            <v>1</v>
          </cell>
          <cell r="I7">
            <v>45</v>
          </cell>
          <cell r="J7">
            <v>91.061999999999998</v>
          </cell>
          <cell r="K7">
            <v>-4.8269999999999982</v>
          </cell>
          <cell r="L7">
            <v>20</v>
          </cell>
          <cell r="M7">
            <v>0</v>
          </cell>
          <cell r="N7">
            <v>0</v>
          </cell>
          <cell r="T7">
            <v>0</v>
          </cell>
          <cell r="V7">
            <v>20</v>
          </cell>
          <cell r="W7">
            <v>10.504999999999999</v>
          </cell>
          <cell r="X7">
            <v>10</v>
          </cell>
          <cell r="Y7">
            <v>13.122989052831986</v>
          </cell>
          <cell r="Z7">
            <v>8.3633507853403142</v>
          </cell>
          <cell r="AA7">
            <v>0</v>
          </cell>
          <cell r="AC7">
            <v>33.71</v>
          </cell>
          <cell r="AD7">
            <v>0</v>
          </cell>
          <cell r="AE7">
            <v>16.165199999999999</v>
          </cell>
          <cell r="AF7">
            <v>8.1364999999999998</v>
          </cell>
          <cell r="AG7">
            <v>13.3392</v>
          </cell>
          <cell r="AH7">
            <v>24.228000000000002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1397.384</v>
          </cell>
          <cell r="D8">
            <v>544.26300000000003</v>
          </cell>
          <cell r="E8">
            <v>1319.9059999999999</v>
          </cell>
          <cell r="F8">
            <v>611.95100000000002</v>
          </cell>
          <cell r="G8" t="str">
            <v>н</v>
          </cell>
          <cell r="H8">
            <v>1</v>
          </cell>
          <cell r="I8">
            <v>45</v>
          </cell>
          <cell r="J8">
            <v>1240.444</v>
          </cell>
          <cell r="K8">
            <v>79.461999999999989</v>
          </cell>
          <cell r="L8">
            <v>150</v>
          </cell>
          <cell r="M8">
            <v>400</v>
          </cell>
          <cell r="N8">
            <v>120</v>
          </cell>
          <cell r="O8">
            <v>100</v>
          </cell>
          <cell r="P8">
            <v>300</v>
          </cell>
          <cell r="Q8">
            <v>80</v>
          </cell>
          <cell r="R8">
            <v>300</v>
          </cell>
          <cell r="S8">
            <v>300</v>
          </cell>
          <cell r="T8">
            <v>102</v>
          </cell>
          <cell r="V8">
            <v>200</v>
          </cell>
          <cell r="W8">
            <v>220.25979999999998</v>
          </cell>
          <cell r="X8">
            <v>150</v>
          </cell>
          <cell r="Y8">
            <v>12.312510044956003</v>
          </cell>
          <cell r="Z8">
            <v>2.7783145176741288</v>
          </cell>
          <cell r="AA8">
            <v>103.872</v>
          </cell>
          <cell r="AC8">
            <v>114.735</v>
          </cell>
          <cell r="AD8">
            <v>0</v>
          </cell>
          <cell r="AE8">
            <v>445.38639999999998</v>
          </cell>
          <cell r="AF8">
            <v>321.27199999999999</v>
          </cell>
          <cell r="AG8">
            <v>176.72460000000001</v>
          </cell>
          <cell r="AH8">
            <v>311.99900000000002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20.678000000000001</v>
          </cell>
          <cell r="D9">
            <v>954.71900000000005</v>
          </cell>
          <cell r="E9">
            <v>806.10799999999995</v>
          </cell>
          <cell r="F9">
            <v>148.95699999999999</v>
          </cell>
          <cell r="G9" t="str">
            <v>н</v>
          </cell>
          <cell r="H9">
            <v>1</v>
          </cell>
          <cell r="I9">
            <v>45</v>
          </cell>
          <cell r="J9">
            <v>781.04399999999998</v>
          </cell>
          <cell r="K9">
            <v>25.063999999999965</v>
          </cell>
          <cell r="L9">
            <v>100</v>
          </cell>
          <cell r="M9">
            <v>160</v>
          </cell>
          <cell r="N9">
            <v>120</v>
          </cell>
          <cell r="O9">
            <v>150</v>
          </cell>
          <cell r="P9">
            <v>160</v>
          </cell>
          <cell r="Q9">
            <v>50</v>
          </cell>
          <cell r="R9">
            <v>100</v>
          </cell>
          <cell r="S9">
            <v>110</v>
          </cell>
          <cell r="T9">
            <v>222</v>
          </cell>
          <cell r="U9">
            <v>90</v>
          </cell>
          <cell r="V9">
            <v>150</v>
          </cell>
          <cell r="W9">
            <v>111.59759999999999</v>
          </cell>
          <cell r="X9">
            <v>120</v>
          </cell>
          <cell r="Y9">
            <v>13.073372545646144</v>
          </cell>
          <cell r="Z9">
            <v>1.3347688480755859</v>
          </cell>
          <cell r="AA9">
            <v>0</v>
          </cell>
          <cell r="AC9">
            <v>248.12</v>
          </cell>
          <cell r="AD9">
            <v>0</v>
          </cell>
          <cell r="AE9">
            <v>87.291599999999988</v>
          </cell>
          <cell r="AF9">
            <v>53.66225</v>
          </cell>
          <cell r="AG9">
            <v>80.901800000000009</v>
          </cell>
          <cell r="AH9">
            <v>89.863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978.84199999999998</v>
          </cell>
          <cell r="D10">
            <v>1590.6949999999999</v>
          </cell>
          <cell r="E10">
            <v>2271.1030000000001</v>
          </cell>
          <cell r="F10">
            <v>252.095</v>
          </cell>
          <cell r="G10" t="str">
            <v>н</v>
          </cell>
          <cell r="H10">
            <v>1</v>
          </cell>
          <cell r="I10">
            <v>45</v>
          </cell>
          <cell r="J10">
            <v>2285.3119999999999</v>
          </cell>
          <cell r="K10">
            <v>-14.208999999999833</v>
          </cell>
          <cell r="L10">
            <v>350</v>
          </cell>
          <cell r="M10">
            <v>1100</v>
          </cell>
          <cell r="N10">
            <v>430</v>
          </cell>
          <cell r="O10">
            <v>250</v>
          </cell>
          <cell r="P10">
            <v>600</v>
          </cell>
          <cell r="Q10">
            <v>150</v>
          </cell>
          <cell r="R10">
            <v>400</v>
          </cell>
          <cell r="S10">
            <v>400</v>
          </cell>
          <cell r="T10">
            <v>277.5</v>
          </cell>
          <cell r="U10">
            <v>300</v>
          </cell>
          <cell r="V10">
            <v>330</v>
          </cell>
          <cell r="W10">
            <v>392.5702</v>
          </cell>
          <cell r="X10">
            <v>400</v>
          </cell>
          <cell r="Y10">
            <v>12.640019543001481</v>
          </cell>
          <cell r="Z10">
            <v>0.64216540124543331</v>
          </cell>
          <cell r="AA10">
            <v>0</v>
          </cell>
          <cell r="AC10">
            <v>308.25200000000001</v>
          </cell>
          <cell r="AD10">
            <v>0</v>
          </cell>
          <cell r="AE10">
            <v>363.63899999999995</v>
          </cell>
          <cell r="AF10">
            <v>258.42525000000001</v>
          </cell>
          <cell r="AG10">
            <v>249.56619999999998</v>
          </cell>
          <cell r="AH10">
            <v>472.80099999999999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46.347000000000001</v>
          </cell>
          <cell r="D11">
            <v>384.41899999999998</v>
          </cell>
          <cell r="E11">
            <v>363.53399999999999</v>
          </cell>
          <cell r="F11">
            <v>61.927999999999997</v>
          </cell>
          <cell r="G11">
            <v>0</v>
          </cell>
          <cell r="H11">
            <v>1</v>
          </cell>
          <cell r="I11">
            <v>40</v>
          </cell>
          <cell r="J11">
            <v>374.048</v>
          </cell>
          <cell r="K11">
            <v>-10.51400000000001</v>
          </cell>
          <cell r="L11">
            <v>40</v>
          </cell>
          <cell r="M11">
            <v>0</v>
          </cell>
          <cell r="N11">
            <v>80</v>
          </cell>
          <cell r="O11">
            <v>40</v>
          </cell>
          <cell r="P11">
            <v>50</v>
          </cell>
          <cell r="R11">
            <v>40</v>
          </cell>
          <cell r="S11">
            <v>40</v>
          </cell>
          <cell r="T11">
            <v>99</v>
          </cell>
          <cell r="U11">
            <v>30</v>
          </cell>
          <cell r="V11">
            <v>50</v>
          </cell>
          <cell r="W11">
            <v>35.888599999999997</v>
          </cell>
          <cell r="X11">
            <v>40</v>
          </cell>
          <cell r="Y11">
            <v>13.149802444230202</v>
          </cell>
          <cell r="Z11">
            <v>1.7255618775878692</v>
          </cell>
          <cell r="AA11">
            <v>108.28</v>
          </cell>
          <cell r="AC11">
            <v>75.811000000000007</v>
          </cell>
          <cell r="AD11">
            <v>0</v>
          </cell>
          <cell r="AE11">
            <v>31.4192</v>
          </cell>
          <cell r="AF11">
            <v>22.754000000000001</v>
          </cell>
          <cell r="AG11">
            <v>25.0488</v>
          </cell>
          <cell r="AH11">
            <v>35.764000000000003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387</v>
          </cell>
          <cell r="E12">
            <v>298</v>
          </cell>
          <cell r="F12">
            <v>123</v>
          </cell>
          <cell r="G12">
            <v>0</v>
          </cell>
          <cell r="H12">
            <v>0.5</v>
          </cell>
          <cell r="I12">
            <v>45</v>
          </cell>
          <cell r="J12">
            <v>298</v>
          </cell>
          <cell r="K12">
            <v>0</v>
          </cell>
          <cell r="L12">
            <v>50</v>
          </cell>
          <cell r="M12">
            <v>0</v>
          </cell>
          <cell r="N12">
            <v>70</v>
          </cell>
          <cell r="P12">
            <v>40</v>
          </cell>
          <cell r="R12">
            <v>40</v>
          </cell>
          <cell r="S12">
            <v>40</v>
          </cell>
          <cell r="T12">
            <v>105</v>
          </cell>
          <cell r="U12">
            <v>30</v>
          </cell>
          <cell r="V12">
            <v>50</v>
          </cell>
          <cell r="W12">
            <v>36.799999999999997</v>
          </cell>
          <cell r="X12">
            <v>40</v>
          </cell>
          <cell r="Y12">
            <v>13.125000000000002</v>
          </cell>
          <cell r="Z12">
            <v>3.3423913043478262</v>
          </cell>
          <cell r="AA12">
            <v>0</v>
          </cell>
          <cell r="AC12">
            <v>114</v>
          </cell>
          <cell r="AD12">
            <v>0</v>
          </cell>
          <cell r="AE12">
            <v>42</v>
          </cell>
          <cell r="AF12">
            <v>30</v>
          </cell>
          <cell r="AG12">
            <v>34.6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611</v>
          </cell>
          <cell r="D13">
            <v>3041</v>
          </cell>
          <cell r="E13">
            <v>2899</v>
          </cell>
          <cell r="F13">
            <v>700</v>
          </cell>
          <cell r="G13" t="str">
            <v>н</v>
          </cell>
          <cell r="H13">
            <v>0.4</v>
          </cell>
          <cell r="I13">
            <v>45</v>
          </cell>
          <cell r="J13">
            <v>2945</v>
          </cell>
          <cell r="K13">
            <v>-46</v>
          </cell>
          <cell r="L13">
            <v>350</v>
          </cell>
          <cell r="M13">
            <v>200</v>
          </cell>
          <cell r="N13">
            <v>300</v>
          </cell>
          <cell r="P13">
            <v>300</v>
          </cell>
          <cell r="Q13">
            <v>100</v>
          </cell>
          <cell r="R13">
            <v>250</v>
          </cell>
          <cell r="S13">
            <v>250</v>
          </cell>
          <cell r="T13">
            <v>505</v>
          </cell>
          <cell r="U13">
            <v>150</v>
          </cell>
          <cell r="V13">
            <v>350</v>
          </cell>
          <cell r="W13">
            <v>243.8</v>
          </cell>
          <cell r="X13">
            <v>200</v>
          </cell>
          <cell r="Y13">
            <v>12.920426579163248</v>
          </cell>
          <cell r="Z13">
            <v>2.8712059064807218</v>
          </cell>
          <cell r="AA13">
            <v>0</v>
          </cell>
          <cell r="AC13">
            <v>480</v>
          </cell>
          <cell r="AD13">
            <v>1200</v>
          </cell>
          <cell r="AE13">
            <v>368.6</v>
          </cell>
          <cell r="AF13">
            <v>188.5</v>
          </cell>
          <cell r="AG13">
            <v>226.4</v>
          </cell>
          <cell r="AH13">
            <v>225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571</v>
          </cell>
          <cell r="D14">
            <v>4951</v>
          </cell>
          <cell r="E14">
            <v>3466</v>
          </cell>
          <cell r="F14">
            <v>1988</v>
          </cell>
          <cell r="G14">
            <v>0</v>
          </cell>
          <cell r="H14">
            <v>0.45</v>
          </cell>
          <cell r="I14">
            <v>45</v>
          </cell>
          <cell r="J14">
            <v>3881</v>
          </cell>
          <cell r="K14">
            <v>-415</v>
          </cell>
          <cell r="L14">
            <v>1000</v>
          </cell>
          <cell r="M14">
            <v>500</v>
          </cell>
          <cell r="N14">
            <v>400</v>
          </cell>
          <cell r="O14">
            <v>500</v>
          </cell>
          <cell r="P14">
            <v>800</v>
          </cell>
          <cell r="Q14">
            <v>300</v>
          </cell>
          <cell r="R14">
            <v>500</v>
          </cell>
          <cell r="S14">
            <v>800</v>
          </cell>
          <cell r="T14">
            <v>175.5</v>
          </cell>
          <cell r="U14">
            <v>0</v>
          </cell>
          <cell r="V14">
            <v>800</v>
          </cell>
          <cell r="W14">
            <v>626</v>
          </cell>
          <cell r="X14">
            <v>500</v>
          </cell>
          <cell r="Y14">
            <v>12.920127795527156</v>
          </cell>
          <cell r="Z14">
            <v>3.1757188498402558</v>
          </cell>
          <cell r="AA14">
            <v>0</v>
          </cell>
          <cell r="AC14">
            <v>150</v>
          </cell>
          <cell r="AD14">
            <v>186</v>
          </cell>
          <cell r="AE14">
            <v>685.4</v>
          </cell>
          <cell r="AF14">
            <v>449.75</v>
          </cell>
          <cell r="AG14">
            <v>599.79999999999995</v>
          </cell>
          <cell r="AH14">
            <v>902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668</v>
          </cell>
          <cell r="D15">
            <v>6452</v>
          </cell>
          <cell r="E15">
            <v>4980</v>
          </cell>
          <cell r="F15">
            <v>2074</v>
          </cell>
          <cell r="G15">
            <v>0</v>
          </cell>
          <cell r="H15">
            <v>0.45</v>
          </cell>
          <cell r="I15">
            <v>45</v>
          </cell>
          <cell r="J15">
            <v>5005</v>
          </cell>
          <cell r="K15">
            <v>-25</v>
          </cell>
          <cell r="L15">
            <v>1000</v>
          </cell>
          <cell r="M15">
            <v>500</v>
          </cell>
          <cell r="N15">
            <v>800</v>
          </cell>
          <cell r="O15">
            <v>500</v>
          </cell>
          <cell r="P15">
            <v>1100</v>
          </cell>
          <cell r="Q15">
            <v>500</v>
          </cell>
          <cell r="R15">
            <v>600</v>
          </cell>
          <cell r="S15">
            <v>700</v>
          </cell>
          <cell r="T15">
            <v>175.5</v>
          </cell>
          <cell r="U15">
            <v>900</v>
          </cell>
          <cell r="V15">
            <v>1000</v>
          </cell>
          <cell r="W15">
            <v>786</v>
          </cell>
          <cell r="X15">
            <v>1000</v>
          </cell>
          <cell r="Y15">
            <v>13.580152671755725</v>
          </cell>
          <cell r="Z15">
            <v>2.6386768447837152</v>
          </cell>
          <cell r="AA15">
            <v>0</v>
          </cell>
          <cell r="AC15">
            <v>150</v>
          </cell>
          <cell r="AD15">
            <v>900</v>
          </cell>
          <cell r="AE15">
            <v>785</v>
          </cell>
          <cell r="AF15">
            <v>522</v>
          </cell>
          <cell r="AG15">
            <v>696.2</v>
          </cell>
          <cell r="AH15">
            <v>804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</v>
          </cell>
          <cell r="D16">
            <v>366</v>
          </cell>
          <cell r="E16">
            <v>289</v>
          </cell>
          <cell r="F16">
            <v>69</v>
          </cell>
          <cell r="G16">
            <v>0</v>
          </cell>
          <cell r="H16">
            <v>0.5</v>
          </cell>
          <cell r="I16">
            <v>40</v>
          </cell>
          <cell r="J16">
            <v>330</v>
          </cell>
          <cell r="K16">
            <v>-41</v>
          </cell>
          <cell r="L16">
            <v>40</v>
          </cell>
          <cell r="M16">
            <v>30</v>
          </cell>
          <cell r="N16">
            <v>120</v>
          </cell>
          <cell r="P16">
            <v>70</v>
          </cell>
          <cell r="R16">
            <v>50</v>
          </cell>
          <cell r="S16">
            <v>50</v>
          </cell>
          <cell r="T16">
            <v>122.5</v>
          </cell>
          <cell r="U16">
            <v>30</v>
          </cell>
          <cell r="V16">
            <v>60</v>
          </cell>
          <cell r="W16">
            <v>43.4</v>
          </cell>
          <cell r="X16">
            <v>50</v>
          </cell>
          <cell r="Y16">
            <v>13.110599078341014</v>
          </cell>
          <cell r="Z16">
            <v>1.5898617511520738</v>
          </cell>
          <cell r="AA16">
            <v>0</v>
          </cell>
          <cell r="AC16">
            <v>72</v>
          </cell>
          <cell r="AD16">
            <v>0</v>
          </cell>
          <cell r="AE16">
            <v>39.200000000000003</v>
          </cell>
          <cell r="AF16">
            <v>21.5</v>
          </cell>
          <cell r="AG16">
            <v>32</v>
          </cell>
          <cell r="AH16">
            <v>43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37</v>
          </cell>
          <cell r="D17">
            <v>499</v>
          </cell>
          <cell r="E17">
            <v>98</v>
          </cell>
          <cell r="F17">
            <v>91</v>
          </cell>
          <cell r="G17">
            <v>0</v>
          </cell>
          <cell r="H17">
            <v>0.4</v>
          </cell>
          <cell r="I17">
            <v>50</v>
          </cell>
          <cell r="J17">
            <v>105</v>
          </cell>
          <cell r="K17">
            <v>-7</v>
          </cell>
          <cell r="L17">
            <v>50</v>
          </cell>
          <cell r="M17">
            <v>0</v>
          </cell>
          <cell r="N17">
            <v>20</v>
          </cell>
          <cell r="R17">
            <v>20</v>
          </cell>
          <cell r="S17">
            <v>20</v>
          </cell>
          <cell r="T17">
            <v>467.5</v>
          </cell>
          <cell r="U17">
            <v>20</v>
          </cell>
          <cell r="V17">
            <v>30</v>
          </cell>
          <cell r="W17">
            <v>19.600000000000001</v>
          </cell>
          <cell r="X17">
            <v>20</v>
          </cell>
          <cell r="Y17">
            <v>13.826530612244897</v>
          </cell>
          <cell r="Z17">
            <v>4.6428571428571423</v>
          </cell>
          <cell r="AA17">
            <v>0</v>
          </cell>
          <cell r="AC17">
            <v>0</v>
          </cell>
          <cell r="AD17">
            <v>0</v>
          </cell>
          <cell r="AE17">
            <v>32.799999999999997</v>
          </cell>
          <cell r="AF17">
            <v>18</v>
          </cell>
          <cell r="AG17">
            <v>23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340</v>
          </cell>
          <cell r="D18">
            <v>353</v>
          </cell>
          <cell r="E18">
            <v>174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-11</v>
          </cell>
          <cell r="L18">
            <v>100</v>
          </cell>
          <cell r="M18">
            <v>0</v>
          </cell>
          <cell r="N18">
            <v>100</v>
          </cell>
          <cell r="R18">
            <v>50</v>
          </cell>
          <cell r="S18">
            <v>50</v>
          </cell>
          <cell r="T18">
            <v>0</v>
          </cell>
          <cell r="V18">
            <v>100</v>
          </cell>
          <cell r="W18">
            <v>34.799999999999997</v>
          </cell>
          <cell r="X18">
            <v>100</v>
          </cell>
          <cell r="Y18">
            <v>17.155172413793103</v>
          </cell>
          <cell r="Z18">
            <v>2.7873563218390807</v>
          </cell>
          <cell r="AA18">
            <v>0</v>
          </cell>
          <cell r="AC18">
            <v>0</v>
          </cell>
          <cell r="AD18">
            <v>0</v>
          </cell>
          <cell r="AE18">
            <v>72.8</v>
          </cell>
          <cell r="AF18">
            <v>30.25</v>
          </cell>
          <cell r="AG18">
            <v>26.8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258</v>
          </cell>
          <cell r="D19">
            <v>111</v>
          </cell>
          <cell r="E19">
            <v>245</v>
          </cell>
          <cell r="F19">
            <v>124</v>
          </cell>
          <cell r="G19">
            <v>0</v>
          </cell>
          <cell r="H19">
            <v>0.45</v>
          </cell>
          <cell r="I19">
            <v>45</v>
          </cell>
          <cell r="J19">
            <v>242</v>
          </cell>
          <cell r="K19">
            <v>3</v>
          </cell>
          <cell r="L19">
            <v>0</v>
          </cell>
          <cell r="M19">
            <v>100</v>
          </cell>
          <cell r="N19">
            <v>50</v>
          </cell>
          <cell r="O19">
            <v>30</v>
          </cell>
          <cell r="P19">
            <v>80</v>
          </cell>
          <cell r="R19">
            <v>50</v>
          </cell>
          <cell r="T19">
            <v>0</v>
          </cell>
          <cell r="U19">
            <v>90</v>
          </cell>
          <cell r="V19">
            <v>70</v>
          </cell>
          <cell r="W19">
            <v>49</v>
          </cell>
          <cell r="X19">
            <v>50</v>
          </cell>
          <cell r="Y19">
            <v>13.142857142857142</v>
          </cell>
          <cell r="Z19">
            <v>2.5306122448979593</v>
          </cell>
          <cell r="AA19">
            <v>0</v>
          </cell>
          <cell r="AC19">
            <v>0</v>
          </cell>
          <cell r="AD19">
            <v>0</v>
          </cell>
          <cell r="AE19">
            <v>80.2</v>
          </cell>
          <cell r="AF19">
            <v>54.5</v>
          </cell>
          <cell r="AG19">
            <v>35.200000000000003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673</v>
          </cell>
          <cell r="D20">
            <v>1019</v>
          </cell>
          <cell r="E20">
            <v>787</v>
          </cell>
          <cell r="F20">
            <v>369</v>
          </cell>
          <cell r="G20">
            <v>0</v>
          </cell>
          <cell r="H20">
            <v>0.5</v>
          </cell>
          <cell r="I20">
            <v>60</v>
          </cell>
          <cell r="J20">
            <v>380</v>
          </cell>
          <cell r="K20">
            <v>407</v>
          </cell>
          <cell r="L20">
            <v>220</v>
          </cell>
          <cell r="M20">
            <v>100</v>
          </cell>
          <cell r="N20">
            <v>150</v>
          </cell>
          <cell r="O20">
            <v>50</v>
          </cell>
          <cell r="P20">
            <v>200</v>
          </cell>
          <cell r="Q20">
            <v>100</v>
          </cell>
          <cell r="R20">
            <v>150</v>
          </cell>
          <cell r="S20">
            <v>150</v>
          </cell>
          <cell r="T20">
            <v>92</v>
          </cell>
          <cell r="U20">
            <v>100</v>
          </cell>
          <cell r="V20">
            <v>150</v>
          </cell>
          <cell r="W20">
            <v>143.4</v>
          </cell>
          <cell r="X20">
            <v>200</v>
          </cell>
          <cell r="Y20">
            <v>13.521617852161784</v>
          </cell>
          <cell r="Z20">
            <v>2.5732217573221758</v>
          </cell>
          <cell r="AA20">
            <v>0</v>
          </cell>
          <cell r="AC20">
            <v>70</v>
          </cell>
          <cell r="AD20">
            <v>0</v>
          </cell>
          <cell r="AE20">
            <v>207</v>
          </cell>
          <cell r="AF20">
            <v>134.75</v>
          </cell>
          <cell r="AG20">
            <v>125.6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29</v>
          </cell>
          <cell r="D21">
            <v>380</v>
          </cell>
          <cell r="E21">
            <v>252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302</v>
          </cell>
          <cell r="K21">
            <v>-50</v>
          </cell>
          <cell r="L21">
            <v>60</v>
          </cell>
          <cell r="M21">
            <v>0</v>
          </cell>
          <cell r="N21">
            <v>30</v>
          </cell>
          <cell r="P21">
            <v>70</v>
          </cell>
          <cell r="R21">
            <v>40</v>
          </cell>
          <cell r="S21">
            <v>50</v>
          </cell>
          <cell r="T21">
            <v>43.5</v>
          </cell>
          <cell r="U21">
            <v>30</v>
          </cell>
          <cell r="V21">
            <v>60</v>
          </cell>
          <cell r="W21">
            <v>40.799999999999997</v>
          </cell>
          <cell r="X21">
            <v>40</v>
          </cell>
          <cell r="Y21">
            <v>12.941176470588236</v>
          </cell>
          <cell r="Z21">
            <v>3.6274509803921573</v>
          </cell>
          <cell r="AA21">
            <v>0</v>
          </cell>
          <cell r="AC21">
            <v>48</v>
          </cell>
          <cell r="AD21">
            <v>0</v>
          </cell>
          <cell r="AE21">
            <v>46.8</v>
          </cell>
          <cell r="AF21">
            <v>29.75</v>
          </cell>
          <cell r="AG21">
            <v>40.799999999999997</v>
          </cell>
          <cell r="AH21">
            <v>69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430</v>
          </cell>
          <cell r="E22">
            <v>95</v>
          </cell>
          <cell r="F22">
            <v>151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-17</v>
          </cell>
          <cell r="L22">
            <v>50</v>
          </cell>
          <cell r="M22">
            <v>0</v>
          </cell>
          <cell r="N22">
            <v>0</v>
          </cell>
          <cell r="T22">
            <v>30</v>
          </cell>
          <cell r="V22">
            <v>30</v>
          </cell>
          <cell r="W22">
            <v>19</v>
          </cell>
          <cell r="X22">
            <v>30</v>
          </cell>
          <cell r="Y22">
            <v>13.736842105263158</v>
          </cell>
          <cell r="Z22">
            <v>7.9473684210526319</v>
          </cell>
          <cell r="AA22">
            <v>0</v>
          </cell>
          <cell r="AC22">
            <v>0</v>
          </cell>
          <cell r="AD22">
            <v>0</v>
          </cell>
          <cell r="AE22">
            <v>22.4</v>
          </cell>
          <cell r="AF22">
            <v>14.25</v>
          </cell>
          <cell r="AG22">
            <v>24.6</v>
          </cell>
          <cell r="AH22">
            <v>8</v>
          </cell>
          <cell r="AI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38</v>
          </cell>
          <cell r="D23">
            <v>55</v>
          </cell>
          <cell r="E23">
            <v>56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-14</v>
          </cell>
          <cell r="L23">
            <v>0</v>
          </cell>
          <cell r="M23">
            <v>20</v>
          </cell>
          <cell r="N23">
            <v>20</v>
          </cell>
          <cell r="R23">
            <v>20</v>
          </cell>
          <cell r="S23">
            <v>20</v>
          </cell>
          <cell r="T23">
            <v>0</v>
          </cell>
          <cell r="V23">
            <v>10</v>
          </cell>
          <cell r="W23">
            <v>11.2</v>
          </cell>
          <cell r="X23">
            <v>20</v>
          </cell>
          <cell r="Y23">
            <v>13.035714285714286</v>
          </cell>
          <cell r="Z23">
            <v>3.2142857142857144</v>
          </cell>
          <cell r="AA23">
            <v>0</v>
          </cell>
          <cell r="AC23">
            <v>0</v>
          </cell>
          <cell r="AD23">
            <v>0</v>
          </cell>
          <cell r="AE23">
            <v>15.8</v>
          </cell>
          <cell r="AF23">
            <v>8.75</v>
          </cell>
          <cell r="AG23">
            <v>9.6</v>
          </cell>
          <cell r="AH23">
            <v>6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2117</v>
          </cell>
          <cell r="D24">
            <v>6121</v>
          </cell>
          <cell r="E24">
            <v>1461</v>
          </cell>
          <cell r="F24">
            <v>2408</v>
          </cell>
          <cell r="G24">
            <v>0</v>
          </cell>
          <cell r="H24">
            <v>0.17</v>
          </cell>
          <cell r="I24">
            <v>180</v>
          </cell>
          <cell r="J24">
            <v>1489</v>
          </cell>
          <cell r="K24">
            <v>-28</v>
          </cell>
          <cell r="L24">
            <v>0</v>
          </cell>
          <cell r="M24">
            <v>0</v>
          </cell>
          <cell r="N24">
            <v>0</v>
          </cell>
          <cell r="T24">
            <v>200</v>
          </cell>
          <cell r="V24">
            <v>1000</v>
          </cell>
          <cell r="W24">
            <v>232.2</v>
          </cell>
          <cell r="X24">
            <v>1000</v>
          </cell>
          <cell r="Y24">
            <v>18.983634797588287</v>
          </cell>
          <cell r="Z24">
            <v>10.37037037037037</v>
          </cell>
          <cell r="AA24">
            <v>0</v>
          </cell>
          <cell r="AC24">
            <v>300</v>
          </cell>
          <cell r="AD24">
            <v>0</v>
          </cell>
          <cell r="AE24">
            <v>459.2</v>
          </cell>
          <cell r="AF24">
            <v>252</v>
          </cell>
          <cell r="AG24">
            <v>245.8</v>
          </cell>
          <cell r="AH24">
            <v>176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61</v>
          </cell>
          <cell r="D25">
            <v>375</v>
          </cell>
          <cell r="E25">
            <v>312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373</v>
          </cell>
          <cell r="K25">
            <v>-61</v>
          </cell>
          <cell r="L25">
            <v>70</v>
          </cell>
          <cell r="M25">
            <v>0</v>
          </cell>
          <cell r="N25">
            <v>60</v>
          </cell>
          <cell r="O25">
            <v>70</v>
          </cell>
          <cell r="P25">
            <v>90</v>
          </cell>
          <cell r="R25">
            <v>60</v>
          </cell>
          <cell r="S25">
            <v>50</v>
          </cell>
          <cell r="T25">
            <v>78.5</v>
          </cell>
          <cell r="U25">
            <v>50</v>
          </cell>
          <cell r="V25">
            <v>70</v>
          </cell>
          <cell r="W25">
            <v>52.8</v>
          </cell>
          <cell r="X25">
            <v>50</v>
          </cell>
          <cell r="Y25">
            <v>12.897727272727273</v>
          </cell>
          <cell r="Z25">
            <v>2.1022727272727275</v>
          </cell>
          <cell r="AA25">
            <v>0</v>
          </cell>
          <cell r="AC25">
            <v>48</v>
          </cell>
          <cell r="AD25">
            <v>0</v>
          </cell>
          <cell r="AE25">
            <v>48.2</v>
          </cell>
          <cell r="AF25">
            <v>36</v>
          </cell>
          <cell r="AG25">
            <v>42.8</v>
          </cell>
          <cell r="AH25">
            <v>49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1173</v>
          </cell>
          <cell r="D26">
            <v>591</v>
          </cell>
          <cell r="E26">
            <v>1278</v>
          </cell>
          <cell r="F26">
            <v>440</v>
          </cell>
          <cell r="G26">
            <v>0</v>
          </cell>
          <cell r="H26">
            <v>0.35</v>
          </cell>
          <cell r="I26">
            <v>45</v>
          </cell>
          <cell r="J26">
            <v>1296</v>
          </cell>
          <cell r="K26">
            <v>-18</v>
          </cell>
          <cell r="L26">
            <v>150</v>
          </cell>
          <cell r="M26">
            <v>400</v>
          </cell>
          <cell r="N26">
            <v>350</v>
          </cell>
          <cell r="P26">
            <v>350</v>
          </cell>
          <cell r="R26">
            <v>300</v>
          </cell>
          <cell r="S26">
            <v>300</v>
          </cell>
          <cell r="T26">
            <v>136.5</v>
          </cell>
          <cell r="U26">
            <v>120</v>
          </cell>
          <cell r="V26">
            <v>300</v>
          </cell>
          <cell r="W26">
            <v>225.6</v>
          </cell>
          <cell r="X26">
            <v>250</v>
          </cell>
          <cell r="Y26">
            <v>13.120567375886525</v>
          </cell>
          <cell r="Z26">
            <v>1.9503546099290781</v>
          </cell>
          <cell r="AA26">
            <v>0</v>
          </cell>
          <cell r="AC26">
            <v>150</v>
          </cell>
          <cell r="AD26">
            <v>0</v>
          </cell>
          <cell r="AE26">
            <v>337.2</v>
          </cell>
          <cell r="AF26">
            <v>251.75</v>
          </cell>
          <cell r="AG26">
            <v>163</v>
          </cell>
          <cell r="AH26">
            <v>152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250</v>
          </cell>
          <cell r="D27">
            <v>1135</v>
          </cell>
          <cell r="E27">
            <v>1015</v>
          </cell>
          <cell r="F27">
            <v>353</v>
          </cell>
          <cell r="G27">
            <v>0</v>
          </cell>
          <cell r="H27">
            <v>0.35</v>
          </cell>
          <cell r="I27">
            <v>45</v>
          </cell>
          <cell r="J27">
            <v>1066</v>
          </cell>
          <cell r="K27">
            <v>-51</v>
          </cell>
          <cell r="L27">
            <v>100</v>
          </cell>
          <cell r="M27">
            <v>0</v>
          </cell>
          <cell r="N27">
            <v>0</v>
          </cell>
          <cell r="T27">
            <v>76.5</v>
          </cell>
          <cell r="V27">
            <v>50</v>
          </cell>
          <cell r="W27">
            <v>41</v>
          </cell>
          <cell r="X27">
            <v>40</v>
          </cell>
          <cell r="Y27">
            <v>13.24390243902439</v>
          </cell>
          <cell r="Z27">
            <v>8.6097560975609753</v>
          </cell>
          <cell r="AA27">
            <v>0</v>
          </cell>
          <cell r="AC27">
            <v>90</v>
          </cell>
          <cell r="AD27">
            <v>720</v>
          </cell>
          <cell r="AE27">
            <v>73.400000000000006</v>
          </cell>
          <cell r="AF27">
            <v>54.5</v>
          </cell>
          <cell r="AG27">
            <v>62.2</v>
          </cell>
          <cell r="AH27">
            <v>24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1339</v>
          </cell>
          <cell r="D28">
            <v>146</v>
          </cell>
          <cell r="E28">
            <v>632</v>
          </cell>
          <cell r="F28">
            <v>836</v>
          </cell>
          <cell r="G28">
            <v>0</v>
          </cell>
          <cell r="H28">
            <v>0.35</v>
          </cell>
          <cell r="I28">
            <v>45</v>
          </cell>
          <cell r="J28">
            <v>642</v>
          </cell>
          <cell r="K28">
            <v>-10</v>
          </cell>
          <cell r="L28">
            <v>0</v>
          </cell>
          <cell r="M28">
            <v>0</v>
          </cell>
          <cell r="N28">
            <v>0</v>
          </cell>
          <cell r="R28">
            <v>80</v>
          </cell>
          <cell r="S28">
            <v>150</v>
          </cell>
          <cell r="T28">
            <v>106.5</v>
          </cell>
          <cell r="V28">
            <v>160</v>
          </cell>
          <cell r="W28">
            <v>102.4</v>
          </cell>
          <cell r="X28">
            <v>100</v>
          </cell>
          <cell r="Y28">
            <v>12.94921875</v>
          </cell>
          <cell r="Z28">
            <v>8.1640625</v>
          </cell>
          <cell r="AA28">
            <v>0</v>
          </cell>
          <cell r="AC28">
            <v>120</v>
          </cell>
          <cell r="AD28">
            <v>0</v>
          </cell>
          <cell r="AE28">
            <v>206.2</v>
          </cell>
          <cell r="AF28">
            <v>100</v>
          </cell>
          <cell r="AG28">
            <v>80</v>
          </cell>
          <cell r="AH28">
            <v>85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840</v>
          </cell>
          <cell r="D29">
            <v>1151</v>
          </cell>
          <cell r="E29">
            <v>1201</v>
          </cell>
          <cell r="F29">
            <v>750</v>
          </cell>
          <cell r="G29">
            <v>0</v>
          </cell>
          <cell r="H29">
            <v>0.35</v>
          </cell>
          <cell r="I29">
            <v>45</v>
          </cell>
          <cell r="J29">
            <v>1258</v>
          </cell>
          <cell r="K29">
            <v>-57</v>
          </cell>
          <cell r="L29">
            <v>300</v>
          </cell>
          <cell r="M29">
            <v>0</v>
          </cell>
          <cell r="N29">
            <v>150</v>
          </cell>
          <cell r="O29">
            <v>100</v>
          </cell>
          <cell r="P29">
            <v>250</v>
          </cell>
          <cell r="R29">
            <v>300</v>
          </cell>
          <cell r="S29">
            <v>250</v>
          </cell>
          <cell r="T29">
            <v>145</v>
          </cell>
          <cell r="U29">
            <v>120</v>
          </cell>
          <cell r="V29">
            <v>300</v>
          </cell>
          <cell r="W29">
            <v>207.8</v>
          </cell>
          <cell r="X29">
            <v>250</v>
          </cell>
          <cell r="Y29">
            <v>13.330125120307988</v>
          </cell>
          <cell r="Z29">
            <v>3.6092396535129931</v>
          </cell>
          <cell r="AA29">
            <v>0</v>
          </cell>
          <cell r="AC29">
            <v>162</v>
          </cell>
          <cell r="AD29">
            <v>0</v>
          </cell>
          <cell r="AE29">
            <v>246</v>
          </cell>
          <cell r="AF29">
            <v>205.5</v>
          </cell>
          <cell r="AG29">
            <v>204.8</v>
          </cell>
          <cell r="AH29">
            <v>210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407.77300000000002</v>
          </cell>
          <cell r="D30">
            <v>457.88299999999998</v>
          </cell>
          <cell r="E30">
            <v>574.19100000000003</v>
          </cell>
          <cell r="F30">
            <v>272.97000000000003</v>
          </cell>
          <cell r="G30">
            <v>0</v>
          </cell>
          <cell r="H30">
            <v>1</v>
          </cell>
          <cell r="I30">
            <v>50</v>
          </cell>
          <cell r="J30">
            <v>564.94899999999996</v>
          </cell>
          <cell r="K30">
            <v>9.2420000000000755</v>
          </cell>
          <cell r="L30">
            <v>120</v>
          </cell>
          <cell r="M30">
            <v>100</v>
          </cell>
          <cell r="N30">
            <v>110</v>
          </cell>
          <cell r="P30">
            <v>100</v>
          </cell>
          <cell r="R30">
            <v>100</v>
          </cell>
          <cell r="S30">
            <v>100</v>
          </cell>
          <cell r="T30">
            <v>120.5</v>
          </cell>
          <cell r="U30">
            <v>70</v>
          </cell>
          <cell r="V30">
            <v>130</v>
          </cell>
          <cell r="W30">
            <v>91.658200000000008</v>
          </cell>
          <cell r="X30">
            <v>100</v>
          </cell>
          <cell r="Y30">
            <v>13.124521319423684</v>
          </cell>
          <cell r="Z30">
            <v>2.9781296163354725</v>
          </cell>
          <cell r="AA30">
            <v>0</v>
          </cell>
          <cell r="AC30">
            <v>115.9</v>
          </cell>
          <cell r="AD30">
            <v>0</v>
          </cell>
          <cell r="AE30">
            <v>138.6634</v>
          </cell>
          <cell r="AF30">
            <v>96.700999999999993</v>
          </cell>
          <cell r="AG30">
            <v>83.48299999999999</v>
          </cell>
          <cell r="AH30">
            <v>95.893000000000001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5389.1189999999997</v>
          </cell>
          <cell r="D31">
            <v>3005.752</v>
          </cell>
          <cell r="E31">
            <v>6534.0219999999999</v>
          </cell>
          <cell r="F31">
            <v>1716.077</v>
          </cell>
          <cell r="G31">
            <v>0</v>
          </cell>
          <cell r="H31">
            <v>1</v>
          </cell>
          <cell r="I31">
            <v>50</v>
          </cell>
          <cell r="J31">
            <v>6645.6130000000003</v>
          </cell>
          <cell r="K31">
            <v>-111.59100000000035</v>
          </cell>
          <cell r="L31">
            <v>500</v>
          </cell>
          <cell r="M31">
            <v>2400</v>
          </cell>
          <cell r="N31">
            <v>1300</v>
          </cell>
          <cell r="O31">
            <v>500</v>
          </cell>
          <cell r="P31">
            <v>1500</v>
          </cell>
          <cell r="Q31">
            <v>500</v>
          </cell>
          <cell r="R31">
            <v>900</v>
          </cell>
          <cell r="S31">
            <v>1200</v>
          </cell>
          <cell r="T31">
            <v>1710</v>
          </cell>
          <cell r="U31">
            <v>600</v>
          </cell>
          <cell r="V31">
            <v>1700</v>
          </cell>
          <cell r="W31">
            <v>1064.4544000000001</v>
          </cell>
          <cell r="X31">
            <v>1000</v>
          </cell>
          <cell r="Y31">
            <v>12.979491653188713</v>
          </cell>
          <cell r="Z31">
            <v>1.612165819409455</v>
          </cell>
          <cell r="AA31">
            <v>0</v>
          </cell>
          <cell r="AC31">
            <v>1211.75</v>
          </cell>
          <cell r="AD31">
            <v>0</v>
          </cell>
          <cell r="AE31">
            <v>1618.2714000000001</v>
          </cell>
          <cell r="AF31">
            <v>912.80224999999996</v>
          </cell>
          <cell r="AG31">
            <v>733.94039999999984</v>
          </cell>
          <cell r="AH31">
            <v>1364.5619999999999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238.71799999999999</v>
          </cell>
          <cell r="D32">
            <v>374.41300000000001</v>
          </cell>
          <cell r="E32">
            <v>396.05099999999999</v>
          </cell>
          <cell r="F32">
            <v>206.91</v>
          </cell>
          <cell r="G32">
            <v>0</v>
          </cell>
          <cell r="H32">
            <v>1</v>
          </cell>
          <cell r="I32">
            <v>50</v>
          </cell>
          <cell r="J32">
            <v>382.11599999999999</v>
          </cell>
          <cell r="K32">
            <v>13.935000000000002</v>
          </cell>
          <cell r="L32">
            <v>50</v>
          </cell>
          <cell r="M32">
            <v>100</v>
          </cell>
          <cell r="N32">
            <v>90</v>
          </cell>
          <cell r="P32">
            <v>50</v>
          </cell>
          <cell r="R32">
            <v>70</v>
          </cell>
          <cell r="S32">
            <v>60</v>
          </cell>
          <cell r="T32">
            <v>66</v>
          </cell>
          <cell r="U32">
            <v>50</v>
          </cell>
          <cell r="V32">
            <v>90</v>
          </cell>
          <cell r="W32">
            <v>63.310199999999995</v>
          </cell>
          <cell r="X32">
            <v>60</v>
          </cell>
          <cell r="Y32">
            <v>13.061244475613725</v>
          </cell>
          <cell r="Z32">
            <v>3.2681937507700183</v>
          </cell>
          <cell r="AA32">
            <v>0</v>
          </cell>
          <cell r="AC32">
            <v>79.5</v>
          </cell>
          <cell r="AD32">
            <v>0</v>
          </cell>
          <cell r="AE32">
            <v>89.843999999999994</v>
          </cell>
          <cell r="AF32">
            <v>67.771000000000001</v>
          </cell>
          <cell r="AG32">
            <v>55.417599999999993</v>
          </cell>
          <cell r="AH32">
            <v>39.591999999999999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442.29</v>
          </cell>
          <cell r="D33">
            <v>1095.93</v>
          </cell>
          <cell r="E33">
            <v>1040.47</v>
          </cell>
          <cell r="F33">
            <v>479.48599999999999</v>
          </cell>
          <cell r="G33">
            <v>0</v>
          </cell>
          <cell r="H33">
            <v>1</v>
          </cell>
          <cell r="I33">
            <v>50</v>
          </cell>
          <cell r="J33">
            <v>1003.833</v>
          </cell>
          <cell r="K33">
            <v>36.637000000000057</v>
          </cell>
          <cell r="L33">
            <v>200</v>
          </cell>
          <cell r="M33">
            <v>250</v>
          </cell>
          <cell r="N33">
            <v>180</v>
          </cell>
          <cell r="P33">
            <v>220</v>
          </cell>
          <cell r="Q33">
            <v>100</v>
          </cell>
          <cell r="R33">
            <v>150</v>
          </cell>
          <cell r="S33">
            <v>190</v>
          </cell>
          <cell r="T33">
            <v>150</v>
          </cell>
          <cell r="U33">
            <v>130</v>
          </cell>
          <cell r="V33">
            <v>230</v>
          </cell>
          <cell r="W33">
            <v>177.64000000000001</v>
          </cell>
          <cell r="X33">
            <v>180</v>
          </cell>
          <cell r="Y33">
            <v>13.000934474217516</v>
          </cell>
          <cell r="Z33">
            <v>2.6992006304886282</v>
          </cell>
          <cell r="AA33">
            <v>0</v>
          </cell>
          <cell r="AC33">
            <v>152.27000000000001</v>
          </cell>
          <cell r="AD33">
            <v>0</v>
          </cell>
          <cell r="AE33">
            <v>202.58599999999998</v>
          </cell>
          <cell r="AF33">
            <v>165.74375000000001</v>
          </cell>
          <cell r="AG33">
            <v>154.26420000000002</v>
          </cell>
          <cell r="AH33">
            <v>109.76600000000001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261.67099999999999</v>
          </cell>
          <cell r="D34">
            <v>176.27600000000001</v>
          </cell>
          <cell r="E34">
            <v>305.27</v>
          </cell>
          <cell r="F34">
            <v>127.629</v>
          </cell>
          <cell r="G34">
            <v>0</v>
          </cell>
          <cell r="H34">
            <v>1</v>
          </cell>
          <cell r="I34">
            <v>60</v>
          </cell>
          <cell r="J34">
            <v>305.64699999999999</v>
          </cell>
          <cell r="K34">
            <v>-0.37700000000000955</v>
          </cell>
          <cell r="L34">
            <v>60</v>
          </cell>
          <cell r="M34">
            <v>100</v>
          </cell>
          <cell r="N34">
            <v>60</v>
          </cell>
          <cell r="P34">
            <v>60</v>
          </cell>
          <cell r="R34">
            <v>60</v>
          </cell>
          <cell r="S34">
            <v>60</v>
          </cell>
          <cell r="T34">
            <v>36</v>
          </cell>
          <cell r="U34">
            <v>40</v>
          </cell>
          <cell r="V34">
            <v>80</v>
          </cell>
          <cell r="W34">
            <v>53.834999999999994</v>
          </cell>
          <cell r="X34">
            <v>50</v>
          </cell>
          <cell r="Y34">
            <v>12.958651434940096</v>
          </cell>
          <cell r="Z34">
            <v>2.370743939816105</v>
          </cell>
          <cell r="AA34">
            <v>0</v>
          </cell>
          <cell r="AC34">
            <v>36.094999999999999</v>
          </cell>
          <cell r="AD34">
            <v>0</v>
          </cell>
          <cell r="AE34">
            <v>63.289400000000001</v>
          </cell>
          <cell r="AF34">
            <v>43.550750000000001</v>
          </cell>
          <cell r="AG34">
            <v>42.292999999999999</v>
          </cell>
          <cell r="AH34">
            <v>54.631999999999998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14044.344999999999</v>
          </cell>
          <cell r="D35">
            <v>8153.1589999999997</v>
          </cell>
          <cell r="E35">
            <v>13827.57</v>
          </cell>
          <cell r="F35">
            <v>8191.2950000000001</v>
          </cell>
          <cell r="G35">
            <v>0</v>
          </cell>
          <cell r="H35">
            <v>1</v>
          </cell>
          <cell r="I35">
            <v>60</v>
          </cell>
          <cell r="J35">
            <v>13928.279</v>
          </cell>
          <cell r="K35">
            <v>-100.70900000000074</v>
          </cell>
          <cell r="L35">
            <v>700</v>
          </cell>
          <cell r="M35">
            <v>1200</v>
          </cell>
          <cell r="N35">
            <v>1700</v>
          </cell>
          <cell r="O35">
            <v>500</v>
          </cell>
          <cell r="P35">
            <v>2700</v>
          </cell>
          <cell r="Q35">
            <v>1000</v>
          </cell>
          <cell r="R35">
            <v>1400</v>
          </cell>
          <cell r="S35">
            <v>2050</v>
          </cell>
          <cell r="T35">
            <v>3260</v>
          </cell>
          <cell r="U35">
            <v>2100</v>
          </cell>
          <cell r="V35">
            <v>1900</v>
          </cell>
          <cell r="W35">
            <v>2021.8679999999999</v>
          </cell>
          <cell r="X35">
            <v>2800</v>
          </cell>
          <cell r="Y35">
            <v>12.978737978938288</v>
          </cell>
          <cell r="Z35">
            <v>4.0513500386771044</v>
          </cell>
          <cell r="AA35">
            <v>0</v>
          </cell>
          <cell r="AC35">
            <v>3718.23</v>
          </cell>
          <cell r="AD35">
            <v>0</v>
          </cell>
          <cell r="AE35">
            <v>3813.4080000000004</v>
          </cell>
          <cell r="AF35">
            <v>2455.8145</v>
          </cell>
          <cell r="AG35">
            <v>1668.9897999999998</v>
          </cell>
          <cell r="AH35">
            <v>2270.431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294.47800000000001</v>
          </cell>
          <cell r="D36">
            <v>314.95800000000003</v>
          </cell>
          <cell r="E36">
            <v>299.02300000000002</v>
          </cell>
          <cell r="F36">
            <v>296.22000000000003</v>
          </cell>
          <cell r="G36" t="str">
            <v>н</v>
          </cell>
          <cell r="H36">
            <v>1</v>
          </cell>
          <cell r="I36">
            <v>55</v>
          </cell>
          <cell r="J36">
            <v>307.67700000000002</v>
          </cell>
          <cell r="K36">
            <v>-8.6539999999999964</v>
          </cell>
          <cell r="L36">
            <v>0</v>
          </cell>
          <cell r="M36">
            <v>0</v>
          </cell>
          <cell r="N36">
            <v>0</v>
          </cell>
          <cell r="T36">
            <v>92.2</v>
          </cell>
          <cell r="W36">
            <v>21.211600000000004</v>
          </cell>
          <cell r="Y36">
            <v>13.965000282864091</v>
          </cell>
          <cell r="Z36">
            <v>13.965000282864091</v>
          </cell>
          <cell r="AA36">
            <v>75.16</v>
          </cell>
          <cell r="AC36">
            <v>117.80500000000001</v>
          </cell>
          <cell r="AD36">
            <v>0</v>
          </cell>
          <cell r="AE36">
            <v>50.059599999999996</v>
          </cell>
          <cell r="AF36">
            <v>57.064250000000001</v>
          </cell>
          <cell r="AG36">
            <v>27.910799999999995</v>
          </cell>
          <cell r="AH36">
            <v>52.34</v>
          </cell>
          <cell r="AI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56.322000000000003</v>
          </cell>
          <cell r="D37">
            <v>56.856000000000002</v>
          </cell>
          <cell r="E37">
            <v>106.77200000000001</v>
          </cell>
          <cell r="F37">
            <v>5.524</v>
          </cell>
          <cell r="G37">
            <v>0</v>
          </cell>
          <cell r="H37">
            <v>1</v>
          </cell>
          <cell r="I37">
            <v>50</v>
          </cell>
          <cell r="J37">
            <v>104.57899999999999</v>
          </cell>
          <cell r="K37">
            <v>2.1930000000000121</v>
          </cell>
          <cell r="L37">
            <v>20</v>
          </cell>
          <cell r="M37">
            <v>40</v>
          </cell>
          <cell r="N37">
            <v>20</v>
          </cell>
          <cell r="O37">
            <v>20</v>
          </cell>
          <cell r="P37">
            <v>20</v>
          </cell>
          <cell r="R37">
            <v>20</v>
          </cell>
          <cell r="S37">
            <v>10</v>
          </cell>
          <cell r="T37">
            <v>18</v>
          </cell>
          <cell r="U37">
            <v>10</v>
          </cell>
          <cell r="V37">
            <v>30</v>
          </cell>
          <cell r="W37">
            <v>16.080400000000001</v>
          </cell>
          <cell r="X37">
            <v>20</v>
          </cell>
          <cell r="Y37">
            <v>13.402900425362553</v>
          </cell>
          <cell r="Z37">
            <v>0.34352379294047408</v>
          </cell>
          <cell r="AA37">
            <v>0</v>
          </cell>
          <cell r="AC37">
            <v>26.37</v>
          </cell>
          <cell r="AD37">
            <v>0</v>
          </cell>
          <cell r="AE37">
            <v>12.8886</v>
          </cell>
          <cell r="AF37">
            <v>12.198499999999999</v>
          </cell>
          <cell r="AG37">
            <v>8.9096000000000011</v>
          </cell>
          <cell r="AH37">
            <v>7.0620000000000003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343.67500000000001</v>
          </cell>
          <cell r="D38">
            <v>929.18700000000001</v>
          </cell>
          <cell r="E38">
            <v>734.22699999999998</v>
          </cell>
          <cell r="F38">
            <v>508.60700000000003</v>
          </cell>
          <cell r="G38">
            <v>0</v>
          </cell>
          <cell r="H38">
            <v>1</v>
          </cell>
          <cell r="I38">
            <v>50</v>
          </cell>
          <cell r="J38">
            <v>720.03899999999999</v>
          </cell>
          <cell r="K38">
            <v>14.187999999999988</v>
          </cell>
          <cell r="L38">
            <v>150</v>
          </cell>
          <cell r="M38">
            <v>0</v>
          </cell>
          <cell r="N38">
            <v>130</v>
          </cell>
          <cell r="P38">
            <v>50</v>
          </cell>
          <cell r="Q38">
            <v>50</v>
          </cell>
          <cell r="R38">
            <v>120</v>
          </cell>
          <cell r="S38">
            <v>100</v>
          </cell>
          <cell r="T38">
            <v>171</v>
          </cell>
          <cell r="U38">
            <v>90</v>
          </cell>
          <cell r="V38">
            <v>150</v>
          </cell>
          <cell r="W38">
            <v>112.13339999999998</v>
          </cell>
          <cell r="X38">
            <v>150</v>
          </cell>
          <cell r="Y38">
            <v>13.364501566883732</v>
          </cell>
          <cell r="Z38">
            <v>4.5357315483165594</v>
          </cell>
          <cell r="AA38">
            <v>0</v>
          </cell>
          <cell r="AC38">
            <v>173.56</v>
          </cell>
          <cell r="AD38">
            <v>0</v>
          </cell>
          <cell r="AE38">
            <v>162.18059999999997</v>
          </cell>
          <cell r="AF38">
            <v>121.68125000000001</v>
          </cell>
          <cell r="AG38">
            <v>119.08040000000001</v>
          </cell>
          <cell r="AH38">
            <v>92.218999999999994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4754.7749999999996</v>
          </cell>
          <cell r="D39">
            <v>2525.663</v>
          </cell>
          <cell r="E39">
            <v>5200.2380000000003</v>
          </cell>
          <cell r="F39">
            <v>2008.5740000000001</v>
          </cell>
          <cell r="G39">
            <v>0</v>
          </cell>
          <cell r="H39">
            <v>1</v>
          </cell>
          <cell r="I39">
            <v>60</v>
          </cell>
          <cell r="J39">
            <v>5177.6719999999996</v>
          </cell>
          <cell r="K39">
            <v>22.566000000000713</v>
          </cell>
          <cell r="L39">
            <v>0</v>
          </cell>
          <cell r="M39">
            <v>1000</v>
          </cell>
          <cell r="N39">
            <v>1000</v>
          </cell>
          <cell r="O39">
            <v>500</v>
          </cell>
          <cell r="P39">
            <v>1000</v>
          </cell>
          <cell r="R39">
            <v>600</v>
          </cell>
          <cell r="S39">
            <v>800</v>
          </cell>
          <cell r="T39">
            <v>1530</v>
          </cell>
          <cell r="U39">
            <v>1500</v>
          </cell>
          <cell r="V39">
            <v>1000</v>
          </cell>
          <cell r="W39">
            <v>697.96560000000011</v>
          </cell>
          <cell r="X39">
            <v>1200</v>
          </cell>
          <cell r="Y39">
            <v>15.199279162182203</v>
          </cell>
          <cell r="Z39">
            <v>2.8777550068370128</v>
          </cell>
          <cell r="AA39">
            <v>0</v>
          </cell>
          <cell r="AC39">
            <v>1710.41</v>
          </cell>
          <cell r="AD39">
            <v>0</v>
          </cell>
          <cell r="AE39">
            <v>1077.1206</v>
          </cell>
          <cell r="AF39">
            <v>731.69399999999996</v>
          </cell>
          <cell r="AG39">
            <v>524.28100000000018</v>
          </cell>
          <cell r="AH39">
            <v>730.94799999999998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3454.8890000000001</v>
          </cell>
          <cell r="D40">
            <v>3885.4409999999998</v>
          </cell>
          <cell r="E40">
            <v>5440.7120000000004</v>
          </cell>
          <cell r="F40">
            <v>1798.982</v>
          </cell>
          <cell r="G40">
            <v>0</v>
          </cell>
          <cell r="H40">
            <v>1</v>
          </cell>
          <cell r="I40">
            <v>60</v>
          </cell>
          <cell r="J40">
            <v>5415.6049999999996</v>
          </cell>
          <cell r="K40">
            <v>25.10700000000088</v>
          </cell>
          <cell r="L40">
            <v>500</v>
          </cell>
          <cell r="M40">
            <v>1000</v>
          </cell>
          <cell r="N40">
            <v>1300</v>
          </cell>
          <cell r="O40">
            <v>500</v>
          </cell>
          <cell r="P40">
            <v>1000</v>
          </cell>
          <cell r="Q40">
            <v>500</v>
          </cell>
          <cell r="R40">
            <v>600</v>
          </cell>
          <cell r="S40">
            <v>900</v>
          </cell>
          <cell r="T40">
            <v>1390</v>
          </cell>
          <cell r="U40">
            <v>1400</v>
          </cell>
          <cell r="V40">
            <v>1000</v>
          </cell>
          <cell r="W40">
            <v>818.01740000000007</v>
          </cell>
          <cell r="X40">
            <v>1500</v>
          </cell>
          <cell r="Y40">
            <v>14.668370134913999</v>
          </cell>
          <cell r="Z40">
            <v>2.199197718777131</v>
          </cell>
          <cell r="AA40">
            <v>0</v>
          </cell>
          <cell r="AC40">
            <v>1350.625</v>
          </cell>
          <cell r="AD40">
            <v>0</v>
          </cell>
          <cell r="AE40">
            <v>1021.0134</v>
          </cell>
          <cell r="AF40">
            <v>643.7355</v>
          </cell>
          <cell r="AG40">
            <v>619.44319999999993</v>
          </cell>
          <cell r="AH40">
            <v>825.80700000000002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216.03899999999999</v>
          </cell>
          <cell r="D41">
            <v>1205.6400000000001</v>
          </cell>
          <cell r="E41">
            <v>400.76799999999997</v>
          </cell>
          <cell r="F41">
            <v>142.10300000000001</v>
          </cell>
          <cell r="G41">
            <v>0</v>
          </cell>
          <cell r="H41">
            <v>1</v>
          </cell>
          <cell r="I41">
            <v>60</v>
          </cell>
          <cell r="J41">
            <v>388.97899999999998</v>
          </cell>
          <cell r="K41">
            <v>11.788999999999987</v>
          </cell>
          <cell r="L41">
            <v>60</v>
          </cell>
          <cell r="M41">
            <v>80</v>
          </cell>
          <cell r="N41">
            <v>120</v>
          </cell>
          <cell r="P41">
            <v>50</v>
          </cell>
          <cell r="Q41">
            <v>30</v>
          </cell>
          <cell r="R41">
            <v>50</v>
          </cell>
          <cell r="S41">
            <v>60</v>
          </cell>
          <cell r="T41">
            <v>39</v>
          </cell>
          <cell r="U41">
            <v>50</v>
          </cell>
          <cell r="V41">
            <v>80</v>
          </cell>
          <cell r="W41">
            <v>60.083799999999997</v>
          </cell>
          <cell r="X41">
            <v>60</v>
          </cell>
          <cell r="Y41">
            <v>13.016869771885268</v>
          </cell>
          <cell r="Z41">
            <v>2.3650801047869812</v>
          </cell>
          <cell r="AA41">
            <v>0</v>
          </cell>
          <cell r="AC41">
            <v>100.349</v>
          </cell>
          <cell r="AD41">
            <v>0</v>
          </cell>
          <cell r="AE41">
            <v>74.736999999999995</v>
          </cell>
          <cell r="AF41">
            <v>41.075749999999999</v>
          </cell>
          <cell r="AG41">
            <v>52.736800000000002</v>
          </cell>
          <cell r="AH41">
            <v>35.195999999999998</v>
          </cell>
          <cell r="AI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60.908000000000001</v>
          </cell>
          <cell r="D42">
            <v>782.55899999999997</v>
          </cell>
          <cell r="E42">
            <v>524.46400000000006</v>
          </cell>
          <cell r="F42">
            <v>187.11799999999999</v>
          </cell>
          <cell r="G42">
            <v>0</v>
          </cell>
          <cell r="H42">
            <v>1</v>
          </cell>
          <cell r="I42">
            <v>60</v>
          </cell>
          <cell r="J42">
            <v>509.31299999999999</v>
          </cell>
          <cell r="K42">
            <v>15.151000000000067</v>
          </cell>
          <cell r="L42">
            <v>100</v>
          </cell>
          <cell r="M42">
            <v>60</v>
          </cell>
          <cell r="N42">
            <v>110</v>
          </cell>
          <cell r="P42">
            <v>60</v>
          </cell>
          <cell r="Q42">
            <v>30</v>
          </cell>
          <cell r="R42">
            <v>70</v>
          </cell>
          <cell r="S42">
            <v>70</v>
          </cell>
          <cell r="T42">
            <v>15</v>
          </cell>
          <cell r="U42">
            <v>50</v>
          </cell>
          <cell r="V42">
            <v>90</v>
          </cell>
          <cell r="W42">
            <v>69.070000000000007</v>
          </cell>
          <cell r="X42">
            <v>70</v>
          </cell>
          <cell r="Y42">
            <v>12.988533371941505</v>
          </cell>
          <cell r="Z42">
            <v>2.7091067033444327</v>
          </cell>
          <cell r="AA42">
            <v>100.101</v>
          </cell>
          <cell r="AC42">
            <v>79.013000000000005</v>
          </cell>
          <cell r="AD42">
            <v>0</v>
          </cell>
          <cell r="AE42">
            <v>95.646999999999991</v>
          </cell>
          <cell r="AF42">
            <v>57.797249999999998</v>
          </cell>
          <cell r="AG42">
            <v>65.091200000000001</v>
          </cell>
          <cell r="AH42">
            <v>51.868000000000002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18.113</v>
          </cell>
          <cell r="D43">
            <v>123.444</v>
          </cell>
          <cell r="E43">
            <v>48.16</v>
          </cell>
          <cell r="F43">
            <v>9.0310000000000006</v>
          </cell>
          <cell r="G43">
            <v>0</v>
          </cell>
          <cell r="H43">
            <v>1</v>
          </cell>
          <cell r="I43">
            <v>180</v>
          </cell>
          <cell r="J43">
            <v>53.65</v>
          </cell>
          <cell r="K43">
            <v>-5.490000000000002</v>
          </cell>
          <cell r="L43">
            <v>0</v>
          </cell>
          <cell r="M43">
            <v>30</v>
          </cell>
          <cell r="N43">
            <v>0</v>
          </cell>
          <cell r="R43">
            <v>20</v>
          </cell>
          <cell r="T43">
            <v>17</v>
          </cell>
          <cell r="W43">
            <v>4.8995999999999995</v>
          </cell>
          <cell r="X43">
            <v>20</v>
          </cell>
          <cell r="Y43">
            <v>16.130092252428774</v>
          </cell>
          <cell r="Z43">
            <v>1.8432116907502656</v>
          </cell>
          <cell r="AA43">
            <v>0</v>
          </cell>
          <cell r="AC43">
            <v>23.661999999999999</v>
          </cell>
          <cell r="AD43">
            <v>0</v>
          </cell>
          <cell r="AE43">
            <v>22.935400000000001</v>
          </cell>
          <cell r="AF43">
            <v>4.0780000000000003</v>
          </cell>
          <cell r="AG43">
            <v>3.2667999999999999</v>
          </cell>
          <cell r="AH43">
            <v>3.2690000000000001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349.23399999999998</v>
          </cell>
          <cell r="D44">
            <v>2575.7750000000001</v>
          </cell>
          <cell r="E44">
            <v>906.072</v>
          </cell>
          <cell r="F44">
            <v>308.15300000000002</v>
          </cell>
          <cell r="G44">
            <v>0</v>
          </cell>
          <cell r="H44">
            <v>1</v>
          </cell>
          <cell r="I44">
            <v>60</v>
          </cell>
          <cell r="J44">
            <v>887.50699999999995</v>
          </cell>
          <cell r="K44">
            <v>18.565000000000055</v>
          </cell>
          <cell r="L44">
            <v>160</v>
          </cell>
          <cell r="M44">
            <v>120</v>
          </cell>
          <cell r="N44">
            <v>220</v>
          </cell>
          <cell r="P44">
            <v>100</v>
          </cell>
          <cell r="Q44">
            <v>60</v>
          </cell>
          <cell r="R44">
            <v>110</v>
          </cell>
          <cell r="S44">
            <v>130</v>
          </cell>
          <cell r="T44">
            <v>81</v>
          </cell>
          <cell r="U44">
            <v>80</v>
          </cell>
          <cell r="V44">
            <v>170</v>
          </cell>
          <cell r="W44">
            <v>121.05519999999999</v>
          </cell>
          <cell r="X44">
            <v>120</v>
          </cell>
          <cell r="Y44">
            <v>13.036639483475309</v>
          </cell>
          <cell r="Z44">
            <v>2.5455577290360103</v>
          </cell>
          <cell r="AA44">
            <v>205.64400000000001</v>
          </cell>
          <cell r="AC44">
            <v>95.152000000000001</v>
          </cell>
          <cell r="AD44">
            <v>0</v>
          </cell>
          <cell r="AE44">
            <v>148.90039999999999</v>
          </cell>
          <cell r="AF44">
            <v>106.90175000000001</v>
          </cell>
          <cell r="AG44">
            <v>107.64439999999999</v>
          </cell>
          <cell r="AH44">
            <v>86.986999999999995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94.153999999999996</v>
          </cell>
          <cell r="D45">
            <v>236.35300000000001</v>
          </cell>
          <cell r="E45">
            <v>306.50299999999999</v>
          </cell>
          <cell r="F45">
            <v>24.004000000000001</v>
          </cell>
          <cell r="G45" t="str">
            <v>н</v>
          </cell>
          <cell r="H45">
            <v>1</v>
          </cell>
          <cell r="I45">
            <v>35</v>
          </cell>
          <cell r="J45">
            <v>303.47000000000003</v>
          </cell>
          <cell r="K45">
            <v>3.0329999999999586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30</v>
          </cell>
          <cell r="R45">
            <v>20</v>
          </cell>
          <cell r="S45">
            <v>10</v>
          </cell>
          <cell r="T45">
            <v>54</v>
          </cell>
          <cell r="U45">
            <v>10</v>
          </cell>
          <cell r="V45">
            <v>10</v>
          </cell>
          <cell r="W45">
            <v>14.167999999999996</v>
          </cell>
          <cell r="X45">
            <v>20</v>
          </cell>
          <cell r="Y45">
            <v>11.57566346696782</v>
          </cell>
          <cell r="Z45">
            <v>1.6942405420666296</v>
          </cell>
          <cell r="AA45">
            <v>0</v>
          </cell>
          <cell r="AC45">
            <v>235.66300000000001</v>
          </cell>
          <cell r="AD45">
            <v>0</v>
          </cell>
          <cell r="AE45">
            <v>21.675600000000003</v>
          </cell>
          <cell r="AF45">
            <v>12.567</v>
          </cell>
          <cell r="AG45">
            <v>6.4478000000000009</v>
          </cell>
          <cell r="AH45">
            <v>11.223000000000001</v>
          </cell>
          <cell r="AI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36.090000000000003</v>
          </cell>
          <cell r="D46">
            <v>457.27</v>
          </cell>
          <cell r="E46">
            <v>177.22499999999999</v>
          </cell>
          <cell r="F46">
            <v>26.402999999999999</v>
          </cell>
          <cell r="G46">
            <v>0</v>
          </cell>
          <cell r="H46">
            <v>1</v>
          </cell>
          <cell r="I46">
            <v>30</v>
          </cell>
          <cell r="J46">
            <v>194.113</v>
          </cell>
          <cell r="K46">
            <v>-16.888000000000005</v>
          </cell>
          <cell r="L46">
            <v>30</v>
          </cell>
          <cell r="M46">
            <v>0</v>
          </cell>
          <cell r="N46">
            <v>60</v>
          </cell>
          <cell r="O46">
            <v>30</v>
          </cell>
          <cell r="P46">
            <v>40</v>
          </cell>
          <cell r="R46">
            <v>20</v>
          </cell>
          <cell r="S46">
            <v>30</v>
          </cell>
          <cell r="T46">
            <v>68.5</v>
          </cell>
          <cell r="U46">
            <v>20</v>
          </cell>
          <cell r="V46">
            <v>30</v>
          </cell>
          <cell r="W46">
            <v>24.7624</v>
          </cell>
          <cell r="X46">
            <v>20</v>
          </cell>
          <cell r="Y46">
            <v>12.373719833295644</v>
          </cell>
          <cell r="Z46">
            <v>1.0662536749265015</v>
          </cell>
          <cell r="AA46">
            <v>0</v>
          </cell>
          <cell r="AC46">
            <v>53.412999999999997</v>
          </cell>
          <cell r="AD46">
            <v>0</v>
          </cell>
          <cell r="AE46">
            <v>20.205000000000002</v>
          </cell>
          <cell r="AF46">
            <v>13.857250000000001</v>
          </cell>
          <cell r="AG46">
            <v>20.016400000000004</v>
          </cell>
          <cell r="AH46">
            <v>17.111000000000001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29.654</v>
          </cell>
          <cell r="D47">
            <v>622.24199999999996</v>
          </cell>
          <cell r="E47">
            <v>234.96899999999999</v>
          </cell>
          <cell r="F47">
            <v>24.027999999999999</v>
          </cell>
          <cell r="G47" t="str">
            <v>н</v>
          </cell>
          <cell r="H47">
            <v>1</v>
          </cell>
          <cell r="I47">
            <v>30</v>
          </cell>
          <cell r="J47">
            <v>256.80200000000002</v>
          </cell>
          <cell r="K47">
            <v>-21.833000000000027</v>
          </cell>
          <cell r="L47">
            <v>30</v>
          </cell>
          <cell r="M47">
            <v>40</v>
          </cell>
          <cell r="N47">
            <v>30</v>
          </cell>
          <cell r="O47">
            <v>80</v>
          </cell>
          <cell r="P47">
            <v>70</v>
          </cell>
          <cell r="R47">
            <v>40</v>
          </cell>
          <cell r="S47">
            <v>40</v>
          </cell>
          <cell r="T47">
            <v>90</v>
          </cell>
          <cell r="U47">
            <v>30</v>
          </cell>
          <cell r="V47">
            <v>40</v>
          </cell>
          <cell r="W47">
            <v>36.646599999999999</v>
          </cell>
          <cell r="X47">
            <v>40</v>
          </cell>
          <cell r="Y47">
            <v>12.662238788864451</v>
          </cell>
          <cell r="Z47">
            <v>0.65566792007989827</v>
          </cell>
          <cell r="AA47">
            <v>0</v>
          </cell>
          <cell r="AC47">
            <v>51.735999999999997</v>
          </cell>
          <cell r="AD47">
            <v>0</v>
          </cell>
          <cell r="AE47">
            <v>28.500599999999999</v>
          </cell>
          <cell r="AF47">
            <v>20.455749999999998</v>
          </cell>
          <cell r="AG47">
            <v>24.813600000000001</v>
          </cell>
          <cell r="AH47">
            <v>34.835000000000001</v>
          </cell>
          <cell r="AI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277.63900000000001</v>
          </cell>
          <cell r="D48">
            <v>5135.0240000000003</v>
          </cell>
          <cell r="E48">
            <v>1316.348</v>
          </cell>
          <cell r="F48">
            <v>388.88299999999998</v>
          </cell>
          <cell r="G48">
            <v>0</v>
          </cell>
          <cell r="H48">
            <v>1</v>
          </cell>
          <cell r="I48">
            <v>30</v>
          </cell>
          <cell r="J48">
            <v>1308.7149999999999</v>
          </cell>
          <cell r="K48">
            <v>7.6330000000000382</v>
          </cell>
          <cell r="L48">
            <v>300</v>
          </cell>
          <cell r="M48">
            <v>150</v>
          </cell>
          <cell r="N48">
            <v>150</v>
          </cell>
          <cell r="O48">
            <v>280</v>
          </cell>
          <cell r="P48">
            <v>320</v>
          </cell>
          <cell r="R48">
            <v>200</v>
          </cell>
          <cell r="S48">
            <v>250</v>
          </cell>
          <cell r="T48">
            <v>337.5</v>
          </cell>
          <cell r="U48">
            <v>180</v>
          </cell>
          <cell r="V48">
            <v>250</v>
          </cell>
          <cell r="W48">
            <v>210.983</v>
          </cell>
          <cell r="X48">
            <v>200</v>
          </cell>
          <cell r="Y48">
            <v>12.649753771630889</v>
          </cell>
          <cell r="Z48">
            <v>1.8431958972997824</v>
          </cell>
          <cell r="AA48">
            <v>0</v>
          </cell>
          <cell r="AC48">
            <v>261.43299999999999</v>
          </cell>
          <cell r="AD48">
            <v>0</v>
          </cell>
          <cell r="AE48">
            <v>204.15799999999999</v>
          </cell>
          <cell r="AF48">
            <v>169.24199999999999</v>
          </cell>
          <cell r="AG48">
            <v>191.66780000000003</v>
          </cell>
          <cell r="AH48">
            <v>246.79400000000001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44.445</v>
          </cell>
          <cell r="D49">
            <v>111.14700000000001</v>
          </cell>
          <cell r="E49">
            <v>73.186000000000007</v>
          </cell>
          <cell r="F49">
            <v>77.076999999999998</v>
          </cell>
          <cell r="G49">
            <v>0</v>
          </cell>
          <cell r="H49">
            <v>1</v>
          </cell>
          <cell r="I49">
            <v>40</v>
          </cell>
          <cell r="J49">
            <v>78</v>
          </cell>
          <cell r="K49">
            <v>-4.813999999999993</v>
          </cell>
          <cell r="L49">
            <v>20</v>
          </cell>
          <cell r="M49">
            <v>0</v>
          </cell>
          <cell r="N49">
            <v>0</v>
          </cell>
          <cell r="P49">
            <v>30</v>
          </cell>
          <cell r="R49">
            <v>10</v>
          </cell>
          <cell r="T49">
            <v>0</v>
          </cell>
          <cell r="U49">
            <v>20</v>
          </cell>
          <cell r="V49">
            <v>20</v>
          </cell>
          <cell r="W49">
            <v>14.637200000000002</v>
          </cell>
          <cell r="X49">
            <v>20</v>
          </cell>
          <cell r="Y49">
            <v>13.464118820539445</v>
          </cell>
          <cell r="Z49">
            <v>5.2658295302380225</v>
          </cell>
          <cell r="AA49">
            <v>0</v>
          </cell>
          <cell r="AC49">
            <v>0</v>
          </cell>
          <cell r="AD49">
            <v>0</v>
          </cell>
          <cell r="AE49">
            <v>16.038399999999999</v>
          </cell>
          <cell r="AF49">
            <v>12.886749999999999</v>
          </cell>
          <cell r="AG49">
            <v>12.934999999999999</v>
          </cell>
          <cell r="AH49">
            <v>6.83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76.358000000000004</v>
          </cell>
          <cell r="D50">
            <v>291.05700000000002</v>
          </cell>
          <cell r="E50">
            <v>270.39699999999999</v>
          </cell>
          <cell r="F50">
            <v>97.018000000000001</v>
          </cell>
          <cell r="G50" t="str">
            <v>н</v>
          </cell>
          <cell r="H50">
            <v>1</v>
          </cell>
          <cell r="I50">
            <v>35</v>
          </cell>
          <cell r="J50">
            <v>262.16000000000003</v>
          </cell>
          <cell r="K50">
            <v>8.2369999999999663</v>
          </cell>
          <cell r="L50">
            <v>60</v>
          </cell>
          <cell r="M50">
            <v>0</v>
          </cell>
          <cell r="N50">
            <v>70</v>
          </cell>
          <cell r="P50">
            <v>50</v>
          </cell>
          <cell r="R50">
            <v>40</v>
          </cell>
          <cell r="S50">
            <v>20</v>
          </cell>
          <cell r="T50">
            <v>90</v>
          </cell>
          <cell r="U50">
            <v>30</v>
          </cell>
          <cell r="V50">
            <v>50</v>
          </cell>
          <cell r="W50">
            <v>34.968599999999995</v>
          </cell>
          <cell r="X50">
            <v>50</v>
          </cell>
          <cell r="Y50">
            <v>13.355353088199131</v>
          </cell>
          <cell r="Z50">
            <v>2.7744319189215472</v>
          </cell>
          <cell r="AA50">
            <v>0</v>
          </cell>
          <cell r="AC50">
            <v>95.554000000000002</v>
          </cell>
          <cell r="AD50">
            <v>0</v>
          </cell>
          <cell r="AE50">
            <v>24.024399999999996</v>
          </cell>
          <cell r="AF50">
            <v>16.454999999999998</v>
          </cell>
          <cell r="AG50">
            <v>29.694800000000004</v>
          </cell>
          <cell r="AH50">
            <v>14.824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48.244999999999997</v>
          </cell>
          <cell r="D51">
            <v>205.05500000000001</v>
          </cell>
          <cell r="E51">
            <v>186.386</v>
          </cell>
          <cell r="F51">
            <v>63.039000000000001</v>
          </cell>
          <cell r="G51">
            <v>0</v>
          </cell>
          <cell r="H51">
            <v>1</v>
          </cell>
          <cell r="I51">
            <v>30</v>
          </cell>
          <cell r="J51">
            <v>186.34899999999999</v>
          </cell>
          <cell r="K51">
            <v>3.7000000000006139E-2</v>
          </cell>
          <cell r="L51">
            <v>30</v>
          </cell>
          <cell r="M51">
            <v>0</v>
          </cell>
          <cell r="N51">
            <v>0</v>
          </cell>
          <cell r="O51">
            <v>40</v>
          </cell>
          <cell r="P51">
            <v>40</v>
          </cell>
          <cell r="Q51">
            <v>20</v>
          </cell>
          <cell r="R51">
            <v>20</v>
          </cell>
          <cell r="S51">
            <v>20</v>
          </cell>
          <cell r="T51">
            <v>41</v>
          </cell>
          <cell r="U51">
            <v>20</v>
          </cell>
          <cell r="V51">
            <v>30</v>
          </cell>
          <cell r="W51">
            <v>24.718799999999998</v>
          </cell>
          <cell r="X51">
            <v>20</v>
          </cell>
          <cell r="Y51">
            <v>12.259454342443808</v>
          </cell>
          <cell r="Z51">
            <v>2.5502451575319194</v>
          </cell>
          <cell r="AA51">
            <v>30.521999999999998</v>
          </cell>
          <cell r="AC51">
            <v>32.270000000000003</v>
          </cell>
          <cell r="AD51">
            <v>0</v>
          </cell>
          <cell r="AE51">
            <v>20.249400000000001</v>
          </cell>
          <cell r="AF51">
            <v>16.671250000000001</v>
          </cell>
          <cell r="AG51">
            <v>20.515999999999998</v>
          </cell>
          <cell r="AH51">
            <v>21.547000000000001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224.471</v>
          </cell>
          <cell r="D52">
            <v>768.98299999999995</v>
          </cell>
          <cell r="E52">
            <v>707.73699999999997</v>
          </cell>
          <cell r="F52">
            <v>272.94400000000002</v>
          </cell>
          <cell r="G52" t="str">
            <v>н</v>
          </cell>
          <cell r="H52">
            <v>1</v>
          </cell>
          <cell r="I52">
            <v>45</v>
          </cell>
          <cell r="J52">
            <v>713.20600000000002</v>
          </cell>
          <cell r="K52">
            <v>-5.4690000000000509</v>
          </cell>
          <cell r="L52">
            <v>100</v>
          </cell>
          <cell r="M52">
            <v>0</v>
          </cell>
          <cell r="N52">
            <v>50</v>
          </cell>
          <cell r="P52">
            <v>50</v>
          </cell>
          <cell r="R52">
            <v>80</v>
          </cell>
          <cell r="S52">
            <v>70</v>
          </cell>
          <cell r="T52">
            <v>85.5</v>
          </cell>
          <cell r="U52">
            <v>40</v>
          </cell>
          <cell r="V52">
            <v>80</v>
          </cell>
          <cell r="W52">
            <v>62.196399999999997</v>
          </cell>
          <cell r="X52">
            <v>70</v>
          </cell>
          <cell r="Y52">
            <v>13.070595725797634</v>
          </cell>
          <cell r="Z52">
            <v>4.3884211947958409</v>
          </cell>
          <cell r="AA52">
            <v>303.56799999999998</v>
          </cell>
          <cell r="AC52">
            <v>93.186999999999998</v>
          </cell>
          <cell r="AD52">
            <v>0</v>
          </cell>
          <cell r="AE52">
            <v>118.73519999999999</v>
          </cell>
          <cell r="AF52">
            <v>65.999499999999998</v>
          </cell>
          <cell r="AG52">
            <v>70.803799999999995</v>
          </cell>
          <cell r="AH52">
            <v>64.942999999999998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268.59800000000001</v>
          </cell>
          <cell r="D53">
            <v>709.83600000000001</v>
          </cell>
          <cell r="E53">
            <v>708.42899999999997</v>
          </cell>
          <cell r="F53">
            <v>256.44900000000001</v>
          </cell>
          <cell r="G53" t="str">
            <v>н</v>
          </cell>
          <cell r="H53">
            <v>1</v>
          </cell>
          <cell r="I53">
            <v>45</v>
          </cell>
          <cell r="J53">
            <v>735.79899999999998</v>
          </cell>
          <cell r="K53">
            <v>-27.370000000000005</v>
          </cell>
          <cell r="L53">
            <v>100</v>
          </cell>
          <cell r="M53">
            <v>0</v>
          </cell>
          <cell r="N53">
            <v>60</v>
          </cell>
          <cell r="R53">
            <v>70</v>
          </cell>
          <cell r="S53">
            <v>60</v>
          </cell>
          <cell r="T53">
            <v>124</v>
          </cell>
          <cell r="U53">
            <v>40</v>
          </cell>
          <cell r="V53">
            <v>70</v>
          </cell>
          <cell r="W53">
            <v>54.587799999999994</v>
          </cell>
          <cell r="X53">
            <v>60</v>
          </cell>
          <cell r="Y53">
            <v>13.124709184103411</v>
          </cell>
          <cell r="Z53">
            <v>4.6979178497759584</v>
          </cell>
          <cell r="AA53">
            <v>303.52499999999998</v>
          </cell>
          <cell r="AC53">
            <v>131.965</v>
          </cell>
          <cell r="AD53">
            <v>0</v>
          </cell>
          <cell r="AE53">
            <v>108.92819999999999</v>
          </cell>
          <cell r="AF53">
            <v>72.212000000000003</v>
          </cell>
          <cell r="AG53">
            <v>59.709000000000003</v>
          </cell>
          <cell r="AH53">
            <v>55.78</v>
          </cell>
          <cell r="AI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328.11599999999999</v>
          </cell>
          <cell r="D54">
            <v>350.12900000000002</v>
          </cell>
          <cell r="E54">
            <v>452.87400000000002</v>
          </cell>
          <cell r="F54">
            <v>214.37200000000001</v>
          </cell>
          <cell r="G54" t="str">
            <v>н</v>
          </cell>
          <cell r="H54">
            <v>1</v>
          </cell>
          <cell r="I54">
            <v>45</v>
          </cell>
          <cell r="J54">
            <v>462.363</v>
          </cell>
          <cell r="K54">
            <v>-9.4889999999999759</v>
          </cell>
          <cell r="L54">
            <v>50</v>
          </cell>
          <cell r="M54">
            <v>0</v>
          </cell>
          <cell r="N54">
            <v>110</v>
          </cell>
          <cell r="P54">
            <v>50</v>
          </cell>
          <cell r="R54">
            <v>70</v>
          </cell>
          <cell r="S54">
            <v>50</v>
          </cell>
          <cell r="T54">
            <v>30</v>
          </cell>
          <cell r="U54">
            <v>40</v>
          </cell>
          <cell r="V54">
            <v>80</v>
          </cell>
          <cell r="W54">
            <v>54.9908</v>
          </cell>
          <cell r="X54">
            <v>60</v>
          </cell>
          <cell r="Y54">
            <v>13.172603417298895</v>
          </cell>
          <cell r="Z54">
            <v>3.8983248106956077</v>
          </cell>
          <cell r="AA54">
            <v>104.1</v>
          </cell>
          <cell r="AC54">
            <v>73.819999999999993</v>
          </cell>
          <cell r="AD54">
            <v>0</v>
          </cell>
          <cell r="AE54">
            <v>97.145400000000009</v>
          </cell>
          <cell r="AF54">
            <v>76.331249999999997</v>
          </cell>
          <cell r="AG54">
            <v>51.242000000000004</v>
          </cell>
          <cell r="AH54">
            <v>58.223999999999997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1501</v>
          </cell>
          <cell r="D55">
            <v>2545</v>
          </cell>
          <cell r="E55">
            <v>2948</v>
          </cell>
          <cell r="F55">
            <v>906</v>
          </cell>
          <cell r="G55" t="str">
            <v>акк</v>
          </cell>
          <cell r="H55">
            <v>0.35</v>
          </cell>
          <cell r="I55">
            <v>40</v>
          </cell>
          <cell r="J55">
            <v>2537</v>
          </cell>
          <cell r="K55">
            <v>411</v>
          </cell>
          <cell r="L55">
            <v>600</v>
          </cell>
          <cell r="M55">
            <v>600</v>
          </cell>
          <cell r="N55">
            <v>700</v>
          </cell>
          <cell r="O55">
            <v>160</v>
          </cell>
          <cell r="P55">
            <v>900</v>
          </cell>
          <cell r="R55">
            <v>550</v>
          </cell>
          <cell r="S55">
            <v>500</v>
          </cell>
          <cell r="T55">
            <v>502.5</v>
          </cell>
          <cell r="U55">
            <v>300</v>
          </cell>
          <cell r="V55">
            <v>500</v>
          </cell>
          <cell r="W55">
            <v>493.6</v>
          </cell>
          <cell r="X55">
            <v>500</v>
          </cell>
          <cell r="Y55">
            <v>12.59319286871961</v>
          </cell>
          <cell r="Z55">
            <v>1.8354943273905997</v>
          </cell>
          <cell r="AA55">
            <v>0</v>
          </cell>
          <cell r="AC55">
            <v>480</v>
          </cell>
          <cell r="AD55">
            <v>0</v>
          </cell>
          <cell r="AE55">
            <v>706.2</v>
          </cell>
          <cell r="AF55">
            <v>446.25</v>
          </cell>
          <cell r="AG55">
            <v>394.6</v>
          </cell>
          <cell r="AH55">
            <v>490</v>
          </cell>
          <cell r="AI55" t="str">
            <v>оконч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527</v>
          </cell>
          <cell r="D56">
            <v>6960</v>
          </cell>
          <cell r="E56">
            <v>4955</v>
          </cell>
          <cell r="F56">
            <v>2058</v>
          </cell>
          <cell r="G56" t="str">
            <v>акк</v>
          </cell>
          <cell r="H56">
            <v>0.4</v>
          </cell>
          <cell r="I56">
            <v>40</v>
          </cell>
          <cell r="J56">
            <v>4452</v>
          </cell>
          <cell r="K56">
            <v>503</v>
          </cell>
          <cell r="L56">
            <v>1200</v>
          </cell>
          <cell r="M56">
            <v>1000</v>
          </cell>
          <cell r="N56">
            <v>1200</v>
          </cell>
          <cell r="O56">
            <v>900</v>
          </cell>
          <cell r="P56">
            <v>800</v>
          </cell>
          <cell r="Q56">
            <v>400</v>
          </cell>
          <cell r="R56">
            <v>1300</v>
          </cell>
          <cell r="S56">
            <v>800</v>
          </cell>
          <cell r="T56">
            <v>460</v>
          </cell>
          <cell r="U56">
            <v>400</v>
          </cell>
          <cell r="V56">
            <v>1000</v>
          </cell>
          <cell r="W56">
            <v>903.4</v>
          </cell>
          <cell r="X56">
            <v>1000</v>
          </cell>
          <cell r="Y56">
            <v>13.347354438786805</v>
          </cell>
          <cell r="Z56">
            <v>2.2780606597299093</v>
          </cell>
          <cell r="AA56">
            <v>54</v>
          </cell>
          <cell r="AC56">
            <v>384</v>
          </cell>
          <cell r="AD56">
            <v>0</v>
          </cell>
          <cell r="AE56">
            <v>1038.4000000000001</v>
          </cell>
          <cell r="AF56">
            <v>568</v>
          </cell>
          <cell r="AG56">
            <v>778.2</v>
          </cell>
          <cell r="AH56">
            <v>804</v>
          </cell>
          <cell r="AI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1551</v>
          </cell>
          <cell r="D57">
            <v>5485</v>
          </cell>
          <cell r="E57">
            <v>4769</v>
          </cell>
          <cell r="F57">
            <v>2212</v>
          </cell>
          <cell r="G57">
            <v>0</v>
          </cell>
          <cell r="H57">
            <v>0.45</v>
          </cell>
          <cell r="I57">
            <v>45</v>
          </cell>
          <cell r="J57">
            <v>4729</v>
          </cell>
          <cell r="K57">
            <v>40</v>
          </cell>
          <cell r="L57">
            <v>1100</v>
          </cell>
          <cell r="M57">
            <v>1000</v>
          </cell>
          <cell r="N57">
            <v>800</v>
          </cell>
          <cell r="P57">
            <v>1300</v>
          </cell>
          <cell r="Q57">
            <v>300</v>
          </cell>
          <cell r="R57">
            <v>800</v>
          </cell>
          <cell r="S57">
            <v>1000</v>
          </cell>
          <cell r="T57">
            <v>285</v>
          </cell>
          <cell r="U57">
            <v>400</v>
          </cell>
          <cell r="V57">
            <v>1100</v>
          </cell>
          <cell r="W57">
            <v>857.8</v>
          </cell>
          <cell r="X57">
            <v>1100</v>
          </cell>
          <cell r="Y57">
            <v>12.954068547446958</v>
          </cell>
          <cell r="Z57">
            <v>2.5786896712520404</v>
          </cell>
          <cell r="AA57">
            <v>0</v>
          </cell>
          <cell r="AC57">
            <v>480</v>
          </cell>
          <cell r="AD57">
            <v>0</v>
          </cell>
          <cell r="AE57">
            <v>1028.5999999999999</v>
          </cell>
          <cell r="AF57">
            <v>815.25</v>
          </cell>
          <cell r="AG57">
            <v>754.4</v>
          </cell>
          <cell r="AH57">
            <v>854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491.87900000000002</v>
          </cell>
          <cell r="D58">
            <v>1036.4059999999999</v>
          </cell>
          <cell r="E58">
            <v>1093</v>
          </cell>
          <cell r="F58">
            <v>321</v>
          </cell>
          <cell r="G58" t="str">
            <v>акк</v>
          </cell>
          <cell r="H58">
            <v>1</v>
          </cell>
          <cell r="I58">
            <v>40</v>
          </cell>
          <cell r="J58">
            <v>653.755</v>
          </cell>
          <cell r="K58">
            <v>439.245</v>
          </cell>
          <cell r="L58">
            <v>200</v>
          </cell>
          <cell r="M58">
            <v>250</v>
          </cell>
          <cell r="N58">
            <v>350</v>
          </cell>
          <cell r="O58">
            <v>200</v>
          </cell>
          <cell r="P58">
            <v>350</v>
          </cell>
          <cell r="R58">
            <v>250</v>
          </cell>
          <cell r="S58">
            <v>200</v>
          </cell>
          <cell r="T58">
            <v>158</v>
          </cell>
          <cell r="U58">
            <v>120</v>
          </cell>
          <cell r="V58">
            <v>280</v>
          </cell>
          <cell r="W58">
            <v>210.03620000000001</v>
          </cell>
          <cell r="X58">
            <v>250</v>
          </cell>
          <cell r="Y58">
            <v>13.192963879559809</v>
          </cell>
          <cell r="Z58">
            <v>1.5283079773867552</v>
          </cell>
          <cell r="AA58">
            <v>0</v>
          </cell>
          <cell r="AC58">
            <v>42.819000000000003</v>
          </cell>
          <cell r="AD58">
            <v>0</v>
          </cell>
          <cell r="AE58">
            <v>157.6</v>
          </cell>
          <cell r="AF58">
            <v>130</v>
          </cell>
          <cell r="AG58">
            <v>154.86199999999999</v>
          </cell>
          <cell r="AH58">
            <v>96.513000000000005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757</v>
          </cell>
          <cell r="D59">
            <v>20</v>
          </cell>
          <cell r="E59">
            <v>0</v>
          </cell>
          <cell r="F59">
            <v>381</v>
          </cell>
          <cell r="G59">
            <v>0</v>
          </cell>
          <cell r="H59">
            <v>0.1</v>
          </cell>
          <cell r="I59">
            <v>730</v>
          </cell>
          <cell r="J59">
            <v>395</v>
          </cell>
          <cell r="K59">
            <v>-395</v>
          </cell>
          <cell r="L59">
            <v>500</v>
          </cell>
          <cell r="M59">
            <v>0</v>
          </cell>
          <cell r="N59">
            <v>0</v>
          </cell>
          <cell r="R59">
            <v>500</v>
          </cell>
          <cell r="T59">
            <v>0</v>
          </cell>
          <cell r="V59">
            <v>500</v>
          </cell>
          <cell r="W59">
            <v>0</v>
          </cell>
          <cell r="Y59" t="e">
            <v>#DIV/0!</v>
          </cell>
          <cell r="Z59" t="e">
            <v>#DIV/0!</v>
          </cell>
          <cell r="AA59">
            <v>0</v>
          </cell>
          <cell r="AC59">
            <v>0</v>
          </cell>
          <cell r="AD59">
            <v>0</v>
          </cell>
          <cell r="AE59">
            <v>87.2</v>
          </cell>
          <cell r="AF59">
            <v>57.5</v>
          </cell>
          <cell r="AG59">
            <v>87.4</v>
          </cell>
          <cell r="AH59">
            <v>55</v>
          </cell>
          <cell r="AI59" t="str">
            <v>склад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483</v>
          </cell>
          <cell r="D60">
            <v>1783</v>
          </cell>
          <cell r="E60">
            <v>1455</v>
          </cell>
          <cell r="F60">
            <v>773</v>
          </cell>
          <cell r="G60">
            <v>0</v>
          </cell>
          <cell r="H60">
            <v>0.35</v>
          </cell>
          <cell r="I60">
            <v>40</v>
          </cell>
          <cell r="J60">
            <v>1486</v>
          </cell>
          <cell r="K60">
            <v>-31</v>
          </cell>
          <cell r="L60">
            <v>300</v>
          </cell>
          <cell r="M60">
            <v>0</v>
          </cell>
          <cell r="N60">
            <v>400</v>
          </cell>
          <cell r="P60">
            <v>350</v>
          </cell>
          <cell r="R60">
            <v>300</v>
          </cell>
          <cell r="S60">
            <v>320</v>
          </cell>
          <cell r="T60">
            <v>274</v>
          </cell>
          <cell r="U60">
            <v>150</v>
          </cell>
          <cell r="V60">
            <v>300</v>
          </cell>
          <cell r="W60">
            <v>244.2</v>
          </cell>
          <cell r="X60">
            <v>280</v>
          </cell>
          <cell r="Y60">
            <v>12.993447993447994</v>
          </cell>
          <cell r="Z60">
            <v>3.1654381654381658</v>
          </cell>
          <cell r="AA60">
            <v>0</v>
          </cell>
          <cell r="AC60">
            <v>234</v>
          </cell>
          <cell r="AD60">
            <v>0</v>
          </cell>
          <cell r="AE60">
            <v>324.60000000000002</v>
          </cell>
          <cell r="AF60">
            <v>196.75</v>
          </cell>
          <cell r="AG60">
            <v>228.2</v>
          </cell>
          <cell r="AH60">
            <v>218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156.035</v>
          </cell>
          <cell r="D61">
            <v>155.464</v>
          </cell>
          <cell r="E61">
            <v>227.23400000000001</v>
          </cell>
          <cell r="F61">
            <v>81.387</v>
          </cell>
          <cell r="G61">
            <v>0</v>
          </cell>
          <cell r="H61">
            <v>1</v>
          </cell>
          <cell r="I61">
            <v>40</v>
          </cell>
          <cell r="J61">
            <v>238.68100000000001</v>
          </cell>
          <cell r="K61">
            <v>-11.447000000000003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60</v>
          </cell>
          <cell r="R61">
            <v>70</v>
          </cell>
          <cell r="S61">
            <v>40</v>
          </cell>
          <cell r="T61">
            <v>0</v>
          </cell>
          <cell r="U61">
            <v>50</v>
          </cell>
          <cell r="V61">
            <v>50</v>
          </cell>
          <cell r="W61">
            <v>45.446800000000003</v>
          </cell>
          <cell r="X61">
            <v>50</v>
          </cell>
          <cell r="Y61">
            <v>13.232768863814393</v>
          </cell>
          <cell r="Z61">
            <v>1.7908191555841113</v>
          </cell>
          <cell r="AA61">
            <v>0</v>
          </cell>
          <cell r="AC61">
            <v>0</v>
          </cell>
          <cell r="AD61">
            <v>0</v>
          </cell>
          <cell r="AE61">
            <v>61.043199999999999</v>
          </cell>
          <cell r="AF61">
            <v>38.610999999999997</v>
          </cell>
          <cell r="AG61">
            <v>34.430399999999999</v>
          </cell>
          <cell r="AH61">
            <v>57.768000000000001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612</v>
          </cell>
          <cell r="D62">
            <v>3966</v>
          </cell>
          <cell r="E62">
            <v>3566</v>
          </cell>
          <cell r="F62">
            <v>963</v>
          </cell>
          <cell r="G62">
            <v>0</v>
          </cell>
          <cell r="H62">
            <v>0.4</v>
          </cell>
          <cell r="I62">
            <v>35</v>
          </cell>
          <cell r="J62">
            <v>3703</v>
          </cell>
          <cell r="K62">
            <v>-137</v>
          </cell>
          <cell r="L62">
            <v>600</v>
          </cell>
          <cell r="M62">
            <v>1000</v>
          </cell>
          <cell r="N62">
            <v>1000</v>
          </cell>
          <cell r="O62">
            <v>400</v>
          </cell>
          <cell r="P62">
            <v>800</v>
          </cell>
          <cell r="R62">
            <v>800</v>
          </cell>
          <cell r="S62">
            <v>900</v>
          </cell>
          <cell r="T62">
            <v>262.5</v>
          </cell>
          <cell r="U62">
            <v>300</v>
          </cell>
          <cell r="V62">
            <v>800</v>
          </cell>
          <cell r="W62">
            <v>619.6</v>
          </cell>
          <cell r="X62">
            <v>700</v>
          </cell>
          <cell r="Y62">
            <v>13.336023240800516</v>
          </cell>
          <cell r="Z62">
            <v>1.5542285345384119</v>
          </cell>
          <cell r="AA62">
            <v>102</v>
          </cell>
          <cell r="AC62">
            <v>366</v>
          </cell>
          <cell r="AD62">
            <v>0</v>
          </cell>
          <cell r="AE62">
            <v>638.20000000000005</v>
          </cell>
          <cell r="AF62">
            <v>391.75</v>
          </cell>
          <cell r="AG62">
            <v>462.8</v>
          </cell>
          <cell r="AH62">
            <v>713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555</v>
          </cell>
          <cell r="D63">
            <v>5880</v>
          </cell>
          <cell r="E63">
            <v>4924</v>
          </cell>
          <cell r="F63">
            <v>1435</v>
          </cell>
          <cell r="G63">
            <v>0</v>
          </cell>
          <cell r="H63">
            <v>0.4</v>
          </cell>
          <cell r="I63">
            <v>40</v>
          </cell>
          <cell r="J63">
            <v>5019</v>
          </cell>
          <cell r="K63">
            <v>-95</v>
          </cell>
          <cell r="L63">
            <v>800</v>
          </cell>
          <cell r="M63">
            <v>1400</v>
          </cell>
          <cell r="N63">
            <v>1400</v>
          </cell>
          <cell r="O63">
            <v>200</v>
          </cell>
          <cell r="P63">
            <v>1000</v>
          </cell>
          <cell r="R63">
            <v>1200</v>
          </cell>
          <cell r="S63">
            <v>1100</v>
          </cell>
          <cell r="T63">
            <v>602.5</v>
          </cell>
          <cell r="U63">
            <v>300</v>
          </cell>
          <cell r="V63">
            <v>1100</v>
          </cell>
          <cell r="W63">
            <v>836</v>
          </cell>
          <cell r="X63">
            <v>1000</v>
          </cell>
          <cell r="Y63">
            <v>13.080143540669857</v>
          </cell>
          <cell r="Z63">
            <v>1.7165071770334928</v>
          </cell>
          <cell r="AA63">
            <v>204</v>
          </cell>
          <cell r="AC63">
            <v>540</v>
          </cell>
          <cell r="AD63">
            <v>0</v>
          </cell>
          <cell r="AE63">
            <v>809.8</v>
          </cell>
          <cell r="AF63">
            <v>487</v>
          </cell>
          <cell r="AG63">
            <v>631.20000000000005</v>
          </cell>
          <cell r="AH63">
            <v>789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60.171999999999997</v>
          </cell>
          <cell r="D64">
            <v>155.089</v>
          </cell>
          <cell r="E64">
            <v>202.524</v>
          </cell>
          <cell r="F64">
            <v>10.577999999999999</v>
          </cell>
          <cell r="G64">
            <v>0</v>
          </cell>
          <cell r="H64">
            <v>1</v>
          </cell>
          <cell r="I64">
            <v>40</v>
          </cell>
          <cell r="J64">
            <v>205.755</v>
          </cell>
          <cell r="K64">
            <v>-3.2309999999999945</v>
          </cell>
          <cell r="L64">
            <v>20</v>
          </cell>
          <cell r="M64">
            <v>0</v>
          </cell>
          <cell r="N64">
            <v>40</v>
          </cell>
          <cell r="Q64">
            <v>20</v>
          </cell>
          <cell r="T64">
            <v>0</v>
          </cell>
          <cell r="U64">
            <v>10</v>
          </cell>
          <cell r="V64">
            <v>20</v>
          </cell>
          <cell r="W64">
            <v>9.774799999999999</v>
          </cell>
          <cell r="X64">
            <v>10</v>
          </cell>
          <cell r="Y64">
            <v>13.358636493841308</v>
          </cell>
          <cell r="Z64">
            <v>1.0821704791913902</v>
          </cell>
          <cell r="AA64">
            <v>153.65</v>
          </cell>
          <cell r="AC64">
            <v>0</v>
          </cell>
          <cell r="AD64">
            <v>0</v>
          </cell>
          <cell r="AE64">
            <v>18.328800000000001</v>
          </cell>
          <cell r="AF64">
            <v>9.3337500000000002</v>
          </cell>
          <cell r="AG64">
            <v>7.5329999999999995</v>
          </cell>
          <cell r="AH64">
            <v>11.544</v>
          </cell>
          <cell r="AI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369.00299999999999</v>
          </cell>
          <cell r="D65">
            <v>413.57</v>
          </cell>
          <cell r="E65">
            <v>479</v>
          </cell>
          <cell r="F65">
            <v>230</v>
          </cell>
          <cell r="G65" t="str">
            <v>акк</v>
          </cell>
          <cell r="H65">
            <v>1</v>
          </cell>
          <cell r="I65">
            <v>40</v>
          </cell>
          <cell r="J65">
            <v>277.774</v>
          </cell>
          <cell r="K65">
            <v>201.226</v>
          </cell>
          <cell r="L65">
            <v>100</v>
          </cell>
          <cell r="M65">
            <v>0</v>
          </cell>
          <cell r="N65">
            <v>100</v>
          </cell>
          <cell r="P65">
            <v>60</v>
          </cell>
          <cell r="R65">
            <v>100</v>
          </cell>
          <cell r="S65">
            <v>60</v>
          </cell>
          <cell r="T65">
            <v>0</v>
          </cell>
          <cell r="U65">
            <v>40</v>
          </cell>
          <cell r="V65">
            <v>90</v>
          </cell>
          <cell r="W65">
            <v>64.89739999999999</v>
          </cell>
          <cell r="X65">
            <v>60</v>
          </cell>
          <cell r="Y65">
            <v>12.943507752236609</v>
          </cell>
          <cell r="Z65">
            <v>3.5440556940647858</v>
          </cell>
          <cell r="AA65">
            <v>154.51300000000001</v>
          </cell>
          <cell r="AC65">
            <v>0</v>
          </cell>
          <cell r="AD65">
            <v>0</v>
          </cell>
          <cell r="AE65">
            <v>134.4</v>
          </cell>
          <cell r="AF65">
            <v>66</v>
          </cell>
          <cell r="AG65">
            <v>61.6</v>
          </cell>
          <cell r="AH65">
            <v>22.244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303</v>
          </cell>
          <cell r="D66">
            <v>1554</v>
          </cell>
          <cell r="E66">
            <v>1299</v>
          </cell>
          <cell r="F66">
            <v>516</v>
          </cell>
          <cell r="G66">
            <v>0</v>
          </cell>
          <cell r="H66">
            <v>0.35</v>
          </cell>
          <cell r="I66">
            <v>40</v>
          </cell>
          <cell r="J66">
            <v>1327</v>
          </cell>
          <cell r="K66">
            <v>-28</v>
          </cell>
          <cell r="L66">
            <v>250</v>
          </cell>
          <cell r="M66">
            <v>200</v>
          </cell>
          <cell r="N66">
            <v>400</v>
          </cell>
          <cell r="P66">
            <v>270</v>
          </cell>
          <cell r="R66">
            <v>300</v>
          </cell>
          <cell r="S66">
            <v>240</v>
          </cell>
          <cell r="T66">
            <v>336.5</v>
          </cell>
          <cell r="U66">
            <v>150</v>
          </cell>
          <cell r="V66">
            <v>300</v>
          </cell>
          <cell r="W66">
            <v>217.8</v>
          </cell>
          <cell r="X66">
            <v>200</v>
          </cell>
          <cell r="Y66">
            <v>12.975206611570247</v>
          </cell>
          <cell r="Z66">
            <v>2.3691460055096418</v>
          </cell>
          <cell r="AA66">
            <v>0</v>
          </cell>
          <cell r="AC66">
            <v>210</v>
          </cell>
          <cell r="AD66">
            <v>0</v>
          </cell>
          <cell r="AE66">
            <v>277.8</v>
          </cell>
          <cell r="AF66">
            <v>158</v>
          </cell>
          <cell r="AG66">
            <v>184.2</v>
          </cell>
          <cell r="AH66">
            <v>157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670</v>
          </cell>
          <cell r="D67">
            <v>1998</v>
          </cell>
          <cell r="E67">
            <v>1799</v>
          </cell>
          <cell r="F67">
            <v>833</v>
          </cell>
          <cell r="G67" t="str">
            <v>неакк</v>
          </cell>
          <cell r="H67">
            <v>0.35</v>
          </cell>
          <cell r="I67">
            <v>40</v>
          </cell>
          <cell r="J67">
            <v>1823</v>
          </cell>
          <cell r="K67">
            <v>-24</v>
          </cell>
          <cell r="L67">
            <v>400</v>
          </cell>
          <cell r="M67">
            <v>300</v>
          </cell>
          <cell r="N67">
            <v>500</v>
          </cell>
          <cell r="P67">
            <v>460</v>
          </cell>
          <cell r="R67">
            <v>450</v>
          </cell>
          <cell r="S67">
            <v>400</v>
          </cell>
          <cell r="T67">
            <v>264.5</v>
          </cell>
          <cell r="U67">
            <v>200</v>
          </cell>
          <cell r="V67">
            <v>400</v>
          </cell>
          <cell r="W67">
            <v>332.2</v>
          </cell>
          <cell r="X67">
            <v>400</v>
          </cell>
          <cell r="Y67">
            <v>13.073449729078868</v>
          </cell>
          <cell r="Z67">
            <v>2.5075255869957855</v>
          </cell>
          <cell r="AA67">
            <v>0</v>
          </cell>
          <cell r="AC67">
            <v>138</v>
          </cell>
          <cell r="AD67">
            <v>0</v>
          </cell>
          <cell r="AE67">
            <v>426.2</v>
          </cell>
          <cell r="AF67">
            <v>267.75</v>
          </cell>
          <cell r="AG67">
            <v>285.60000000000002</v>
          </cell>
          <cell r="AH67">
            <v>285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D68">
            <v>3041</v>
          </cell>
          <cell r="E68">
            <v>1078</v>
          </cell>
          <cell r="F68">
            <v>367</v>
          </cell>
          <cell r="G68">
            <v>0</v>
          </cell>
          <cell r="H68">
            <v>0.4</v>
          </cell>
          <cell r="I68">
            <v>35</v>
          </cell>
          <cell r="J68">
            <v>1170</v>
          </cell>
          <cell r="K68">
            <v>-92</v>
          </cell>
          <cell r="L68">
            <v>200</v>
          </cell>
          <cell r="M68">
            <v>300</v>
          </cell>
          <cell r="N68">
            <v>350</v>
          </cell>
          <cell r="O68">
            <v>200</v>
          </cell>
          <cell r="P68">
            <v>100</v>
          </cell>
          <cell r="R68">
            <v>300</v>
          </cell>
          <cell r="S68">
            <v>300</v>
          </cell>
          <cell r="T68">
            <v>169.5</v>
          </cell>
          <cell r="V68">
            <v>200</v>
          </cell>
          <cell r="W68">
            <v>195.2</v>
          </cell>
          <cell r="X68">
            <v>220</v>
          </cell>
          <cell r="Y68">
            <v>12.996926229508198</v>
          </cell>
          <cell r="Z68">
            <v>1.8801229508196722</v>
          </cell>
          <cell r="AA68">
            <v>0</v>
          </cell>
          <cell r="AC68">
            <v>102</v>
          </cell>
          <cell r="AD68">
            <v>0</v>
          </cell>
          <cell r="AE68">
            <v>180.8</v>
          </cell>
          <cell r="AF68">
            <v>98.25</v>
          </cell>
          <cell r="AG68">
            <v>151.6</v>
          </cell>
          <cell r="AH68">
            <v>148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114.82899999999999</v>
          </cell>
          <cell r="D69">
            <v>423.68900000000002</v>
          </cell>
          <cell r="E69">
            <v>317.40699999999998</v>
          </cell>
          <cell r="F69">
            <v>207.44</v>
          </cell>
          <cell r="G69">
            <v>0</v>
          </cell>
          <cell r="H69">
            <v>1</v>
          </cell>
          <cell r="I69">
            <v>50</v>
          </cell>
          <cell r="J69">
            <v>324.52499999999998</v>
          </cell>
          <cell r="K69">
            <v>-7.117999999999995</v>
          </cell>
          <cell r="L69">
            <v>50</v>
          </cell>
          <cell r="M69">
            <v>0</v>
          </cell>
          <cell r="N69">
            <v>50</v>
          </cell>
          <cell r="P69">
            <v>30</v>
          </cell>
          <cell r="R69">
            <v>30</v>
          </cell>
          <cell r="S69">
            <v>50</v>
          </cell>
          <cell r="T69">
            <v>83.5</v>
          </cell>
          <cell r="U69">
            <v>20</v>
          </cell>
          <cell r="V69">
            <v>60</v>
          </cell>
          <cell r="W69">
            <v>41.746799999999993</v>
          </cell>
          <cell r="X69">
            <v>50</v>
          </cell>
          <cell r="Y69">
            <v>13.113340423697149</v>
          </cell>
          <cell r="Z69">
            <v>4.9690036122529158</v>
          </cell>
          <cell r="AA69">
            <v>0</v>
          </cell>
          <cell r="AC69">
            <v>108.673</v>
          </cell>
          <cell r="AD69">
            <v>0</v>
          </cell>
          <cell r="AE69">
            <v>60.189200000000007</v>
          </cell>
          <cell r="AF69">
            <v>37.630249999999997</v>
          </cell>
          <cell r="AG69">
            <v>41.236200000000004</v>
          </cell>
          <cell r="AH69">
            <v>39.08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1352.7470000000001</v>
          </cell>
          <cell r="D70">
            <v>738.029</v>
          </cell>
          <cell r="E70">
            <v>1479.92</v>
          </cell>
          <cell r="F70">
            <v>595.82799999999997</v>
          </cell>
          <cell r="G70" t="str">
            <v>н</v>
          </cell>
          <cell r="H70">
            <v>1</v>
          </cell>
          <cell r="I70">
            <v>50</v>
          </cell>
          <cell r="J70">
            <v>1424.617</v>
          </cell>
          <cell r="K70">
            <v>55.303000000000111</v>
          </cell>
          <cell r="L70">
            <v>100</v>
          </cell>
          <cell r="M70">
            <v>500</v>
          </cell>
          <cell r="N70">
            <v>300</v>
          </cell>
          <cell r="P70">
            <v>400</v>
          </cell>
          <cell r="Q70">
            <v>100</v>
          </cell>
          <cell r="R70">
            <v>250</v>
          </cell>
          <cell r="S70">
            <v>300</v>
          </cell>
          <cell r="T70">
            <v>154</v>
          </cell>
          <cell r="U70">
            <v>100</v>
          </cell>
          <cell r="V70">
            <v>220</v>
          </cell>
          <cell r="W70">
            <v>250.24500000000003</v>
          </cell>
          <cell r="X70">
            <v>250</v>
          </cell>
          <cell r="Y70">
            <v>12.451109912285958</v>
          </cell>
          <cell r="Z70">
            <v>2.3809786409318865</v>
          </cell>
          <cell r="AA70">
            <v>0</v>
          </cell>
          <cell r="AC70">
            <v>228.69499999999999</v>
          </cell>
          <cell r="AD70">
            <v>0</v>
          </cell>
          <cell r="AE70">
            <v>405.75779999999997</v>
          </cell>
          <cell r="AF70">
            <v>227.89500000000001</v>
          </cell>
          <cell r="AG70">
            <v>152.2124</v>
          </cell>
          <cell r="AH70">
            <v>307.84199999999998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89.369</v>
          </cell>
          <cell r="D71">
            <v>198.03800000000001</v>
          </cell>
          <cell r="E71">
            <v>180.875</v>
          </cell>
          <cell r="F71">
            <v>102.02</v>
          </cell>
          <cell r="G71">
            <v>0</v>
          </cell>
          <cell r="H71">
            <v>1</v>
          </cell>
          <cell r="I71">
            <v>50</v>
          </cell>
          <cell r="J71">
            <v>176.51499999999999</v>
          </cell>
          <cell r="K71">
            <v>4.3600000000000136</v>
          </cell>
          <cell r="L71">
            <v>20</v>
          </cell>
          <cell r="M71">
            <v>0</v>
          </cell>
          <cell r="N71">
            <v>50</v>
          </cell>
          <cell r="Q71">
            <v>30</v>
          </cell>
          <cell r="R71">
            <v>20</v>
          </cell>
          <cell r="S71">
            <v>20</v>
          </cell>
          <cell r="T71">
            <v>42</v>
          </cell>
          <cell r="U71">
            <v>20</v>
          </cell>
          <cell r="V71">
            <v>30</v>
          </cell>
          <cell r="W71">
            <v>24.184000000000001</v>
          </cell>
          <cell r="X71">
            <v>20</v>
          </cell>
          <cell r="Y71">
            <v>12.901918623883558</v>
          </cell>
          <cell r="Z71">
            <v>4.2184915646708561</v>
          </cell>
          <cell r="AA71">
            <v>0</v>
          </cell>
          <cell r="AC71">
            <v>59.954999999999998</v>
          </cell>
          <cell r="AD71">
            <v>0</v>
          </cell>
          <cell r="AE71">
            <v>30.972000000000001</v>
          </cell>
          <cell r="AF71">
            <v>17.91825</v>
          </cell>
          <cell r="AG71">
            <v>20.092799999999997</v>
          </cell>
          <cell r="AH71">
            <v>18.172999999999998</v>
          </cell>
          <cell r="AI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27.663</v>
          </cell>
          <cell r="D72">
            <v>0.73799999999999999</v>
          </cell>
          <cell r="E72">
            <v>13.249000000000001</v>
          </cell>
          <cell r="F72">
            <v>14.414</v>
          </cell>
          <cell r="G72" t="str">
            <v>выв</v>
          </cell>
          <cell r="H72">
            <v>0</v>
          </cell>
          <cell r="I72">
            <v>35</v>
          </cell>
          <cell r="J72">
            <v>13.393000000000001</v>
          </cell>
          <cell r="K72">
            <v>-0.14400000000000013</v>
          </cell>
          <cell r="L72">
            <v>0</v>
          </cell>
          <cell r="M72">
            <v>0</v>
          </cell>
          <cell r="N72">
            <v>0</v>
          </cell>
          <cell r="T72">
            <v>8.5</v>
          </cell>
          <cell r="W72">
            <v>2.6497999999999999</v>
          </cell>
          <cell r="Y72">
            <v>5.4396558230809875</v>
          </cell>
          <cell r="Z72">
            <v>5.4396558230809875</v>
          </cell>
          <cell r="AA72">
            <v>0</v>
          </cell>
          <cell r="AC72">
            <v>0</v>
          </cell>
          <cell r="AD72">
            <v>0</v>
          </cell>
          <cell r="AE72">
            <v>1.3096000000000001</v>
          </cell>
          <cell r="AF72">
            <v>2.7450000000000001</v>
          </cell>
          <cell r="AG72">
            <v>0.58999999999999919</v>
          </cell>
          <cell r="AH72">
            <v>1.46</v>
          </cell>
          <cell r="AI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301.22199999999998</v>
          </cell>
          <cell r="D73">
            <v>8308.4750000000004</v>
          </cell>
          <cell r="E73">
            <v>2900</v>
          </cell>
          <cell r="F73">
            <v>613</v>
          </cell>
          <cell r="G73">
            <v>0</v>
          </cell>
          <cell r="H73">
            <v>1</v>
          </cell>
          <cell r="I73">
            <v>40</v>
          </cell>
          <cell r="J73">
            <v>2807.0990000000002</v>
          </cell>
          <cell r="K73">
            <v>92.90099999999984</v>
          </cell>
          <cell r="L73">
            <v>400</v>
          </cell>
          <cell r="M73">
            <v>450</v>
          </cell>
          <cell r="N73">
            <v>550</v>
          </cell>
          <cell r="O73">
            <v>300</v>
          </cell>
          <cell r="P73">
            <v>500</v>
          </cell>
          <cell r="Q73">
            <v>200</v>
          </cell>
          <cell r="R73">
            <v>400</v>
          </cell>
          <cell r="S73">
            <v>400</v>
          </cell>
          <cell r="T73">
            <v>915</v>
          </cell>
          <cell r="U73">
            <v>500</v>
          </cell>
          <cell r="V73">
            <v>600</v>
          </cell>
          <cell r="W73">
            <v>388.71300000000002</v>
          </cell>
          <cell r="X73">
            <v>800</v>
          </cell>
          <cell r="Y73">
            <v>14.697218770661129</v>
          </cell>
          <cell r="Z73">
            <v>1.5769989683905605</v>
          </cell>
          <cell r="AA73">
            <v>0</v>
          </cell>
          <cell r="AC73">
            <v>956.43499999999995</v>
          </cell>
          <cell r="AD73">
            <v>0</v>
          </cell>
          <cell r="AE73">
            <v>403.07759999999996</v>
          </cell>
          <cell r="AF73">
            <v>255.25</v>
          </cell>
          <cell r="AG73">
            <v>290.0052</v>
          </cell>
          <cell r="AH73">
            <v>388.90899999999999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3323</v>
          </cell>
          <cell r="D74">
            <v>3067</v>
          </cell>
          <cell r="E74">
            <v>4077</v>
          </cell>
          <cell r="F74">
            <v>2248</v>
          </cell>
          <cell r="G74">
            <v>0</v>
          </cell>
          <cell r="H74">
            <v>0.45</v>
          </cell>
          <cell r="I74">
            <v>50</v>
          </cell>
          <cell r="J74">
            <v>4062</v>
          </cell>
          <cell r="K74">
            <v>15</v>
          </cell>
          <cell r="L74">
            <v>600</v>
          </cell>
          <cell r="M74">
            <v>600</v>
          </cell>
          <cell r="N74">
            <v>800</v>
          </cell>
          <cell r="P74">
            <v>800</v>
          </cell>
          <cell r="Q74">
            <v>500</v>
          </cell>
          <cell r="R74">
            <v>400</v>
          </cell>
          <cell r="S74">
            <v>800</v>
          </cell>
          <cell r="T74">
            <v>782.5</v>
          </cell>
          <cell r="U74">
            <v>500</v>
          </cell>
          <cell r="V74">
            <v>700</v>
          </cell>
          <cell r="W74">
            <v>661.4</v>
          </cell>
          <cell r="X74">
            <v>800</v>
          </cell>
          <cell r="Y74">
            <v>13.226489265195042</v>
          </cell>
          <cell r="Z74">
            <v>3.3988509222860599</v>
          </cell>
          <cell r="AA74">
            <v>0</v>
          </cell>
          <cell r="AC74">
            <v>770</v>
          </cell>
          <cell r="AD74">
            <v>0</v>
          </cell>
          <cell r="AE74">
            <v>874.8</v>
          </cell>
          <cell r="AF74">
            <v>796.5</v>
          </cell>
          <cell r="AG74">
            <v>607.20000000000005</v>
          </cell>
          <cell r="AH74">
            <v>691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2634</v>
          </cell>
          <cell r="D75">
            <v>3966</v>
          </cell>
          <cell r="E75">
            <v>4139</v>
          </cell>
          <cell r="F75">
            <v>2382</v>
          </cell>
          <cell r="G75" t="str">
            <v>акяб</v>
          </cell>
          <cell r="H75">
            <v>0.45</v>
          </cell>
          <cell r="I75">
            <v>50</v>
          </cell>
          <cell r="J75">
            <v>4156</v>
          </cell>
          <cell r="K75">
            <v>-17</v>
          </cell>
          <cell r="L75">
            <v>800</v>
          </cell>
          <cell r="M75">
            <v>500</v>
          </cell>
          <cell r="N75">
            <v>800</v>
          </cell>
          <cell r="P75">
            <v>800</v>
          </cell>
          <cell r="Q75">
            <v>500</v>
          </cell>
          <cell r="R75">
            <v>500</v>
          </cell>
          <cell r="S75">
            <v>800</v>
          </cell>
          <cell r="T75">
            <v>402.5</v>
          </cell>
          <cell r="U75">
            <v>400</v>
          </cell>
          <cell r="V75">
            <v>800</v>
          </cell>
          <cell r="W75">
            <v>697.8</v>
          </cell>
          <cell r="X75">
            <v>700</v>
          </cell>
          <cell r="Y75">
            <v>12.871883061049012</v>
          </cell>
          <cell r="Z75">
            <v>3.4135855546001723</v>
          </cell>
          <cell r="AA75">
            <v>0</v>
          </cell>
          <cell r="AC75">
            <v>560</v>
          </cell>
          <cell r="AD75">
            <v>90</v>
          </cell>
          <cell r="AE75">
            <v>981.4</v>
          </cell>
          <cell r="AF75">
            <v>733.5</v>
          </cell>
          <cell r="AG75">
            <v>660.8</v>
          </cell>
          <cell r="AH75">
            <v>434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655</v>
          </cell>
          <cell r="D76">
            <v>1754</v>
          </cell>
          <cell r="E76">
            <v>1500</v>
          </cell>
          <cell r="F76">
            <v>884</v>
          </cell>
          <cell r="G76">
            <v>0</v>
          </cell>
          <cell r="H76">
            <v>0.45</v>
          </cell>
          <cell r="I76">
            <v>50</v>
          </cell>
          <cell r="J76">
            <v>1493</v>
          </cell>
          <cell r="K76">
            <v>7</v>
          </cell>
          <cell r="L76">
            <v>350</v>
          </cell>
          <cell r="M76">
            <v>100</v>
          </cell>
          <cell r="N76">
            <v>300</v>
          </cell>
          <cell r="O76">
            <v>100</v>
          </cell>
          <cell r="P76">
            <v>350</v>
          </cell>
          <cell r="Q76">
            <v>100</v>
          </cell>
          <cell r="R76">
            <v>300</v>
          </cell>
          <cell r="S76">
            <v>300</v>
          </cell>
          <cell r="T76">
            <v>65</v>
          </cell>
          <cell r="U76">
            <v>200</v>
          </cell>
          <cell r="V76">
            <v>350</v>
          </cell>
          <cell r="W76">
            <v>277.2</v>
          </cell>
          <cell r="X76">
            <v>300</v>
          </cell>
          <cell r="Y76">
            <v>13.10966810966811</v>
          </cell>
          <cell r="Z76">
            <v>3.1890331890331893</v>
          </cell>
          <cell r="AA76">
            <v>0</v>
          </cell>
          <cell r="AC76">
            <v>114</v>
          </cell>
          <cell r="AD76">
            <v>0</v>
          </cell>
          <cell r="AE76">
            <v>371.4</v>
          </cell>
          <cell r="AF76">
            <v>259</v>
          </cell>
          <cell r="AG76">
            <v>255.6</v>
          </cell>
          <cell r="AH76">
            <v>326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</v>
          </cell>
          <cell r="D77">
            <v>889</v>
          </cell>
          <cell r="E77">
            <v>527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592</v>
          </cell>
          <cell r="K77">
            <v>-65</v>
          </cell>
          <cell r="L77">
            <v>60</v>
          </cell>
          <cell r="M77">
            <v>80</v>
          </cell>
          <cell r="N77">
            <v>140</v>
          </cell>
          <cell r="O77">
            <v>70</v>
          </cell>
          <cell r="P77">
            <v>90</v>
          </cell>
          <cell r="R77">
            <v>150</v>
          </cell>
          <cell r="S77">
            <v>120</v>
          </cell>
          <cell r="T77">
            <v>126</v>
          </cell>
          <cell r="U77">
            <v>40</v>
          </cell>
          <cell r="V77">
            <v>50</v>
          </cell>
          <cell r="W77">
            <v>65.8</v>
          </cell>
          <cell r="X77">
            <v>50</v>
          </cell>
          <cell r="Y77">
            <v>13.662613981762918</v>
          </cell>
          <cell r="Z77">
            <v>0.74468085106382986</v>
          </cell>
          <cell r="AA77">
            <v>0</v>
          </cell>
          <cell r="AC77">
            <v>198</v>
          </cell>
          <cell r="AD77">
            <v>0</v>
          </cell>
          <cell r="AE77">
            <v>49.6</v>
          </cell>
          <cell r="AF77">
            <v>31.25</v>
          </cell>
          <cell r="AG77">
            <v>45.8</v>
          </cell>
          <cell r="AH77">
            <v>72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-39</v>
          </cell>
          <cell r="D78">
            <v>1009</v>
          </cell>
          <cell r="E78">
            <v>478</v>
          </cell>
          <cell r="F78">
            <v>208</v>
          </cell>
          <cell r="G78">
            <v>0</v>
          </cell>
          <cell r="H78">
            <v>0.4</v>
          </cell>
          <cell r="I78">
            <v>40</v>
          </cell>
          <cell r="J78">
            <v>516</v>
          </cell>
          <cell r="K78">
            <v>-38</v>
          </cell>
          <cell r="L78">
            <v>80</v>
          </cell>
          <cell r="M78">
            <v>0</v>
          </cell>
          <cell r="N78">
            <v>100</v>
          </cell>
          <cell r="P78">
            <v>80</v>
          </cell>
          <cell r="R78">
            <v>100</v>
          </cell>
          <cell r="S78">
            <v>80</v>
          </cell>
          <cell r="T78">
            <v>111</v>
          </cell>
          <cell r="U78">
            <v>50</v>
          </cell>
          <cell r="V78">
            <v>60</v>
          </cell>
          <cell r="W78">
            <v>63.2</v>
          </cell>
          <cell r="X78">
            <v>80</v>
          </cell>
          <cell r="Y78">
            <v>13.259493670886075</v>
          </cell>
          <cell r="Z78">
            <v>3.2911392405063289</v>
          </cell>
          <cell r="AA78">
            <v>0</v>
          </cell>
          <cell r="AC78">
            <v>162</v>
          </cell>
          <cell r="AD78">
            <v>0</v>
          </cell>
          <cell r="AE78">
            <v>46.4</v>
          </cell>
          <cell r="AF78">
            <v>29.5</v>
          </cell>
          <cell r="AG78">
            <v>56</v>
          </cell>
          <cell r="AH78">
            <v>88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1105.83</v>
          </cell>
          <cell r="D79">
            <v>815.43200000000002</v>
          </cell>
          <cell r="E79">
            <v>1166.6099999999999</v>
          </cell>
          <cell r="F79">
            <v>731.62099999999998</v>
          </cell>
          <cell r="G79" t="str">
            <v>н</v>
          </cell>
          <cell r="H79">
            <v>1</v>
          </cell>
          <cell r="I79">
            <v>50</v>
          </cell>
          <cell r="J79">
            <v>1139.3140000000001</v>
          </cell>
          <cell r="K79">
            <v>27.295999999999822</v>
          </cell>
          <cell r="L79">
            <v>100</v>
          </cell>
          <cell r="M79">
            <v>0</v>
          </cell>
          <cell r="N79">
            <v>300</v>
          </cell>
          <cell r="P79">
            <v>300</v>
          </cell>
          <cell r="Q79">
            <v>100</v>
          </cell>
          <cell r="R79">
            <v>200</v>
          </cell>
          <cell r="S79">
            <v>200</v>
          </cell>
          <cell r="T79">
            <v>295.5</v>
          </cell>
          <cell r="U79">
            <v>300</v>
          </cell>
          <cell r="V79">
            <v>400</v>
          </cell>
          <cell r="W79">
            <v>190.05899999999997</v>
          </cell>
          <cell r="X79">
            <v>400</v>
          </cell>
          <cell r="Y79">
            <v>15.950946811253351</v>
          </cell>
          <cell r="Z79">
            <v>3.8494414892217685</v>
          </cell>
          <cell r="AA79">
            <v>0</v>
          </cell>
          <cell r="AC79">
            <v>216.315</v>
          </cell>
          <cell r="AD79">
            <v>0</v>
          </cell>
          <cell r="AE79">
            <v>329.14319999999998</v>
          </cell>
          <cell r="AF79">
            <v>226.20325</v>
          </cell>
          <cell r="AG79">
            <v>175.12479999999999</v>
          </cell>
          <cell r="AH79">
            <v>197.18</v>
          </cell>
          <cell r="AI79" t="str">
            <v>янвак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2.6960000000000002</v>
          </cell>
          <cell r="D80">
            <v>4.9219999999999997</v>
          </cell>
          <cell r="E80">
            <v>4.9240000000000004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14.073</v>
          </cell>
          <cell r="K80">
            <v>-9.1490000000000009</v>
          </cell>
          <cell r="L80">
            <v>0</v>
          </cell>
          <cell r="M80">
            <v>10</v>
          </cell>
          <cell r="N80">
            <v>0</v>
          </cell>
          <cell r="T80">
            <v>0</v>
          </cell>
          <cell r="W80">
            <v>0.98480000000000012</v>
          </cell>
          <cell r="Y80">
            <v>11.883631194151095</v>
          </cell>
          <cell r="Z80">
            <v>1.7292851340373678</v>
          </cell>
          <cell r="AA80">
            <v>0</v>
          </cell>
          <cell r="AC80">
            <v>0</v>
          </cell>
          <cell r="AD80">
            <v>0</v>
          </cell>
          <cell r="AE80">
            <v>2.1294</v>
          </cell>
          <cell r="AF80">
            <v>1.7302500000000001</v>
          </cell>
          <cell r="AG80">
            <v>0.98919999999999997</v>
          </cell>
          <cell r="AH80">
            <v>0</v>
          </cell>
          <cell r="AI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560</v>
          </cell>
          <cell r="D81">
            <v>19</v>
          </cell>
          <cell r="E81">
            <v>325</v>
          </cell>
          <cell r="F81">
            <v>239</v>
          </cell>
          <cell r="G81">
            <v>0</v>
          </cell>
          <cell r="H81">
            <v>0.1</v>
          </cell>
          <cell r="I81">
            <v>730</v>
          </cell>
          <cell r="J81">
            <v>341</v>
          </cell>
          <cell r="K81">
            <v>-16</v>
          </cell>
          <cell r="L81">
            <v>500</v>
          </cell>
          <cell r="M81">
            <v>0</v>
          </cell>
          <cell r="N81">
            <v>0</v>
          </cell>
          <cell r="T81">
            <v>0</v>
          </cell>
          <cell r="V81">
            <v>500</v>
          </cell>
          <cell r="W81">
            <v>65</v>
          </cell>
          <cell r="Y81">
            <v>19.061538461538461</v>
          </cell>
          <cell r="Z81">
            <v>3.6769230769230767</v>
          </cell>
          <cell r="AA81">
            <v>0</v>
          </cell>
          <cell r="AC81">
            <v>0</v>
          </cell>
          <cell r="AD81">
            <v>0</v>
          </cell>
          <cell r="AE81">
            <v>64</v>
          </cell>
          <cell r="AF81">
            <v>45</v>
          </cell>
          <cell r="AG81">
            <v>66.2</v>
          </cell>
          <cell r="AH81">
            <v>56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131.14099999999999</v>
          </cell>
          <cell r="D82">
            <v>138.84399999999999</v>
          </cell>
          <cell r="E82">
            <v>213.197</v>
          </cell>
          <cell r="F82">
            <v>55.363999999999997</v>
          </cell>
          <cell r="G82">
            <v>0</v>
          </cell>
          <cell r="H82">
            <v>1</v>
          </cell>
          <cell r="I82">
            <v>50</v>
          </cell>
          <cell r="J82">
            <v>205.899</v>
          </cell>
          <cell r="K82">
            <v>7.2980000000000018</v>
          </cell>
          <cell r="L82">
            <v>20</v>
          </cell>
          <cell r="M82">
            <v>60</v>
          </cell>
          <cell r="N82">
            <v>80</v>
          </cell>
          <cell r="Q82">
            <v>20</v>
          </cell>
          <cell r="R82">
            <v>30</v>
          </cell>
          <cell r="S82">
            <v>20</v>
          </cell>
          <cell r="T82">
            <v>58</v>
          </cell>
          <cell r="U82">
            <v>20</v>
          </cell>
          <cell r="V82">
            <v>50</v>
          </cell>
          <cell r="W82">
            <v>28.969799999999999</v>
          </cell>
          <cell r="X82">
            <v>20</v>
          </cell>
          <cell r="Y82">
            <v>12.957079441349268</v>
          </cell>
          <cell r="Z82">
            <v>1.9110936216335632</v>
          </cell>
          <cell r="AA82">
            <v>0</v>
          </cell>
          <cell r="AC82">
            <v>68.347999999999999</v>
          </cell>
          <cell r="AD82">
            <v>0</v>
          </cell>
          <cell r="AE82">
            <v>29.625400000000003</v>
          </cell>
          <cell r="AF82">
            <v>28.352250000000002</v>
          </cell>
          <cell r="AG82">
            <v>19.609400000000001</v>
          </cell>
          <cell r="AH82">
            <v>22.93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335</v>
          </cell>
          <cell r="D83">
            <v>4547</v>
          </cell>
          <cell r="E83">
            <v>3347</v>
          </cell>
          <cell r="F83">
            <v>1478</v>
          </cell>
          <cell r="G83">
            <v>0</v>
          </cell>
          <cell r="H83">
            <v>0.4</v>
          </cell>
          <cell r="I83">
            <v>40</v>
          </cell>
          <cell r="J83">
            <v>3831</v>
          </cell>
          <cell r="K83">
            <v>-484</v>
          </cell>
          <cell r="L83">
            <v>500</v>
          </cell>
          <cell r="M83">
            <v>1000</v>
          </cell>
          <cell r="N83">
            <v>1000</v>
          </cell>
          <cell r="O83">
            <v>300</v>
          </cell>
          <cell r="P83">
            <v>300</v>
          </cell>
          <cell r="R83">
            <v>900</v>
          </cell>
          <cell r="S83">
            <v>600</v>
          </cell>
          <cell r="T83">
            <v>550</v>
          </cell>
          <cell r="U83">
            <v>400</v>
          </cell>
          <cell r="V83">
            <v>800</v>
          </cell>
          <cell r="W83">
            <v>579.4</v>
          </cell>
          <cell r="X83">
            <v>700</v>
          </cell>
          <cell r="Y83">
            <v>13.769416637901278</v>
          </cell>
          <cell r="Z83">
            <v>2.5509147393855716</v>
          </cell>
          <cell r="AA83">
            <v>0</v>
          </cell>
          <cell r="AC83">
            <v>450</v>
          </cell>
          <cell r="AD83">
            <v>0</v>
          </cell>
          <cell r="AE83">
            <v>739.8</v>
          </cell>
          <cell r="AF83">
            <v>375.25</v>
          </cell>
          <cell r="AG83">
            <v>492.6</v>
          </cell>
          <cell r="AH83">
            <v>757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415</v>
          </cell>
          <cell r="D84">
            <v>3237</v>
          </cell>
          <cell r="E84">
            <v>2577</v>
          </cell>
          <cell r="F84">
            <v>1014</v>
          </cell>
          <cell r="G84">
            <v>0</v>
          </cell>
          <cell r="H84">
            <v>0.4</v>
          </cell>
          <cell r="I84">
            <v>40</v>
          </cell>
          <cell r="J84">
            <v>2871</v>
          </cell>
          <cell r="K84">
            <v>-294</v>
          </cell>
          <cell r="L84">
            <v>300</v>
          </cell>
          <cell r="M84">
            <v>800</v>
          </cell>
          <cell r="N84">
            <v>600</v>
          </cell>
          <cell r="O84">
            <v>400</v>
          </cell>
          <cell r="P84">
            <v>300</v>
          </cell>
          <cell r="R84">
            <v>800</v>
          </cell>
          <cell r="S84">
            <v>300</v>
          </cell>
          <cell r="T84">
            <v>550</v>
          </cell>
          <cell r="U84">
            <v>300</v>
          </cell>
          <cell r="V84">
            <v>500</v>
          </cell>
          <cell r="W84">
            <v>425.4</v>
          </cell>
          <cell r="X84">
            <v>500</v>
          </cell>
          <cell r="Y84">
            <v>13.667136812411849</v>
          </cell>
          <cell r="Z84">
            <v>2.3836389280677013</v>
          </cell>
          <cell r="AA84">
            <v>0</v>
          </cell>
          <cell r="AC84">
            <v>450</v>
          </cell>
          <cell r="AD84">
            <v>0</v>
          </cell>
          <cell r="AE84">
            <v>470.6</v>
          </cell>
          <cell r="AF84">
            <v>285</v>
          </cell>
          <cell r="AG84">
            <v>346.6</v>
          </cell>
          <cell r="AH84">
            <v>513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292.64</v>
          </cell>
          <cell r="D85">
            <v>817.35699999999997</v>
          </cell>
          <cell r="E85">
            <v>926.96799999999996</v>
          </cell>
          <cell r="F85">
            <v>176.535</v>
          </cell>
          <cell r="G85">
            <v>0</v>
          </cell>
          <cell r="H85">
            <v>1</v>
          </cell>
          <cell r="I85">
            <v>40</v>
          </cell>
          <cell r="J85">
            <v>927.12400000000002</v>
          </cell>
          <cell r="K85">
            <v>-0.15600000000006276</v>
          </cell>
          <cell r="L85">
            <v>70</v>
          </cell>
          <cell r="M85">
            <v>100</v>
          </cell>
          <cell r="N85">
            <v>150</v>
          </cell>
          <cell r="P85">
            <v>90</v>
          </cell>
          <cell r="R85">
            <v>100</v>
          </cell>
          <cell r="S85">
            <v>80</v>
          </cell>
          <cell r="T85">
            <v>191</v>
          </cell>
          <cell r="U85">
            <v>60</v>
          </cell>
          <cell r="V85">
            <v>110</v>
          </cell>
          <cell r="W85">
            <v>78.205199999999977</v>
          </cell>
          <cell r="X85">
            <v>80</v>
          </cell>
          <cell r="Y85">
            <v>12.998304460572959</v>
          </cell>
          <cell r="Z85">
            <v>2.2573307145816397</v>
          </cell>
          <cell r="AA85">
            <v>385.358</v>
          </cell>
          <cell r="AC85">
            <v>150.584</v>
          </cell>
          <cell r="AD85">
            <v>0</v>
          </cell>
          <cell r="AE85">
            <v>147.91839999999999</v>
          </cell>
          <cell r="AF85">
            <v>78.433750000000003</v>
          </cell>
          <cell r="AG85">
            <v>64.378000000000014</v>
          </cell>
          <cell r="AH85">
            <v>82.134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315.13499999999999</v>
          </cell>
          <cell r="D86">
            <v>641.20699999999999</v>
          </cell>
          <cell r="E86">
            <v>795.46299999999997</v>
          </cell>
          <cell r="F86">
            <v>155.226</v>
          </cell>
          <cell r="G86">
            <v>0</v>
          </cell>
          <cell r="H86">
            <v>1</v>
          </cell>
          <cell r="I86">
            <v>40</v>
          </cell>
          <cell r="J86">
            <v>800.59199999999998</v>
          </cell>
          <cell r="K86">
            <v>-5.1290000000000191</v>
          </cell>
          <cell r="L86">
            <v>50</v>
          </cell>
          <cell r="M86">
            <v>120</v>
          </cell>
          <cell r="N86">
            <v>150</v>
          </cell>
          <cell r="P86">
            <v>70</v>
          </cell>
          <cell r="R86">
            <v>100</v>
          </cell>
          <cell r="S86">
            <v>70</v>
          </cell>
          <cell r="T86">
            <v>167</v>
          </cell>
          <cell r="U86">
            <v>50</v>
          </cell>
          <cell r="V86">
            <v>110</v>
          </cell>
          <cell r="W86">
            <v>72.712999999999994</v>
          </cell>
          <cell r="X86">
            <v>70</v>
          </cell>
          <cell r="Y86">
            <v>12.999408633944412</v>
          </cell>
          <cell r="Z86">
            <v>2.1347764498782889</v>
          </cell>
          <cell r="AA86">
            <v>305.298</v>
          </cell>
          <cell r="AC86">
            <v>126.6</v>
          </cell>
          <cell r="AD86">
            <v>0</v>
          </cell>
          <cell r="AE86">
            <v>107.89499999999998</v>
          </cell>
          <cell r="AF86">
            <v>73.8185</v>
          </cell>
          <cell r="AG86">
            <v>55.884</v>
          </cell>
          <cell r="AH86">
            <v>66.165999999999997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314.22500000000002</v>
          </cell>
          <cell r="D87">
            <v>1406.069</v>
          </cell>
          <cell r="E87">
            <v>1303.8589999999999</v>
          </cell>
          <cell r="F87">
            <v>392.84100000000001</v>
          </cell>
          <cell r="G87">
            <v>0</v>
          </cell>
          <cell r="H87">
            <v>1</v>
          </cell>
          <cell r="I87">
            <v>40</v>
          </cell>
          <cell r="J87">
            <v>1322.739</v>
          </cell>
          <cell r="K87">
            <v>-18.880000000000109</v>
          </cell>
          <cell r="L87">
            <v>130</v>
          </cell>
          <cell r="M87">
            <v>0</v>
          </cell>
          <cell r="N87">
            <v>150</v>
          </cell>
          <cell r="O87">
            <v>60</v>
          </cell>
          <cell r="P87">
            <v>200</v>
          </cell>
          <cell r="R87">
            <v>150</v>
          </cell>
          <cell r="S87">
            <v>130</v>
          </cell>
          <cell r="T87">
            <v>223</v>
          </cell>
          <cell r="U87">
            <v>80</v>
          </cell>
          <cell r="V87">
            <v>180</v>
          </cell>
          <cell r="W87">
            <v>122.56219999999999</v>
          </cell>
          <cell r="X87">
            <v>120</v>
          </cell>
          <cell r="Y87">
            <v>12.996184794333001</v>
          </cell>
          <cell r="Z87">
            <v>3.2052378302608799</v>
          </cell>
          <cell r="AA87">
            <v>505.68</v>
          </cell>
          <cell r="AC87">
            <v>185.36799999999999</v>
          </cell>
          <cell r="AD87">
            <v>0</v>
          </cell>
          <cell r="AE87">
            <v>210.4074</v>
          </cell>
          <cell r="AF87">
            <v>109.0095</v>
          </cell>
          <cell r="AG87">
            <v>112.3578</v>
          </cell>
          <cell r="AH87">
            <v>101.045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349.767</v>
          </cell>
          <cell r="D88">
            <v>749.79300000000001</v>
          </cell>
          <cell r="E88">
            <v>836.04100000000005</v>
          </cell>
          <cell r="F88">
            <v>244.27500000000001</v>
          </cell>
          <cell r="G88">
            <v>0</v>
          </cell>
          <cell r="H88">
            <v>1</v>
          </cell>
          <cell r="I88">
            <v>40</v>
          </cell>
          <cell r="J88">
            <v>857.91600000000005</v>
          </cell>
          <cell r="K88">
            <v>-21.875</v>
          </cell>
          <cell r="L88">
            <v>90</v>
          </cell>
          <cell r="M88">
            <v>80</v>
          </cell>
          <cell r="N88">
            <v>180</v>
          </cell>
          <cell r="P88">
            <v>120</v>
          </cell>
          <cell r="R88">
            <v>130</v>
          </cell>
          <cell r="S88">
            <v>100</v>
          </cell>
          <cell r="T88">
            <v>117</v>
          </cell>
          <cell r="U88">
            <v>70</v>
          </cell>
          <cell r="V88">
            <v>130</v>
          </cell>
          <cell r="W88">
            <v>95.809000000000012</v>
          </cell>
          <cell r="X88">
            <v>100</v>
          </cell>
          <cell r="Y88">
            <v>12.987036708451189</v>
          </cell>
          <cell r="Z88">
            <v>2.5496038994248971</v>
          </cell>
          <cell r="AA88">
            <v>207.75899999999999</v>
          </cell>
          <cell r="AC88">
            <v>149.23699999999999</v>
          </cell>
          <cell r="AD88">
            <v>0</v>
          </cell>
          <cell r="AE88">
            <v>161.6728</v>
          </cell>
          <cell r="AF88">
            <v>91.800250000000005</v>
          </cell>
          <cell r="AG88">
            <v>80.512200000000007</v>
          </cell>
          <cell r="AH88">
            <v>83.825999999999993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13</v>
          </cell>
          <cell r="D89">
            <v>117</v>
          </cell>
          <cell r="E89">
            <v>88</v>
          </cell>
          <cell r="F89">
            <v>32</v>
          </cell>
          <cell r="G89">
            <v>0</v>
          </cell>
          <cell r="H89">
            <v>0.6</v>
          </cell>
          <cell r="I89">
            <v>60</v>
          </cell>
          <cell r="J89">
            <v>98</v>
          </cell>
          <cell r="K89">
            <v>-10</v>
          </cell>
          <cell r="L89">
            <v>10</v>
          </cell>
          <cell r="M89">
            <v>0</v>
          </cell>
          <cell r="N89">
            <v>20</v>
          </cell>
          <cell r="P89">
            <v>10</v>
          </cell>
          <cell r="R89">
            <v>10</v>
          </cell>
          <cell r="S89">
            <v>10</v>
          </cell>
          <cell r="T89">
            <v>24</v>
          </cell>
          <cell r="V89">
            <v>20</v>
          </cell>
          <cell r="W89">
            <v>9.1999999999999993</v>
          </cell>
          <cell r="X89">
            <v>10</v>
          </cell>
          <cell r="Y89">
            <v>13.260869565217392</v>
          </cell>
          <cell r="Z89">
            <v>3.4782608695652177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4.5</v>
          </cell>
          <cell r="AG89">
            <v>6.4</v>
          </cell>
          <cell r="AH89">
            <v>7</v>
          </cell>
          <cell r="AI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22</v>
          </cell>
          <cell r="D90">
            <v>74</v>
          </cell>
          <cell r="E90">
            <v>72</v>
          </cell>
          <cell r="F90">
            <v>2</v>
          </cell>
          <cell r="G90">
            <v>0</v>
          </cell>
          <cell r="H90">
            <v>0.6</v>
          </cell>
          <cell r="I90">
            <v>60</v>
          </cell>
          <cell r="J90">
            <v>80</v>
          </cell>
          <cell r="K90">
            <v>-8</v>
          </cell>
          <cell r="L90">
            <v>10</v>
          </cell>
          <cell r="M90">
            <v>10</v>
          </cell>
          <cell r="N90">
            <v>20</v>
          </cell>
          <cell r="P90">
            <v>10</v>
          </cell>
          <cell r="S90">
            <v>10</v>
          </cell>
          <cell r="T90">
            <v>24</v>
          </cell>
          <cell r="V90">
            <v>10</v>
          </cell>
          <cell r="W90">
            <v>6</v>
          </cell>
          <cell r="X90">
            <v>10</v>
          </cell>
          <cell r="Y90">
            <v>13.666666666666666</v>
          </cell>
          <cell r="Z90">
            <v>0.33333333333333331</v>
          </cell>
          <cell r="AA90">
            <v>0</v>
          </cell>
          <cell r="AC90">
            <v>42</v>
          </cell>
          <cell r="AD90">
            <v>0</v>
          </cell>
          <cell r="AE90">
            <v>7.6</v>
          </cell>
          <cell r="AF90">
            <v>2.75</v>
          </cell>
          <cell r="AG90">
            <v>4</v>
          </cell>
          <cell r="AH90">
            <v>1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12</v>
          </cell>
          <cell r="D91">
            <v>138</v>
          </cell>
          <cell r="E91">
            <v>92</v>
          </cell>
          <cell r="F91">
            <v>42</v>
          </cell>
          <cell r="G91">
            <v>0</v>
          </cell>
          <cell r="H91">
            <v>0.6</v>
          </cell>
          <cell r="I91">
            <v>60</v>
          </cell>
          <cell r="J91">
            <v>135</v>
          </cell>
          <cell r="K91">
            <v>-43</v>
          </cell>
          <cell r="L91">
            <v>10</v>
          </cell>
          <cell r="M91">
            <v>0</v>
          </cell>
          <cell r="N91">
            <v>20</v>
          </cell>
          <cell r="P91">
            <v>10</v>
          </cell>
          <cell r="R91">
            <v>10</v>
          </cell>
          <cell r="S91">
            <v>10</v>
          </cell>
          <cell r="T91">
            <v>24</v>
          </cell>
          <cell r="V91">
            <v>20</v>
          </cell>
          <cell r="W91">
            <v>10</v>
          </cell>
          <cell r="X91">
            <v>10</v>
          </cell>
          <cell r="Y91">
            <v>13.2</v>
          </cell>
          <cell r="Z91">
            <v>4.2</v>
          </cell>
          <cell r="AA91">
            <v>0</v>
          </cell>
          <cell r="AC91">
            <v>42</v>
          </cell>
          <cell r="AD91">
            <v>0</v>
          </cell>
          <cell r="AE91">
            <v>6.8</v>
          </cell>
          <cell r="AF91">
            <v>7.5</v>
          </cell>
          <cell r="AG91">
            <v>8.8000000000000007</v>
          </cell>
          <cell r="AH91">
            <v>5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114.027</v>
          </cell>
          <cell r="D92">
            <v>316.37400000000002</v>
          </cell>
          <cell r="E92">
            <v>359.86500000000001</v>
          </cell>
          <cell r="F92">
            <v>66.573999999999998</v>
          </cell>
          <cell r="G92">
            <v>0</v>
          </cell>
          <cell r="H92">
            <v>1</v>
          </cell>
          <cell r="I92">
            <v>30</v>
          </cell>
          <cell r="J92">
            <v>362.46</v>
          </cell>
          <cell r="K92">
            <v>-2.5949999999999704</v>
          </cell>
          <cell r="L92">
            <v>50</v>
          </cell>
          <cell r="M92">
            <v>80</v>
          </cell>
          <cell r="N92">
            <v>80</v>
          </cell>
          <cell r="O92">
            <v>30</v>
          </cell>
          <cell r="P92">
            <v>60</v>
          </cell>
          <cell r="Q92">
            <v>20</v>
          </cell>
          <cell r="R92">
            <v>50</v>
          </cell>
          <cell r="S92">
            <v>50</v>
          </cell>
          <cell r="T92">
            <v>198</v>
          </cell>
          <cell r="U92">
            <v>40</v>
          </cell>
          <cell r="V92">
            <v>60</v>
          </cell>
          <cell r="W92">
            <v>49.967399999999998</v>
          </cell>
          <cell r="X92">
            <v>50</v>
          </cell>
          <cell r="Y92">
            <v>12.739786340694135</v>
          </cell>
          <cell r="Z92">
            <v>1.3323486913467582</v>
          </cell>
          <cell r="AA92">
            <v>0</v>
          </cell>
          <cell r="AC92">
            <v>110.02800000000001</v>
          </cell>
          <cell r="AD92">
            <v>0</v>
          </cell>
          <cell r="AE92">
            <v>47.940000000000005</v>
          </cell>
          <cell r="AF92">
            <v>43.354750000000003</v>
          </cell>
          <cell r="AG92">
            <v>37.811399999999999</v>
          </cell>
          <cell r="AH92">
            <v>54.484999999999999</v>
          </cell>
          <cell r="AI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39.008000000000003</v>
          </cell>
          <cell r="D93">
            <v>2.7120000000000002</v>
          </cell>
          <cell r="E93">
            <v>17.600000000000001</v>
          </cell>
          <cell r="F93">
            <v>21.408000000000001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18.05</v>
          </cell>
          <cell r="K93">
            <v>-0.44999999999999929</v>
          </cell>
          <cell r="L93">
            <v>0</v>
          </cell>
          <cell r="M93">
            <v>0</v>
          </cell>
          <cell r="N93">
            <v>0</v>
          </cell>
          <cell r="T93">
            <v>0</v>
          </cell>
          <cell r="V93">
            <v>20</v>
          </cell>
          <cell r="W93">
            <v>3.5200000000000005</v>
          </cell>
          <cell r="Y93">
            <v>11.763636363636362</v>
          </cell>
          <cell r="Z93">
            <v>6.0818181818181811</v>
          </cell>
          <cell r="AA93">
            <v>0</v>
          </cell>
          <cell r="AC93">
            <v>0</v>
          </cell>
          <cell r="AD93">
            <v>0</v>
          </cell>
          <cell r="AE93">
            <v>10.2028</v>
          </cell>
          <cell r="AF93">
            <v>3.0394999999999999</v>
          </cell>
          <cell r="AG93">
            <v>3.7795999999999998</v>
          </cell>
          <cell r="AH93">
            <v>5.4020000000000001</v>
          </cell>
          <cell r="AI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134.16800000000001</v>
          </cell>
          <cell r="D94">
            <v>37.548000000000002</v>
          </cell>
          <cell r="E94">
            <v>80.582999999999998</v>
          </cell>
          <cell r="F94">
            <v>88.442999999999998</v>
          </cell>
          <cell r="G94">
            <v>0</v>
          </cell>
          <cell r="H94">
            <v>1</v>
          </cell>
          <cell r="I94">
            <v>50</v>
          </cell>
          <cell r="J94">
            <v>80.653000000000006</v>
          </cell>
          <cell r="K94">
            <v>-7.000000000000739E-2</v>
          </cell>
          <cell r="L94">
            <v>30</v>
          </cell>
          <cell r="M94">
            <v>0</v>
          </cell>
          <cell r="N94">
            <v>0</v>
          </cell>
          <cell r="P94">
            <v>20</v>
          </cell>
          <cell r="R94">
            <v>10</v>
          </cell>
          <cell r="S94">
            <v>20</v>
          </cell>
          <cell r="T94">
            <v>0</v>
          </cell>
          <cell r="V94">
            <v>30</v>
          </cell>
          <cell r="W94">
            <v>16.116599999999998</v>
          </cell>
          <cell r="X94">
            <v>20</v>
          </cell>
          <cell r="Y94">
            <v>13.553913356415125</v>
          </cell>
          <cell r="Z94">
            <v>5.4876959160120622</v>
          </cell>
          <cell r="AA94">
            <v>0</v>
          </cell>
          <cell r="AC94">
            <v>0</v>
          </cell>
          <cell r="AD94">
            <v>0</v>
          </cell>
          <cell r="AE94">
            <v>48.072199999999995</v>
          </cell>
          <cell r="AF94">
            <v>19.438749999999999</v>
          </cell>
          <cell r="AG94">
            <v>17.966799999999999</v>
          </cell>
          <cell r="AH94">
            <v>10.773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129.244</v>
          </cell>
          <cell r="D95">
            <v>341</v>
          </cell>
          <cell r="E95">
            <v>323</v>
          </cell>
          <cell r="F95">
            <v>139.244</v>
          </cell>
          <cell r="G95">
            <v>0</v>
          </cell>
          <cell r="H95">
            <v>0.6</v>
          </cell>
          <cell r="I95">
            <v>60</v>
          </cell>
          <cell r="J95">
            <v>332</v>
          </cell>
          <cell r="K95">
            <v>-9</v>
          </cell>
          <cell r="L95">
            <v>50</v>
          </cell>
          <cell r="M95">
            <v>60</v>
          </cell>
          <cell r="N95">
            <v>100</v>
          </cell>
          <cell r="P95">
            <v>50</v>
          </cell>
          <cell r="R95">
            <v>50</v>
          </cell>
          <cell r="S95">
            <v>60</v>
          </cell>
          <cell r="T95">
            <v>84.5</v>
          </cell>
          <cell r="U95">
            <v>20</v>
          </cell>
          <cell r="V95">
            <v>70</v>
          </cell>
          <cell r="W95">
            <v>50.2</v>
          </cell>
          <cell r="X95">
            <v>60</v>
          </cell>
          <cell r="Y95">
            <v>13.132350597609561</v>
          </cell>
          <cell r="Z95">
            <v>2.7737848605577686</v>
          </cell>
          <cell r="AA95">
            <v>0</v>
          </cell>
          <cell r="AC95">
            <v>72</v>
          </cell>
          <cell r="AD95">
            <v>0</v>
          </cell>
          <cell r="AE95">
            <v>51</v>
          </cell>
          <cell r="AF95">
            <v>38.25</v>
          </cell>
          <cell r="AG95">
            <v>41.4</v>
          </cell>
          <cell r="AH95">
            <v>29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48</v>
          </cell>
          <cell r="D96">
            <v>420</v>
          </cell>
          <cell r="E96">
            <v>336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344</v>
          </cell>
          <cell r="K96">
            <v>-8</v>
          </cell>
          <cell r="L96">
            <v>50</v>
          </cell>
          <cell r="M96">
            <v>110</v>
          </cell>
          <cell r="N96">
            <v>120</v>
          </cell>
          <cell r="P96">
            <v>50</v>
          </cell>
          <cell r="R96">
            <v>30</v>
          </cell>
          <cell r="S96">
            <v>60</v>
          </cell>
          <cell r="T96">
            <v>78.5</v>
          </cell>
          <cell r="U96">
            <v>30</v>
          </cell>
          <cell r="V96">
            <v>70</v>
          </cell>
          <cell r="W96">
            <v>54</v>
          </cell>
          <cell r="X96">
            <v>60</v>
          </cell>
          <cell r="Y96">
            <v>13.055555555555555</v>
          </cell>
          <cell r="Z96">
            <v>2.3148148148148149</v>
          </cell>
          <cell r="AA96">
            <v>0</v>
          </cell>
          <cell r="AC96">
            <v>66</v>
          </cell>
          <cell r="AD96">
            <v>0</v>
          </cell>
          <cell r="AE96">
            <v>53</v>
          </cell>
          <cell r="AF96">
            <v>31.25</v>
          </cell>
          <cell r="AG96">
            <v>43</v>
          </cell>
          <cell r="AH96">
            <v>35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352</v>
          </cell>
          <cell r="D97">
            <v>2704</v>
          </cell>
          <cell r="E97">
            <v>2463</v>
          </cell>
          <cell r="F97">
            <v>526</v>
          </cell>
          <cell r="G97">
            <v>0</v>
          </cell>
          <cell r="H97">
            <v>0.28000000000000003</v>
          </cell>
          <cell r="I97">
            <v>35</v>
          </cell>
          <cell r="J97">
            <v>2511</v>
          </cell>
          <cell r="K97">
            <v>-48</v>
          </cell>
          <cell r="L97">
            <v>800</v>
          </cell>
          <cell r="M97">
            <v>400</v>
          </cell>
          <cell r="N97">
            <v>500</v>
          </cell>
          <cell r="P97">
            <v>300</v>
          </cell>
          <cell r="Q97">
            <v>200</v>
          </cell>
          <cell r="R97">
            <v>300</v>
          </cell>
          <cell r="S97">
            <v>400</v>
          </cell>
          <cell r="T97">
            <v>760</v>
          </cell>
          <cell r="U97">
            <v>300</v>
          </cell>
          <cell r="V97">
            <v>800</v>
          </cell>
          <cell r="W97">
            <v>347.4</v>
          </cell>
          <cell r="X97">
            <v>600</v>
          </cell>
          <cell r="Y97">
            <v>14.75532527345999</v>
          </cell>
          <cell r="Z97">
            <v>1.5141047783534831</v>
          </cell>
          <cell r="AA97">
            <v>0</v>
          </cell>
          <cell r="AC97">
            <v>726</v>
          </cell>
          <cell r="AD97">
            <v>0</v>
          </cell>
          <cell r="AE97">
            <v>395.4</v>
          </cell>
          <cell r="AF97">
            <v>272</v>
          </cell>
          <cell r="AG97">
            <v>338</v>
          </cell>
          <cell r="AH97">
            <v>318</v>
          </cell>
          <cell r="AI97" t="str">
            <v>янвак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642</v>
          </cell>
          <cell r="E98">
            <v>573</v>
          </cell>
          <cell r="F98">
            <v>86</v>
          </cell>
          <cell r="G98">
            <v>0</v>
          </cell>
          <cell r="H98">
            <v>0.33</v>
          </cell>
          <cell r="I98">
            <v>60</v>
          </cell>
          <cell r="J98">
            <v>761</v>
          </cell>
          <cell r="K98">
            <v>-188</v>
          </cell>
          <cell r="L98">
            <v>100</v>
          </cell>
          <cell r="M98">
            <v>120</v>
          </cell>
          <cell r="N98">
            <v>200</v>
          </cell>
          <cell r="O98">
            <v>150</v>
          </cell>
          <cell r="P98">
            <v>140</v>
          </cell>
          <cell r="Q98">
            <v>50</v>
          </cell>
          <cell r="R98">
            <v>100</v>
          </cell>
          <cell r="S98">
            <v>120</v>
          </cell>
          <cell r="T98">
            <v>30.75</v>
          </cell>
          <cell r="U98">
            <v>60</v>
          </cell>
          <cell r="V98">
            <v>150</v>
          </cell>
          <cell r="W98">
            <v>106.6</v>
          </cell>
          <cell r="X98">
            <v>100</v>
          </cell>
          <cell r="Y98">
            <v>12.908067542213884</v>
          </cell>
          <cell r="Z98">
            <v>0.80675422138836772</v>
          </cell>
          <cell r="AA98">
            <v>0</v>
          </cell>
          <cell r="AC98">
            <v>40</v>
          </cell>
          <cell r="AD98">
            <v>0</v>
          </cell>
          <cell r="AE98">
            <v>87.4</v>
          </cell>
          <cell r="AF98">
            <v>58.75</v>
          </cell>
          <cell r="AG98">
            <v>73.599999999999994</v>
          </cell>
          <cell r="AH98">
            <v>88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5</v>
          </cell>
          <cell r="D99">
            <v>502</v>
          </cell>
          <cell r="E99">
            <v>279</v>
          </cell>
          <cell r="F99">
            <v>187</v>
          </cell>
          <cell r="G99">
            <v>0</v>
          </cell>
          <cell r="H99">
            <v>0.35</v>
          </cell>
          <cell r="I99" t="e">
            <v>#N/A</v>
          </cell>
          <cell r="J99">
            <v>320</v>
          </cell>
          <cell r="K99">
            <v>-41</v>
          </cell>
          <cell r="L99">
            <v>90</v>
          </cell>
          <cell r="M99">
            <v>0</v>
          </cell>
          <cell r="N99">
            <v>50</v>
          </cell>
          <cell r="O99">
            <v>50</v>
          </cell>
          <cell r="P99">
            <v>50</v>
          </cell>
          <cell r="R99">
            <v>70</v>
          </cell>
          <cell r="S99">
            <v>80</v>
          </cell>
          <cell r="T99">
            <v>0</v>
          </cell>
          <cell r="V99">
            <v>90</v>
          </cell>
          <cell r="W99">
            <v>55.8</v>
          </cell>
          <cell r="X99">
            <v>60</v>
          </cell>
          <cell r="Y99">
            <v>13.028673835125449</v>
          </cell>
          <cell r="Z99">
            <v>3.3512544802867383</v>
          </cell>
          <cell r="AA99">
            <v>0</v>
          </cell>
          <cell r="AC99">
            <v>0</v>
          </cell>
          <cell r="AD99">
            <v>0</v>
          </cell>
          <cell r="AE99">
            <v>67</v>
          </cell>
          <cell r="AF99">
            <v>33.75</v>
          </cell>
          <cell r="AG99">
            <v>54.8</v>
          </cell>
          <cell r="AH99">
            <v>45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1</v>
          </cell>
          <cell r="D100">
            <v>8</v>
          </cell>
          <cell r="E100">
            <v>7</v>
          </cell>
          <cell r="G100">
            <v>0</v>
          </cell>
          <cell r="H100">
            <v>0.33</v>
          </cell>
          <cell r="I100" t="e">
            <v>#N/A</v>
          </cell>
          <cell r="J100">
            <v>31</v>
          </cell>
          <cell r="K100">
            <v>-24</v>
          </cell>
          <cell r="L100">
            <v>0</v>
          </cell>
          <cell r="M100">
            <v>0</v>
          </cell>
          <cell r="N100">
            <v>20</v>
          </cell>
          <cell r="R100">
            <v>20</v>
          </cell>
          <cell r="T100">
            <v>0</v>
          </cell>
          <cell r="V100">
            <v>20</v>
          </cell>
          <cell r="W100">
            <v>1.4</v>
          </cell>
          <cell r="Y100">
            <v>42.857142857142861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6</v>
          </cell>
          <cell r="AH100">
            <v>0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289</v>
          </cell>
          <cell r="D101">
            <v>5976</v>
          </cell>
          <cell r="E101">
            <v>4417</v>
          </cell>
          <cell r="F101">
            <v>1757</v>
          </cell>
          <cell r="G101">
            <v>0</v>
          </cell>
          <cell r="H101">
            <v>0.35</v>
          </cell>
          <cell r="I101">
            <v>40</v>
          </cell>
          <cell r="J101">
            <v>4439</v>
          </cell>
          <cell r="K101">
            <v>-22</v>
          </cell>
          <cell r="L101">
            <v>900</v>
          </cell>
          <cell r="M101">
            <v>500</v>
          </cell>
          <cell r="N101">
            <v>1000</v>
          </cell>
          <cell r="P101">
            <v>1000</v>
          </cell>
          <cell r="Q101">
            <v>500</v>
          </cell>
          <cell r="R101">
            <v>500</v>
          </cell>
          <cell r="S101">
            <v>700</v>
          </cell>
          <cell r="T101">
            <v>1245</v>
          </cell>
          <cell r="U101">
            <v>500</v>
          </cell>
          <cell r="V101">
            <v>800</v>
          </cell>
          <cell r="W101">
            <v>697.4</v>
          </cell>
          <cell r="X101">
            <v>1000</v>
          </cell>
          <cell r="Y101">
            <v>13.130197877831948</v>
          </cell>
          <cell r="Z101">
            <v>2.5193576139948379</v>
          </cell>
          <cell r="AA101">
            <v>0</v>
          </cell>
          <cell r="AC101">
            <v>930</v>
          </cell>
          <cell r="AD101">
            <v>0</v>
          </cell>
          <cell r="AE101">
            <v>611</v>
          </cell>
          <cell r="AF101">
            <v>446.75</v>
          </cell>
          <cell r="AG101">
            <v>623</v>
          </cell>
          <cell r="AH101">
            <v>755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775</v>
          </cell>
          <cell r="D102">
            <v>10899</v>
          </cell>
          <cell r="E102">
            <v>8016</v>
          </cell>
          <cell r="F102">
            <v>3496</v>
          </cell>
          <cell r="G102">
            <v>0</v>
          </cell>
          <cell r="H102">
            <v>0.35</v>
          </cell>
          <cell r="I102">
            <v>45</v>
          </cell>
          <cell r="J102">
            <v>8092</v>
          </cell>
          <cell r="K102">
            <v>-76</v>
          </cell>
          <cell r="L102">
            <v>1100</v>
          </cell>
          <cell r="M102">
            <v>1000</v>
          </cell>
          <cell r="N102">
            <v>1200</v>
          </cell>
          <cell r="O102">
            <v>500</v>
          </cell>
          <cell r="P102">
            <v>1500</v>
          </cell>
          <cell r="Q102">
            <v>700</v>
          </cell>
          <cell r="R102">
            <v>1000</v>
          </cell>
          <cell r="S102">
            <v>1200</v>
          </cell>
          <cell r="T102">
            <v>2265</v>
          </cell>
          <cell r="U102">
            <v>900</v>
          </cell>
          <cell r="V102">
            <v>2000</v>
          </cell>
          <cell r="W102">
            <v>1190.4000000000001</v>
          </cell>
          <cell r="X102">
            <v>2000</v>
          </cell>
          <cell r="Y102">
            <v>13.941532258064514</v>
          </cell>
          <cell r="Z102">
            <v>2.936827956989247</v>
          </cell>
          <cell r="AA102">
            <v>0</v>
          </cell>
          <cell r="AC102">
            <v>2064</v>
          </cell>
          <cell r="AD102">
            <v>0</v>
          </cell>
          <cell r="AE102">
            <v>1049.4000000000001</v>
          </cell>
          <cell r="AF102">
            <v>745.25</v>
          </cell>
          <cell r="AG102">
            <v>1071.8</v>
          </cell>
          <cell r="AH102">
            <v>1340</v>
          </cell>
          <cell r="AI102" t="str">
            <v>янвак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</v>
          </cell>
          <cell r="D103">
            <v>1</v>
          </cell>
          <cell r="E103">
            <v>5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25</v>
          </cell>
          <cell r="K103">
            <v>-20</v>
          </cell>
          <cell r="L103">
            <v>0</v>
          </cell>
          <cell r="M103">
            <v>100</v>
          </cell>
          <cell r="N103">
            <v>0</v>
          </cell>
          <cell r="T103">
            <v>0</v>
          </cell>
          <cell r="W103">
            <v>1</v>
          </cell>
          <cell r="X103">
            <v>50</v>
          </cell>
          <cell r="Y103">
            <v>183</v>
          </cell>
          <cell r="Z103">
            <v>33</v>
          </cell>
          <cell r="AA103">
            <v>0</v>
          </cell>
          <cell r="AC103">
            <v>0</v>
          </cell>
          <cell r="AD103">
            <v>0</v>
          </cell>
          <cell r="AE103">
            <v>0.6</v>
          </cell>
          <cell r="AF103">
            <v>5</v>
          </cell>
          <cell r="AG103">
            <v>7</v>
          </cell>
          <cell r="AH103">
            <v>0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2</v>
          </cell>
          <cell r="E104">
            <v>11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25</v>
          </cell>
          <cell r="K104">
            <v>-14</v>
          </cell>
          <cell r="L104">
            <v>50</v>
          </cell>
          <cell r="M104">
            <v>100</v>
          </cell>
          <cell r="N104">
            <v>0</v>
          </cell>
          <cell r="T104">
            <v>0</v>
          </cell>
          <cell r="W104">
            <v>2.2000000000000002</v>
          </cell>
          <cell r="X104">
            <v>50</v>
          </cell>
          <cell r="Y104">
            <v>90.454545454545453</v>
          </cell>
          <cell r="Z104">
            <v>-0.45454545454545453</v>
          </cell>
          <cell r="AA104">
            <v>0</v>
          </cell>
          <cell r="AC104">
            <v>0</v>
          </cell>
          <cell r="AD104">
            <v>0</v>
          </cell>
          <cell r="AE104">
            <v>8.8000000000000007</v>
          </cell>
          <cell r="AF104">
            <v>24.25</v>
          </cell>
          <cell r="AG104">
            <v>17.2</v>
          </cell>
          <cell r="AH104">
            <v>0</v>
          </cell>
          <cell r="AI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312.21800000000002</v>
          </cell>
          <cell r="D105">
            <v>1.355</v>
          </cell>
          <cell r="E105">
            <v>93.028000000000006</v>
          </cell>
          <cell r="F105">
            <v>216.18799999999999</v>
          </cell>
          <cell r="G105">
            <v>0</v>
          </cell>
          <cell r="H105">
            <v>0</v>
          </cell>
          <cell r="I105" t="e">
            <v>#N/A</v>
          </cell>
          <cell r="J105">
            <v>91.555999999999997</v>
          </cell>
          <cell r="K105">
            <v>1.4720000000000084</v>
          </cell>
          <cell r="L105">
            <v>0</v>
          </cell>
          <cell r="M105">
            <v>0</v>
          </cell>
          <cell r="N105">
            <v>0</v>
          </cell>
          <cell r="T105">
            <v>0</v>
          </cell>
          <cell r="W105">
            <v>18.605600000000003</v>
          </cell>
          <cell r="Y105">
            <v>11.619512404867349</v>
          </cell>
          <cell r="Z105">
            <v>11.619512404867349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3.0615000000000001</v>
          </cell>
          <cell r="AG105">
            <v>6.6921999999999997</v>
          </cell>
          <cell r="AH105">
            <v>135.50299999999999</v>
          </cell>
          <cell r="AI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66</v>
          </cell>
          <cell r="D106">
            <v>492</v>
          </cell>
          <cell r="E106">
            <v>345</v>
          </cell>
          <cell r="F106">
            <v>105</v>
          </cell>
          <cell r="G106">
            <v>0</v>
          </cell>
          <cell r="H106">
            <v>0.06</v>
          </cell>
          <cell r="I106" t="e">
            <v>#N/A</v>
          </cell>
          <cell r="J106">
            <v>396</v>
          </cell>
          <cell r="K106">
            <v>-51</v>
          </cell>
          <cell r="L106">
            <v>100</v>
          </cell>
          <cell r="M106">
            <v>200</v>
          </cell>
          <cell r="N106">
            <v>200</v>
          </cell>
          <cell r="P106">
            <v>100</v>
          </cell>
          <cell r="T106">
            <v>0</v>
          </cell>
          <cell r="U106">
            <v>100</v>
          </cell>
          <cell r="V106">
            <v>200</v>
          </cell>
          <cell r="W106">
            <v>69</v>
          </cell>
          <cell r="X106">
            <v>100</v>
          </cell>
          <cell r="Y106">
            <v>16.014492753623188</v>
          </cell>
          <cell r="Z106">
            <v>1.5217391304347827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20.75</v>
          </cell>
          <cell r="AG106">
            <v>51.4</v>
          </cell>
          <cell r="AH106">
            <v>57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70</v>
          </cell>
          <cell r="D107">
            <v>476</v>
          </cell>
          <cell r="E107">
            <v>288</v>
          </cell>
          <cell r="F107">
            <v>242</v>
          </cell>
          <cell r="G107">
            <v>0</v>
          </cell>
          <cell r="H107">
            <v>0.06</v>
          </cell>
          <cell r="I107" t="e">
            <v>#N/A</v>
          </cell>
          <cell r="J107">
            <v>332</v>
          </cell>
          <cell r="K107">
            <v>-44</v>
          </cell>
          <cell r="L107">
            <v>0</v>
          </cell>
          <cell r="M107">
            <v>200</v>
          </cell>
          <cell r="N107">
            <v>200</v>
          </cell>
          <cell r="T107">
            <v>0</v>
          </cell>
          <cell r="V107">
            <v>100</v>
          </cell>
          <cell r="W107">
            <v>57.6</v>
          </cell>
          <cell r="X107">
            <v>100</v>
          </cell>
          <cell r="Y107">
            <v>14.618055555555555</v>
          </cell>
          <cell r="Z107">
            <v>4.2013888888888884</v>
          </cell>
          <cell r="AA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16</v>
          </cell>
          <cell r="AG107">
            <v>46</v>
          </cell>
          <cell r="AH107">
            <v>49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57</v>
          </cell>
          <cell r="D108">
            <v>421</v>
          </cell>
          <cell r="E108">
            <v>386</v>
          </cell>
          <cell r="F108">
            <v>76</v>
          </cell>
          <cell r="G108">
            <v>0</v>
          </cell>
          <cell r="H108">
            <v>0.06</v>
          </cell>
          <cell r="I108" t="e">
            <v>#N/A</v>
          </cell>
          <cell r="J108">
            <v>451</v>
          </cell>
          <cell r="K108">
            <v>-65</v>
          </cell>
          <cell r="L108">
            <v>100</v>
          </cell>
          <cell r="M108">
            <v>300</v>
          </cell>
          <cell r="N108">
            <v>200</v>
          </cell>
          <cell r="P108">
            <v>100</v>
          </cell>
          <cell r="T108">
            <v>0</v>
          </cell>
          <cell r="U108">
            <v>100</v>
          </cell>
          <cell r="V108">
            <v>200</v>
          </cell>
          <cell r="W108">
            <v>77.2</v>
          </cell>
          <cell r="X108">
            <v>100</v>
          </cell>
          <cell r="Y108">
            <v>15.233160621761657</v>
          </cell>
          <cell r="Z108">
            <v>0.98445595854922274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21.5</v>
          </cell>
          <cell r="AG108">
            <v>52.8</v>
          </cell>
          <cell r="AH108">
            <v>73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22</v>
          </cell>
          <cell r="D109">
            <v>109</v>
          </cell>
          <cell r="E109">
            <v>38</v>
          </cell>
          <cell r="F109">
            <v>93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61</v>
          </cell>
          <cell r="K109">
            <v>-23</v>
          </cell>
          <cell r="L109">
            <v>0</v>
          </cell>
          <cell r="M109">
            <v>0</v>
          </cell>
          <cell r="N109">
            <v>0</v>
          </cell>
          <cell r="T109">
            <v>0</v>
          </cell>
          <cell r="W109">
            <v>7.6</v>
          </cell>
          <cell r="X109">
            <v>20</v>
          </cell>
          <cell r="Y109">
            <v>14.868421052631579</v>
          </cell>
          <cell r="Z109">
            <v>12.236842105263159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17.2</v>
          </cell>
          <cell r="AH109">
            <v>7</v>
          </cell>
          <cell r="AI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-399</v>
          </cell>
          <cell r="D110">
            <v>38</v>
          </cell>
          <cell r="E110">
            <v>1088</v>
          </cell>
          <cell r="F110">
            <v>-1477</v>
          </cell>
          <cell r="G110" t="str">
            <v>ак</v>
          </cell>
          <cell r="H110">
            <v>0</v>
          </cell>
          <cell r="I110">
            <v>0</v>
          </cell>
          <cell r="J110">
            <v>1216</v>
          </cell>
          <cell r="K110">
            <v>-128</v>
          </cell>
          <cell r="L110">
            <v>0</v>
          </cell>
          <cell r="M110">
            <v>0</v>
          </cell>
          <cell r="N110">
            <v>0</v>
          </cell>
          <cell r="T110">
            <v>0</v>
          </cell>
          <cell r="W110">
            <v>217.6</v>
          </cell>
          <cell r="Y110">
            <v>-6.7876838235294121</v>
          </cell>
          <cell r="Z110">
            <v>-6.7876838235294121</v>
          </cell>
          <cell r="AA110">
            <v>0</v>
          </cell>
          <cell r="AC110">
            <v>0</v>
          </cell>
          <cell r="AD110">
            <v>0</v>
          </cell>
          <cell r="AE110">
            <v>222.4</v>
          </cell>
          <cell r="AF110">
            <v>110.75</v>
          </cell>
          <cell r="AG110">
            <v>198.4</v>
          </cell>
          <cell r="AH110">
            <v>215</v>
          </cell>
          <cell r="AI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-106.381</v>
          </cell>
          <cell r="D111">
            <v>7.0449999999999999</v>
          </cell>
          <cell r="E111">
            <v>426.43299999999999</v>
          </cell>
          <cell r="F111">
            <v>-530.02700000000004</v>
          </cell>
          <cell r="G111" t="str">
            <v>ак</v>
          </cell>
          <cell r="H111">
            <v>0</v>
          </cell>
          <cell r="I111">
            <v>0</v>
          </cell>
          <cell r="J111">
            <v>445.42700000000002</v>
          </cell>
          <cell r="K111">
            <v>-18.994000000000028</v>
          </cell>
          <cell r="L111">
            <v>0</v>
          </cell>
          <cell r="M111">
            <v>0</v>
          </cell>
          <cell r="N111">
            <v>0</v>
          </cell>
          <cell r="T111">
            <v>0</v>
          </cell>
          <cell r="W111">
            <v>85.286599999999993</v>
          </cell>
          <cell r="Y111">
            <v>-6.2146574022179344</v>
          </cell>
          <cell r="Z111">
            <v>-6.2146574022179344</v>
          </cell>
          <cell r="AA111">
            <v>0</v>
          </cell>
          <cell r="AC111">
            <v>0</v>
          </cell>
          <cell r="AD111">
            <v>0</v>
          </cell>
          <cell r="AE111">
            <v>81.027799999999999</v>
          </cell>
          <cell r="AF111">
            <v>77.343000000000004</v>
          </cell>
          <cell r="AG111">
            <v>70.448400000000007</v>
          </cell>
          <cell r="AH111">
            <v>81.126000000000005</v>
          </cell>
          <cell r="AI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-72.117999999999995</v>
          </cell>
          <cell r="D112">
            <v>4.2709999999999999</v>
          </cell>
          <cell r="E112">
            <v>200.94300000000001</v>
          </cell>
          <cell r="F112">
            <v>-270.93900000000002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201.483</v>
          </cell>
          <cell r="K112">
            <v>-0.53999999999999204</v>
          </cell>
          <cell r="L112">
            <v>0</v>
          </cell>
          <cell r="M112">
            <v>0</v>
          </cell>
          <cell r="N112">
            <v>0</v>
          </cell>
          <cell r="T112">
            <v>0</v>
          </cell>
          <cell r="W112">
            <v>40.188600000000001</v>
          </cell>
          <cell r="Y112">
            <v>-6.7416879413565045</v>
          </cell>
          <cell r="Z112">
            <v>-6.7416879413565045</v>
          </cell>
          <cell r="AA112">
            <v>0</v>
          </cell>
          <cell r="AC112">
            <v>0</v>
          </cell>
          <cell r="AD112">
            <v>0</v>
          </cell>
          <cell r="AE112">
            <v>86.917600000000007</v>
          </cell>
          <cell r="AF112">
            <v>40.085000000000001</v>
          </cell>
          <cell r="AG112">
            <v>37.4482</v>
          </cell>
          <cell r="AH112">
            <v>44.542000000000002</v>
          </cell>
          <cell r="AI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-140</v>
          </cell>
          <cell r="D113">
            <v>285</v>
          </cell>
          <cell r="E113">
            <v>428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432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T113">
            <v>0</v>
          </cell>
          <cell r="W113">
            <v>85.6</v>
          </cell>
          <cell r="Y113">
            <v>-3.3411214953271031</v>
          </cell>
          <cell r="Z113">
            <v>-3.3411214953271031</v>
          </cell>
          <cell r="AA113">
            <v>0</v>
          </cell>
          <cell r="AC113">
            <v>0</v>
          </cell>
          <cell r="AD113">
            <v>0</v>
          </cell>
          <cell r="AE113">
            <v>117.8</v>
          </cell>
          <cell r="AF113">
            <v>72.5</v>
          </cell>
          <cell r="AG113">
            <v>67.599999999999994</v>
          </cell>
          <cell r="AH113">
            <v>74</v>
          </cell>
          <cell r="AI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-125</v>
          </cell>
          <cell r="D114">
            <v>8</v>
          </cell>
          <cell r="E114">
            <v>420</v>
          </cell>
          <cell r="F114">
            <v>-543</v>
          </cell>
          <cell r="G114" t="str">
            <v>ак</v>
          </cell>
          <cell r="H114">
            <v>0</v>
          </cell>
          <cell r="I114">
            <v>0</v>
          </cell>
          <cell r="J114">
            <v>427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T114">
            <v>0</v>
          </cell>
          <cell r="W114">
            <v>84</v>
          </cell>
          <cell r="Y114">
            <v>-6.4642857142857144</v>
          </cell>
          <cell r="Z114">
            <v>-6.4642857142857144</v>
          </cell>
          <cell r="AA114">
            <v>0</v>
          </cell>
          <cell r="AC114">
            <v>0</v>
          </cell>
          <cell r="AD114">
            <v>0</v>
          </cell>
          <cell r="AE114">
            <v>131.6</v>
          </cell>
          <cell r="AF114">
            <v>64.5</v>
          </cell>
          <cell r="AG114">
            <v>70.400000000000006</v>
          </cell>
          <cell r="AH114">
            <v>71</v>
          </cell>
          <cell r="AI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25616.2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12.75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128.15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272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387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108.6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92.8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517.5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292.5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303.7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145.6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104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25.5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30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24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1460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2588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114.3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66.3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90.3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100.5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2090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51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162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24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2713.5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64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167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1224.5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1349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58.4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49.2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65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48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39.299999999999997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74.400000000000006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284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68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28.6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101.45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106.55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48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482.5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574.5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458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90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19.2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198.6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178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643.6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296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296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169.8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159.6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231.35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832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753.5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600.5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120.5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132.15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116.7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282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103.1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620.5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488.5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204.5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137.30000000000001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202.5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102.5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41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41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79.2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28.9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28.9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28.9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58.8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58.8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593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65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11.9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02.02.2024 - 02.02.2024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13.707000000000001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316.976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1.6579999999999999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336.35599999999999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621.09299999999996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130.97</v>
          </cell>
        </row>
        <row r="13">
          <cell r="A13" t="str">
            <v xml:space="preserve"> 022  Колбаса Вязанка со шпиком, вектор 0,5кг, ПОКОМ</v>
          </cell>
          <cell r="D13">
            <v>139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770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157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506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17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77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160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91</v>
          </cell>
        </row>
        <row r="23">
          <cell r="A23" t="str">
            <v xml:space="preserve"> 068  Колбаса Особая ТМ Особый рецепт, 0,5 кг, ПОКОМ</v>
          </cell>
          <cell r="D23">
            <v>52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-1</v>
          </cell>
        </row>
        <row r="25">
          <cell r="A25" t="str">
            <v xml:space="preserve"> 079  Колбаса Сервелат Кремлевский,  0.35 кг, ПОКОМ</v>
          </cell>
          <cell r="D25">
            <v>11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417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131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448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129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254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214.71100000000001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2898.402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125.488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290.334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93.370999999999995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5151.3109999999997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107.85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38.564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292.64499999999998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2528.643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2241.65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108.477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65.009</v>
          </cell>
        </row>
        <row r="45">
          <cell r="A45" t="str">
            <v xml:space="preserve"> 240  Колбаса Салями охотничья, ВЕС. ПОКОМ</v>
          </cell>
          <cell r="D45">
            <v>24.140999999999998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223.77799999999999</v>
          </cell>
        </row>
        <row r="47">
          <cell r="A47" t="str">
            <v xml:space="preserve"> 243  Колбаса Сервелат Зернистый, ВЕС.  ПОКОМ</v>
          </cell>
          <cell r="D47">
            <v>70.206999999999994</v>
          </cell>
        </row>
        <row r="48">
          <cell r="A48" t="str">
            <v xml:space="preserve"> 247  Сардельки Нежные, ВЕС.  ПОКОМ</v>
          </cell>
          <cell r="D48">
            <v>96.944999999999993</v>
          </cell>
        </row>
        <row r="49">
          <cell r="A49" t="str">
            <v xml:space="preserve"> 248  Сардельки Сочные ТМ Особый рецепт,   ПОКОМ</v>
          </cell>
          <cell r="D49">
            <v>140.59899999999999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568.09199999999998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16.631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127.49299999999999</v>
          </cell>
        </row>
        <row r="53">
          <cell r="A53" t="str">
            <v xml:space="preserve"> 263  Шпикачки Стародворские, ВЕС.  ПОКОМ</v>
          </cell>
          <cell r="D53">
            <v>70.168999999999997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168.08500000000001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204.267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96.221999999999994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980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1190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1140</v>
          </cell>
        </row>
        <row r="60">
          <cell r="A60" t="str">
            <v xml:space="preserve"> 283  Сосиски Сочинки, ВЕС, ТМ Стародворье ПОКОМ</v>
          </cell>
          <cell r="D60">
            <v>281.33800000000002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161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18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49.488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1035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1476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9.3190000000000008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34.491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547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632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311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137.60300000000001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366.45800000000003</v>
          </cell>
        </row>
        <row r="74">
          <cell r="A74" t="str">
            <v xml:space="preserve"> 316  Колбаса Нежная ТМ Зареченские ВЕС  ПОКОМ</v>
          </cell>
          <cell r="D74">
            <v>67.605000000000004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0.72299999999999998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1520.8910000000001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1498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1010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356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212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196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559.01700000000005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2.02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103</v>
          </cell>
        </row>
        <row r="85">
          <cell r="A85" t="str">
            <v xml:space="preserve"> 335  Колбаса Сливушка ТМ Вязанка. ВЕС.  ПОКОМ </v>
          </cell>
          <cell r="D85">
            <v>114.75700000000001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1170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949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283.00599999999997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232.059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349.50900000000001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205.03700000000001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260.67700000000002</v>
          </cell>
        </row>
        <row r="96">
          <cell r="A96" t="str">
            <v xml:space="preserve"> 372  Ветчина Сочинка ТМ Стародворье. ВЕС ПОКОМ</v>
          </cell>
          <cell r="D96">
            <v>1.3540000000000001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9.3759999999999994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138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140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1175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62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166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57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2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1951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3595</v>
          </cell>
        </row>
        <row r="107">
          <cell r="A107" t="str">
            <v xml:space="preserve"> 416  Сосиски Датские ТМ Особый рецепт, ВЕС  ПОКОМ</v>
          </cell>
          <cell r="D107">
            <v>1.339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79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63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89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D111">
            <v>3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5</v>
          </cell>
        </row>
        <row r="113">
          <cell r="A113" t="str">
            <v>3215 ВЕТЧ.МЯСНАЯ Папа может п/о 0.4кг 8шт.    ОСТАНКИНО</v>
          </cell>
          <cell r="D113">
            <v>54</v>
          </cell>
        </row>
        <row r="114">
          <cell r="A114" t="str">
            <v>3297 СЫТНЫЕ Папа может сар б/о мгс 1*3 СНГ  ОСТАНКИНО</v>
          </cell>
          <cell r="D114">
            <v>22.827000000000002</v>
          </cell>
        </row>
        <row r="115">
          <cell r="A115" t="str">
            <v>3812 СОЧНЫЕ сос п/о мгс 2*2  ОСТАНКИНО</v>
          </cell>
          <cell r="D115">
            <v>250.679</v>
          </cell>
        </row>
        <row r="116">
          <cell r="A116" t="str">
            <v>4063 МЯСНАЯ Папа может вар п/о_Л   ОСТАНКИНО</v>
          </cell>
          <cell r="D116">
            <v>359.39499999999998</v>
          </cell>
        </row>
        <row r="117">
          <cell r="A117" t="str">
            <v>4117 ЭКСТРА Папа может с/к в/у_Л   ОСТАНКИНО</v>
          </cell>
          <cell r="D117">
            <v>4.609</v>
          </cell>
        </row>
        <row r="118">
          <cell r="A118" t="str">
            <v>4574 Мясная со шпиком Папа может вар п/о ОСТАНКИНО</v>
          </cell>
          <cell r="D118">
            <v>25.687000000000001</v>
          </cell>
        </row>
        <row r="119">
          <cell r="A119" t="str">
            <v>4813 ФИЛЕЙНАЯ Папа может вар п/о_Л   ОСТАНКИНО</v>
          </cell>
          <cell r="D119">
            <v>93.573999999999998</v>
          </cell>
        </row>
        <row r="120">
          <cell r="A120" t="str">
            <v>4993 САЛЯМИ ИТАЛЬЯНСКАЯ с/к в/у 1/250*8_120c ОСТАНКИНО</v>
          </cell>
          <cell r="D120">
            <v>126</v>
          </cell>
        </row>
        <row r="121">
          <cell r="A121" t="str">
            <v>5246 ДОКТОРСКАЯ ПРЕМИУМ вар б/о мгс_30с ОСТАНКИНО</v>
          </cell>
          <cell r="D121">
            <v>1.484</v>
          </cell>
        </row>
        <row r="122">
          <cell r="A122" t="str">
            <v>5247 РУССКАЯ ПРЕМИУМ вар б/о мгс_30с ОСТАНКИНО</v>
          </cell>
          <cell r="D122">
            <v>2.93</v>
          </cell>
        </row>
        <row r="123">
          <cell r="A123" t="str">
            <v>5336 ОСОБАЯ вар п/о  ОСТАНКИНО</v>
          </cell>
          <cell r="D123">
            <v>19.640999999999998</v>
          </cell>
        </row>
        <row r="124">
          <cell r="A124" t="str">
            <v>5337 ОСОБАЯ СО ШПИКОМ вар п/о  ОСТАНКИНО</v>
          </cell>
          <cell r="D124">
            <v>3.8340000000000001</v>
          </cell>
        </row>
        <row r="125">
          <cell r="A125" t="str">
            <v>5341 СЕРВЕЛАТ ОХОТНИЧИЙ в/к в/у  ОСТАНКИНО</v>
          </cell>
          <cell r="D125">
            <v>116.976</v>
          </cell>
        </row>
        <row r="126">
          <cell r="A126" t="str">
            <v>5483 ЭКСТРА Папа может с/к в/у 1/250 8шт.   ОСТАНКИНО</v>
          </cell>
          <cell r="D126">
            <v>187</v>
          </cell>
        </row>
        <row r="127">
          <cell r="A127" t="str">
            <v>5544 Сервелат Финский в/к в/у_45с НОВАЯ ОСТАНКИНО</v>
          </cell>
          <cell r="D127">
            <v>196.548</v>
          </cell>
        </row>
        <row r="128">
          <cell r="A128" t="str">
            <v>5682 САЛЯМИ МЕЛКОЗЕРНЕНАЯ с/к в/у 1/120_60с   ОСТАНКИНО</v>
          </cell>
          <cell r="D128">
            <v>352</v>
          </cell>
        </row>
        <row r="129">
          <cell r="A129" t="str">
            <v>5706 АРОМАТНАЯ Папа может с/к в/у 1/250 8шт.  ОСТАНКИНО</v>
          </cell>
          <cell r="D129">
            <v>182</v>
          </cell>
        </row>
        <row r="130">
          <cell r="A130" t="str">
            <v>5708 ПОСОЛЬСКАЯ Папа может с/к в/у ОСТАНКИНО</v>
          </cell>
          <cell r="D130">
            <v>5.4089999999999998</v>
          </cell>
        </row>
        <row r="131">
          <cell r="A131" t="str">
            <v>5820 СЛИВОЧНЫЕ Папа может сос п/о мгс 2*2_45с   ОСТАНКИНО</v>
          </cell>
          <cell r="D131">
            <v>24.641999999999999</v>
          </cell>
        </row>
        <row r="132">
          <cell r="A132" t="str">
            <v>5851 ЭКСТРА Папа может вар п/о   ОСТАНКИНО</v>
          </cell>
          <cell r="D132">
            <v>51.465000000000003</v>
          </cell>
        </row>
        <row r="133">
          <cell r="A133" t="str">
            <v>5931 ОХОТНИЧЬЯ Папа может с/к в/у 1/220 8шт.   ОСТАНКИНО</v>
          </cell>
          <cell r="D133">
            <v>140</v>
          </cell>
        </row>
        <row r="134">
          <cell r="A134" t="str">
            <v>5981 МОЛОЧНЫЕ ТРАДИЦ. сос п/о мгс 1*6_45с   ОСТАНКИНО</v>
          </cell>
          <cell r="D134">
            <v>39.372</v>
          </cell>
        </row>
        <row r="135">
          <cell r="A135" t="str">
            <v>5982 МОЛОЧНЫЕ ТРАДИЦ. сос п/о мгс 0,6кг_СНГ  ОСТАНКИНО</v>
          </cell>
          <cell r="D135">
            <v>31</v>
          </cell>
        </row>
        <row r="136">
          <cell r="A136" t="str">
            <v>5997 ОСОБАЯ Коровино вар п/о  ОСТАНКИНО</v>
          </cell>
          <cell r="D136">
            <v>64.506</v>
          </cell>
        </row>
        <row r="137">
          <cell r="A137" t="str">
            <v>6025 ВЕТЧ.ФИРМЕННАЯ С ИНДЕЙКОЙ п/о   ОСТАНКИНО</v>
          </cell>
          <cell r="D137">
            <v>8.98</v>
          </cell>
        </row>
        <row r="138">
          <cell r="A138" t="str">
            <v>6041 МОЛОЧНЫЕ К ЗАВТРАКУ сос п/о мгс 1*3  ОСТАНКИНО</v>
          </cell>
          <cell r="D138">
            <v>52.725999999999999</v>
          </cell>
        </row>
        <row r="139">
          <cell r="A139" t="str">
            <v>6042 МОЛОЧНЫЕ К ЗАВТРАКУ сос п/о в/у 0.4кг   ОСТАНКИНО</v>
          </cell>
          <cell r="D139">
            <v>282</v>
          </cell>
        </row>
        <row r="140">
          <cell r="A140" t="str">
            <v>6113 СОЧНЫЕ сос п/о мгс 1*6_Ашан  ОСТАНКИНО</v>
          </cell>
          <cell r="D140">
            <v>251.685</v>
          </cell>
        </row>
        <row r="141">
          <cell r="A141" t="str">
            <v>6123 МОЛОЧНЫЕ КЛАССИЧЕСКИЕ ПМ сос п/о мгс 2*4   ОСТАНКИНО</v>
          </cell>
          <cell r="D141">
            <v>160.667</v>
          </cell>
        </row>
        <row r="142">
          <cell r="A142" t="str">
            <v>6144 МОЛОЧНЫЕ ТРАДИЦ сос п/о в/у 1/360 (1+1) ОСТАНКИНО</v>
          </cell>
          <cell r="D142">
            <v>54</v>
          </cell>
        </row>
        <row r="143">
          <cell r="A143" t="str">
            <v>6213 СЕРВЕЛАТ ФИНСКИЙ СН в/к в/у 0.35кг 8шт.  ОСТАНКИНО</v>
          </cell>
          <cell r="D143">
            <v>110</v>
          </cell>
        </row>
        <row r="144">
          <cell r="A144" t="str">
            <v>6215 СЕРВЕЛАТ ОРЕХОВЫЙ СН в/к в/у 0.35кг 8шт  ОСТАНКИНО</v>
          </cell>
          <cell r="D144">
            <v>32</v>
          </cell>
        </row>
        <row r="145">
          <cell r="A145" t="str">
            <v>6217 ШПИКАЧКИ ДОМАШНИЕ СН п/о мгс 0.4кг 8шт.  ОСТАНКИНО</v>
          </cell>
          <cell r="D145">
            <v>7</v>
          </cell>
        </row>
        <row r="146">
          <cell r="A146" t="str">
            <v>6221 НЕАПОЛИТАНСКИЙ ДУЭТ с/к с/н мгс 1/90  ОСТАНКИНО</v>
          </cell>
          <cell r="D146">
            <v>87</v>
          </cell>
        </row>
        <row r="147">
          <cell r="A147" t="str">
            <v>6225 ИМПЕРСКАЯ И БАЛЫКОВАЯ в/к с/н мгс 1/90  ОСТАНКИНО</v>
          </cell>
          <cell r="D147">
            <v>95</v>
          </cell>
        </row>
        <row r="148">
          <cell r="A148" t="str">
            <v>6233 БУЖЕНИНА ЗАПЕЧЕННАЯ с/н в/у 1/100 10шт.  ОСТАНКИНО</v>
          </cell>
          <cell r="D148">
            <v>11</v>
          </cell>
        </row>
        <row r="149">
          <cell r="A149" t="str">
            <v>6241 ХОТ-ДОГ Папа может сос п/о мгс 0.38кг  ОСТАНКИНО</v>
          </cell>
          <cell r="D149">
            <v>20</v>
          </cell>
        </row>
        <row r="150">
          <cell r="A150" t="str">
            <v>6247 ДОМАШНЯЯ Папа может вар п/о 0,4кг 8шт.  ОСТАНКИНО</v>
          </cell>
          <cell r="D150">
            <v>28</v>
          </cell>
        </row>
        <row r="151">
          <cell r="A151" t="str">
            <v>6268 ГОВЯЖЬЯ Папа может вар п/о 0,4кг 8 шт.  ОСТАНКИНО</v>
          </cell>
          <cell r="D151">
            <v>54</v>
          </cell>
        </row>
        <row r="152">
          <cell r="A152" t="str">
            <v>6281 СВИНИНА ДЕЛИКАТ. к/в мл/к в/у 0.3кг 45с  ОСТАНКИНО</v>
          </cell>
          <cell r="D152">
            <v>146</v>
          </cell>
        </row>
        <row r="153">
          <cell r="A153" t="str">
            <v>6297 ФИЛЕЙНЫЕ сос ц/о в/у 1/270 12шт_45с  ОСТАНКИНО</v>
          </cell>
          <cell r="D153">
            <v>620</v>
          </cell>
        </row>
        <row r="154">
          <cell r="A154" t="str">
            <v>6302 БАЛЫКОВАЯ СН в/к в/у 0.35кг 8шт.  ОСТАНКИНО</v>
          </cell>
          <cell r="D154">
            <v>17</v>
          </cell>
        </row>
        <row r="155">
          <cell r="A155" t="str">
            <v>6303 МЯСНЫЕ Папа может сос п/о мгс 1.5*3  ОСТАНКИНО</v>
          </cell>
          <cell r="D155">
            <v>40.121000000000002</v>
          </cell>
        </row>
        <row r="156">
          <cell r="A156" t="str">
            <v>6325 ДОКТОРСКАЯ ПРЕМИУМ вар п/о 0.4кг 8шт.  ОСТАНКИНО</v>
          </cell>
          <cell r="D156">
            <v>85</v>
          </cell>
        </row>
        <row r="157">
          <cell r="A157" t="str">
            <v>6333 МЯСНАЯ Папа может вар п/о 0.4кг 8шт.  ОСТАНКИНО</v>
          </cell>
          <cell r="D157">
            <v>1604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999</v>
          </cell>
        </row>
        <row r="160">
          <cell r="A160" t="str">
            <v>6427 КЛАССИЧЕСКАЯ ПМ вар п/о 0.35кг 8шт. ОСТАНКИНО</v>
          </cell>
          <cell r="D160">
            <v>280</v>
          </cell>
        </row>
        <row r="161">
          <cell r="A161" t="str">
            <v>6438 БОГАТЫРСКИЕ Папа Может сос п/о в/у 0,3кг  ОСТАНКИНО</v>
          </cell>
          <cell r="D161">
            <v>108</v>
          </cell>
        </row>
        <row r="162">
          <cell r="A162" t="str">
            <v>6450 БЕКОН с/к с/н в/у 1/100 10шт.  ОСТАНКИНО</v>
          </cell>
          <cell r="D162">
            <v>65</v>
          </cell>
        </row>
        <row r="163">
          <cell r="A163" t="str">
            <v>6453 ЭКСТРА Папа может с/к с/н в/у 1/100 14шт.   ОСТАНКИНО</v>
          </cell>
          <cell r="D163">
            <v>136</v>
          </cell>
        </row>
        <row r="164">
          <cell r="A164" t="str">
            <v>6454 АРОМАТНАЯ с/к с/н в/у 1/100 14шт.  ОСТАНКИНО</v>
          </cell>
          <cell r="D164">
            <v>164</v>
          </cell>
        </row>
        <row r="165">
          <cell r="A165" t="str">
            <v>6475 С СЫРОМ Папа может сос ц/о мгс 0.4кг6шт  ОСТАНКИНО</v>
          </cell>
          <cell r="D165">
            <v>45</v>
          </cell>
        </row>
        <row r="166">
          <cell r="A166" t="str">
            <v>6527 ШПИКАЧКИ СОЧНЫЕ ПМ сар б/о мгс 1*3 45с ОСТАНКИНО</v>
          </cell>
          <cell r="D166">
            <v>100.23</v>
          </cell>
        </row>
        <row r="167">
          <cell r="A167" t="str">
            <v>6562 СЕРВЕЛАТ КАРЕЛЬСКИЙ СН в/к в/у 0,28кг  ОСТАНКИНО</v>
          </cell>
          <cell r="D167">
            <v>161</v>
          </cell>
        </row>
        <row r="168">
          <cell r="A168" t="str">
            <v>6563 СЛИВОЧНЫЕ СН сос п/о мгс 1*6  ОСТАНКИНО</v>
          </cell>
          <cell r="D168">
            <v>15.613</v>
          </cell>
        </row>
        <row r="169">
          <cell r="A169" t="str">
            <v>6592 ДОКТОРСКАЯ СН вар п/о  ОСТАНКИНО</v>
          </cell>
          <cell r="D169">
            <v>10.816000000000001</v>
          </cell>
        </row>
        <row r="170">
          <cell r="A170" t="str">
            <v>6593 ДОКТОРСКАЯ СН вар п/о 0.45кг 8шт.  ОСТАНКИНО</v>
          </cell>
          <cell r="D170">
            <v>48</v>
          </cell>
        </row>
        <row r="171">
          <cell r="A171" t="str">
            <v>6594 МОЛОЧНАЯ СН вар п/о  ОСТАНКИНО</v>
          </cell>
          <cell r="D171">
            <v>5.3609999999999998</v>
          </cell>
        </row>
        <row r="172">
          <cell r="A172" t="str">
            <v>6595 МОЛОЧНАЯ СН вар п/о 0.45кг 8шт.  ОСТАНКИНО</v>
          </cell>
          <cell r="D172">
            <v>65</v>
          </cell>
        </row>
        <row r="173">
          <cell r="A173" t="str">
            <v>6597 РУССКАЯ СН вар п/о 0.45кг 8шт.  ОСТАНКИНО</v>
          </cell>
          <cell r="D173">
            <v>16</v>
          </cell>
        </row>
        <row r="174">
          <cell r="A174" t="str">
            <v>6601 ГОВЯЖЬИ СН сос п/о мгс 1*6  ОСТАНКИНО</v>
          </cell>
          <cell r="D174">
            <v>27.509</v>
          </cell>
        </row>
        <row r="175">
          <cell r="A175" t="str">
            <v>6602 БАВАРСКИЕ ПМ сос ц/о мгс 0,35кг 8шт.  ОСТАНКИНО</v>
          </cell>
          <cell r="D175">
            <v>183</v>
          </cell>
        </row>
        <row r="176">
          <cell r="A176" t="str">
            <v>6645 ВЕТЧ.КЛАССИЧЕСКАЯ СН п/о 0.8кг 4шт.  ОСТАНКИНО</v>
          </cell>
          <cell r="D176">
            <v>1</v>
          </cell>
        </row>
        <row r="177">
          <cell r="A177" t="str">
            <v>6658 АРОМАТНАЯ С ЧЕСНОЧКОМ СН в/к мтс 0.330кг  ОСТАНКИНО</v>
          </cell>
          <cell r="D177">
            <v>23</v>
          </cell>
        </row>
        <row r="178">
          <cell r="A178" t="str">
            <v>6661 СОЧНЫЙ ГРИЛЬ ПМ сос п/о мгс 1.5*4_Маяк  ОСТАНКИНО</v>
          </cell>
          <cell r="D178">
            <v>7.7389999999999999</v>
          </cell>
        </row>
        <row r="179">
          <cell r="A179" t="str">
            <v>6666 БОЯНСКАЯ Папа может п/к в/у 0,28кг 8 шт. ОСТАНКИНО</v>
          </cell>
          <cell r="D179">
            <v>256</v>
          </cell>
        </row>
        <row r="180">
          <cell r="A180" t="str">
            <v>6669 ВЕНСКАЯ САЛЯМИ п/к в/у 0.28кг 8шт  ОСТАНКИНО</v>
          </cell>
          <cell r="D180">
            <v>138</v>
          </cell>
        </row>
        <row r="181">
          <cell r="A181" t="str">
            <v>6683 СЕРВЕЛАТ ЗЕРНИСТЫЙ ПМ в/к в/у 0,35кг  ОСТАНКИНО</v>
          </cell>
          <cell r="D181">
            <v>506</v>
          </cell>
        </row>
        <row r="182">
          <cell r="A182" t="str">
            <v>6684 СЕРВЕЛАТ КАРЕЛЬСКИЙ ПМ в/к в/у 0.28кг  ОСТАНКИНО</v>
          </cell>
          <cell r="D182">
            <v>438</v>
          </cell>
        </row>
        <row r="183">
          <cell r="A183" t="str">
            <v>6689 СЕРВЕЛАТ ОХОТНИЧИЙ ПМ в/к в/у 0,35кг 8шт  ОСТАНКИНО</v>
          </cell>
          <cell r="D183">
            <v>1474</v>
          </cell>
        </row>
        <row r="184">
          <cell r="A184" t="str">
            <v>6692 СЕРВЕЛАТ ПРИМА в/к в/у 0.28кг 8шт.  ОСТАНКИНО</v>
          </cell>
          <cell r="D184">
            <v>125</v>
          </cell>
        </row>
        <row r="185">
          <cell r="A185" t="str">
            <v>6697 СЕРВЕЛАТ ФИНСКИЙ ПМ в/к в/у 0,35кг 8шт.  ОСТАНКИНО</v>
          </cell>
          <cell r="D185">
            <v>1227</v>
          </cell>
        </row>
        <row r="186">
          <cell r="A186" t="str">
            <v>6713 СОЧНЫЙ ГРИЛЬ ПМ сос п/о мгс 0.41кг 8шт.  ОСТАНКИНО</v>
          </cell>
          <cell r="D186">
            <v>278</v>
          </cell>
        </row>
        <row r="187">
          <cell r="A187" t="str">
            <v>6716 ОСОБАЯ Коровино (в сетке) 0.5кг 8шт.  ОСТАНКИНО</v>
          </cell>
          <cell r="D187">
            <v>124</v>
          </cell>
        </row>
        <row r="188">
          <cell r="A188" t="str">
            <v>6717 ДОКТОРСКАЯ ОРИГИН. ц/о в/у 0.5кг 6шт.  ОСТАНКИНО</v>
          </cell>
          <cell r="D188">
            <v>2</v>
          </cell>
        </row>
        <row r="189">
          <cell r="A189" t="str">
            <v>6722 СОЧНЫЕ ПМ сос п/о мгс 0,41кг 10шт.  ОСТАНКИНО</v>
          </cell>
          <cell r="D189">
            <v>207</v>
          </cell>
        </row>
        <row r="190">
          <cell r="A190" t="str">
            <v>6726 СЛИВОЧНЫЕ ПМ сос п/о мгс 0.41кг 10шт.  ОСТАНКИНО</v>
          </cell>
          <cell r="D190">
            <v>536</v>
          </cell>
        </row>
        <row r="191">
          <cell r="A191" t="str">
            <v>6734 ОСОБАЯ СО ШПИКОМ Коровино (в сетке) 0,5кг ОСТАНКИНО</v>
          </cell>
          <cell r="D191">
            <v>23</v>
          </cell>
        </row>
        <row r="192">
          <cell r="A192" t="str">
            <v>6750 МОЛОЧНЫЕ ГОСТ СН сос п/о мгс 0,41 кг 10шт ОСТАНКИНО</v>
          </cell>
          <cell r="D192">
            <v>40</v>
          </cell>
        </row>
        <row r="193">
          <cell r="A193" t="str">
            <v>6751 СЛИВОЧНЫЕ СН сос п/о мгс 0,41кг 10шт.  ОСТАНКИНО</v>
          </cell>
          <cell r="D193">
            <v>87</v>
          </cell>
        </row>
        <row r="194">
          <cell r="A194" t="str">
            <v>6756 ВЕТЧ.ЛЮБИТЕЛЬСКАЯ п/о  ОСТАНКИНО</v>
          </cell>
          <cell r="D194">
            <v>36.549999999999997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26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46</v>
          </cell>
        </row>
        <row r="197">
          <cell r="A197" t="str">
            <v>БОНУС Z-ОСОБАЯ Коровино вар п/о (5324)  ОСТАНКИНО</v>
          </cell>
          <cell r="D197">
            <v>1.966</v>
          </cell>
        </row>
        <row r="198">
          <cell r="A198" t="str">
            <v>БОНУС СОЧНЫЕ сос п/о мгс 0.41кг_UZ (6087)  ОСТАНКИНО</v>
          </cell>
          <cell r="D198">
            <v>41</v>
          </cell>
        </row>
        <row r="199">
          <cell r="A199" t="str">
            <v>БОНУС СОЧНЫЕ сос п/о мгс 1*6_UZ (6088)  ОСТАНКИНО</v>
          </cell>
          <cell r="D199">
            <v>33.478999999999999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229</v>
          </cell>
        </row>
        <row r="201">
          <cell r="A201" t="str">
            <v>БОНУС_283  Сосиски Сочинки, ВЕС, ТМ Стародворье ПОКОМ</v>
          </cell>
          <cell r="D201">
            <v>85.834000000000003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66.147000000000006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81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75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21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52</v>
          </cell>
        </row>
        <row r="207">
          <cell r="A207" t="str">
            <v>Бутербродная вареная 0,47 кг шт.  СПК</v>
          </cell>
          <cell r="D207">
            <v>8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ВЫВЕДЕНА.Наггетсы из печи 0,25кг ТМ Вязанка ТС Наггетсы замор.  ПОКОМ</v>
          </cell>
          <cell r="D209">
            <v>1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35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367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171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35</v>
          </cell>
        </row>
        <row r="214">
          <cell r="A214" t="str">
            <v>Дельгаро с/в "Эликатессе" 140 гр.шт.  СПК</v>
          </cell>
          <cell r="D214">
            <v>23</v>
          </cell>
        </row>
        <row r="215">
          <cell r="A215" t="str">
            <v>Деревенская рубленая вареная 350 гр.шт. термоус. пак.  СПК</v>
          </cell>
          <cell r="D215">
            <v>2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-3</v>
          </cell>
        </row>
        <row r="217">
          <cell r="A217" t="str">
            <v>Докторская вареная в/с 0,47 кг шт.  СПК</v>
          </cell>
          <cell r="D217">
            <v>3</v>
          </cell>
        </row>
        <row r="218">
          <cell r="A218" t="str">
            <v>Докторская вареная термоус.пак. "Высокий вкус"  СПК</v>
          </cell>
          <cell r="D218">
            <v>20.673999999999999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30</v>
          </cell>
        </row>
        <row r="220">
          <cell r="A220" t="str">
            <v>Жар-ладушки с мясом ТМ Зареченские ВЕС ПОКОМ</v>
          </cell>
          <cell r="D220">
            <v>51.8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5.5</v>
          </cell>
        </row>
        <row r="224">
          <cell r="A224" t="str">
            <v>Карбонад Юбилейный 0,13кг нар.д/ф шт.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10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64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92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20</v>
          </cell>
        </row>
        <row r="229">
          <cell r="A229" t="str">
            <v>Коньячная с/к 0,10 кг.шт. нарезка (лоток с ср.зад.атм.) "Высокий вкус"  СПК</v>
          </cell>
          <cell r="D229">
            <v>2</v>
          </cell>
        </row>
        <row r="230">
          <cell r="A230" t="str">
            <v>Краковская п/к (черева) 390 гр.шт. термоус.пак. СПК</v>
          </cell>
          <cell r="D230">
            <v>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81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145</v>
          </cell>
        </row>
        <row r="233">
          <cell r="A233" t="str">
            <v>Ла Фаворте с/в "Эликатессе" 140 гр.шт.  СПК</v>
          </cell>
          <cell r="D233">
            <v>22</v>
          </cell>
        </row>
        <row r="234">
          <cell r="A234" t="str">
            <v>Ливерная Печеночная "Просто выгодно" 0,3 кг.шт.  СПК</v>
          </cell>
          <cell r="D234">
            <v>7</v>
          </cell>
        </row>
        <row r="235">
          <cell r="A235" t="str">
            <v>Любительская вареная термоус.пак. "Высокий вкус"  СПК</v>
          </cell>
          <cell r="D235">
            <v>30.858000000000001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5.4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55.5</v>
          </cell>
        </row>
        <row r="238">
          <cell r="A238" t="str">
            <v>Мусульманская вареная "Просто выгодно"  СПК</v>
          </cell>
          <cell r="D238">
            <v>4.03</v>
          </cell>
        </row>
        <row r="239">
          <cell r="A239" t="str">
            <v>Мусульманская п/к "Просто выгодно" термофор.пак.  СПК</v>
          </cell>
          <cell r="D239">
            <v>1.4590000000000001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423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412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309</v>
          </cell>
        </row>
        <row r="243">
          <cell r="A243" t="str">
            <v>Наггетсы с куриным филе и сыром ТМ Вязанка 0,25 кг ПОКОМ</v>
          </cell>
          <cell r="D243">
            <v>119</v>
          </cell>
        </row>
        <row r="244">
          <cell r="A244" t="str">
            <v>Наггетсы Хрустящие ТМ Зареченские. ВЕС ПОКОМ</v>
          </cell>
          <cell r="D244">
            <v>89</v>
          </cell>
        </row>
        <row r="245">
          <cell r="A245" t="str">
            <v>Новосибирская с/к 0,10 кг.шт. нарезка (лоток с ср.защ.атм.) "Высокий вкус"  СПК</v>
          </cell>
          <cell r="D245">
            <v>2</v>
          </cell>
        </row>
        <row r="246">
          <cell r="A246" t="str">
            <v>Оригинальная с перцем с/к  СПК</v>
          </cell>
          <cell r="D246">
            <v>38.524000000000001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9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184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48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233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16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50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225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143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235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553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172</v>
          </cell>
        </row>
        <row r="260">
          <cell r="A260" t="str">
            <v>Пельмени Левантские ТМ Особый рецепт 0,8 кг  ПОКОМ</v>
          </cell>
          <cell r="D260">
            <v>3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34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253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21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85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135</v>
          </cell>
        </row>
        <row r="266">
          <cell r="A266" t="str">
            <v>Пельмени Сочные сфера 0,9 кг ТМ Стародворье ПОКОМ</v>
          </cell>
          <cell r="D266">
            <v>85</v>
          </cell>
        </row>
        <row r="267">
          <cell r="A267" t="str">
            <v>По-Австрийски с/к 260 гр.шт. "Высокий вкус"  СПК</v>
          </cell>
          <cell r="D267">
            <v>6</v>
          </cell>
        </row>
        <row r="268">
          <cell r="A268" t="str">
            <v>Салями Трюфель с/в "Эликатессе" 0,16 кг.шт.  СПК</v>
          </cell>
          <cell r="D268">
            <v>30</v>
          </cell>
        </row>
        <row r="269">
          <cell r="A269" t="str">
            <v>Салями Финская с/к 235 гр.шт. "Высокий вкус"  СПК</v>
          </cell>
          <cell r="D269">
            <v>10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39.646000000000001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20.986000000000001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1.0920000000000001</v>
          </cell>
        </row>
        <row r="273">
          <cell r="A273" t="str">
            <v>Семейная с чесночком Экстра вареная  СПК</v>
          </cell>
          <cell r="D273">
            <v>28.35</v>
          </cell>
        </row>
        <row r="274">
          <cell r="A274" t="str">
            <v>Семейная с чесночком Экстра вареная 0,5 кг.шт.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6</v>
          </cell>
        </row>
        <row r="277">
          <cell r="A277" t="str">
            <v>Сибирская особая с/к 0,235 кг шт.  СПК</v>
          </cell>
          <cell r="D277">
            <v>47</v>
          </cell>
        </row>
        <row r="278">
          <cell r="A278" t="str">
            <v>Сосиски Классические (в ср.защ.атм.) СПК</v>
          </cell>
          <cell r="D278">
            <v>2.2999999999999998</v>
          </cell>
        </row>
        <row r="279">
          <cell r="A279" t="str">
            <v>Сосиски Мусульманские "Просто выгодно" (в ср.защ.атм.)  СПК</v>
          </cell>
          <cell r="D279">
            <v>8.5289999999999999</v>
          </cell>
        </row>
        <row r="280">
          <cell r="A280" t="str">
            <v>Сочный мегачебурек ТМ Зареченские ВЕС ПОКОМ</v>
          </cell>
          <cell r="D280">
            <v>6.72</v>
          </cell>
        </row>
        <row r="281">
          <cell r="A281" t="str">
            <v>Уши свиные копченые к пиву 0,15кг нар. д/ф шт.  СПК</v>
          </cell>
          <cell r="D281">
            <v>14</v>
          </cell>
        </row>
        <row r="282">
          <cell r="A282" t="str">
            <v>Фестивальная пора с/к 100 гр.шт.нар. (лоток с ср.защ.атм.)  СПК</v>
          </cell>
          <cell r="D282">
            <v>39</v>
          </cell>
        </row>
        <row r="283">
          <cell r="A283" t="str">
            <v>Фестивальная пора с/к 235 гр.шт.  СПК</v>
          </cell>
          <cell r="D283">
            <v>121</v>
          </cell>
        </row>
        <row r="284">
          <cell r="A284" t="str">
            <v>Фестивальная с/к ВЕС   СПК</v>
          </cell>
          <cell r="D284">
            <v>10.974</v>
          </cell>
        </row>
        <row r="285">
          <cell r="A285" t="str">
            <v>Фрай-пицца с ветчиной и грибами 3,0 кг ТМ Зареченские ТС Зареченские продукты. ВЕС ПОКОМ</v>
          </cell>
          <cell r="D285">
            <v>3</v>
          </cell>
        </row>
        <row r="286">
          <cell r="A286" t="str">
            <v>Фуэт с/в "Эликатессе" 160 гр.шт.  СПК</v>
          </cell>
          <cell r="D286">
            <v>34</v>
          </cell>
        </row>
        <row r="287">
          <cell r="A287" t="str">
            <v>Хинкали Классические ТМ Зареченские ВЕС ПОКОМ</v>
          </cell>
          <cell r="D287">
            <v>20</v>
          </cell>
        </row>
        <row r="288">
          <cell r="A288" t="str">
            <v>Хотстеры ТМ Горячая штучка ТС Хотстеры 0,25 кг зам  ПОКОМ</v>
          </cell>
          <cell r="D288">
            <v>324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14</v>
          </cell>
        </row>
        <row r="290">
          <cell r="A290" t="str">
            <v>Хрустящие крылышки ТМ Горячая штучка 0,3 кг зам  ПОКОМ</v>
          </cell>
          <cell r="D290">
            <v>15</v>
          </cell>
        </row>
        <row r="291">
          <cell r="A291" t="str">
            <v>Чебупай сочное яблоко ТМ Горячая штучка 0,2 кг зам.  ПОКОМ</v>
          </cell>
          <cell r="D291">
            <v>14</v>
          </cell>
        </row>
        <row r="292">
          <cell r="A292" t="str">
            <v>Чебупай спелая вишня ТМ Горячая штучка 0,2 кг зам.  ПОКОМ</v>
          </cell>
          <cell r="D292">
            <v>108</v>
          </cell>
        </row>
        <row r="293">
          <cell r="A293" t="str">
            <v>Чебупели Курочка гриль ТМ Горячая штучка, 0,3 кг зам  ПОКОМ</v>
          </cell>
          <cell r="D293">
            <v>35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332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495</v>
          </cell>
        </row>
        <row r="296">
          <cell r="A296" t="str">
            <v>Чебуреки сочные ВЕС ТМ Зареченские  ПОКОМ</v>
          </cell>
          <cell r="D296">
            <v>110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20.946000000000002</v>
          </cell>
        </row>
        <row r="298">
          <cell r="A298" t="str">
            <v>Юбилейная с/к 0,10 кг.шт. нарезка (лоток с ср.защ.атм.)  СПК</v>
          </cell>
          <cell r="D298">
            <v>10</v>
          </cell>
        </row>
        <row r="299">
          <cell r="A299" t="str">
            <v>Юбилейная с/к 0,235 кг.шт.  СПК</v>
          </cell>
          <cell r="D299">
            <v>116</v>
          </cell>
        </row>
        <row r="300">
          <cell r="A300" t="str">
            <v>Итого</v>
          </cell>
          <cell r="D300">
            <v>71441.3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136.98500000000001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243.95500000000001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355.58499999999998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99.626000000000005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300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42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150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90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174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169.04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1769.94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73.930000000000007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188.14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36.74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2624.8719999999998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94.704999999999998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179.14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1436.39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1302.77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105.72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110.742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125.06699999999999</v>
          </cell>
        </row>
        <row r="39">
          <cell r="A39" t="str">
            <v xml:space="preserve"> 243  Колбаса Сервелат Зернистый, ВЕС.  ПОКОМ</v>
          </cell>
          <cell r="D39">
            <v>116.377</v>
          </cell>
        </row>
        <row r="40">
          <cell r="A40" t="str">
            <v xml:space="preserve"> 247  Сардельки Нежные, ВЕС.  ПОКОМ</v>
          </cell>
          <cell r="D40">
            <v>48.927</v>
          </cell>
        </row>
        <row r="41">
          <cell r="A41" t="str">
            <v xml:space="preserve"> 248  Сардельки Сочные ТМ Особый рецепт,   ПОКОМ</v>
          </cell>
          <cell r="D41">
            <v>82.686999999999998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303.13600000000002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100.021</v>
          </cell>
        </row>
        <row r="44">
          <cell r="A44" t="str">
            <v xml:space="preserve"> 263  Шпикачки Стародворские, ВЕС.  ПОКОМ</v>
          </cell>
          <cell r="D44">
            <v>22.375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85.888000000000005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141.726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99.57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564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414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400</v>
          </cell>
        </row>
        <row r="51">
          <cell r="A51" t="str">
            <v xml:space="preserve"> 283  Сосиски Сочинки, ВЕС, ТМ Стародворье ПОКОМ</v>
          </cell>
          <cell r="D51">
            <v>94.168999999999997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270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360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420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270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162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108.611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256.61799999999999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916.221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162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458</v>
          </cell>
        </row>
        <row r="67">
          <cell r="A67" t="str">
            <v xml:space="preserve"> 335  Колбаса Сливушка ТМ Вязанка. ВЕС.  ПОКОМ </v>
          </cell>
          <cell r="D67">
            <v>57.84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212.59100000000001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160.17400000000001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253.19300000000001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135.62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60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187.8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78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684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2802</v>
          </cell>
        </row>
        <row r="84">
          <cell r="A84" t="str">
            <v>Итого</v>
          </cell>
          <cell r="D84">
            <v>25712.891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0" sqref="AL10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7" width="6.5" style="4" bestFit="1" customWidth="1"/>
    <col min="18" max="18" width="6.6640625" style="4" bestFit="1" customWidth="1"/>
    <col min="19" max="20" width="1" style="4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8" width="1.1640625" style="4" customWidth="1"/>
    <col min="29" max="34" width="6.6640625" style="4" bestFit="1" customWidth="1"/>
    <col min="35" max="35" width="7.83203125" style="4" customWidth="1"/>
    <col min="36" max="39" width="6.6640625" style="4" customWidth="1"/>
    <col min="40" max="41" width="1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X3" s="18" t="s">
        <v>150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P5" s="15" t="s">
        <v>143</v>
      </c>
      <c r="Q5" s="15" t="s">
        <v>148</v>
      </c>
      <c r="R5" s="15" t="s">
        <v>154</v>
      </c>
      <c r="T5" s="15"/>
      <c r="U5" s="15" t="s">
        <v>151</v>
      </c>
      <c r="V5" s="15" t="s">
        <v>152</v>
      </c>
      <c r="X5" s="15" t="s">
        <v>153</v>
      </c>
      <c r="AE5" s="15" t="s">
        <v>144</v>
      </c>
      <c r="AF5" s="15" t="s">
        <v>145</v>
      </c>
      <c r="AG5" s="15" t="s">
        <v>146</v>
      </c>
      <c r="AH5" s="15" t="s">
        <v>142</v>
      </c>
      <c r="AJ5" s="15" t="s">
        <v>151</v>
      </c>
      <c r="AK5" s="15" t="s">
        <v>152</v>
      </c>
      <c r="AL5" s="15" t="s">
        <v>153</v>
      </c>
      <c r="AM5" s="15" t="s">
        <v>154</v>
      </c>
    </row>
    <row r="6" spans="1:41" ht="11.1" customHeight="1" x14ac:dyDescent="0.2">
      <c r="A6" s="6"/>
      <c r="B6" s="6"/>
      <c r="C6" s="3"/>
      <c r="D6" s="3"/>
      <c r="E6" s="9">
        <f>SUM(E7:E125)</f>
        <v>140092.25400000002</v>
      </c>
      <c r="F6" s="9">
        <f>SUM(F7:F125)</f>
        <v>19609.047999999999</v>
      </c>
      <c r="J6" s="9">
        <f>SUM(J7:J125)</f>
        <v>142019.64599999998</v>
      </c>
      <c r="K6" s="9">
        <f t="shared" ref="K6:X6" si="0">SUM(K7:K125)</f>
        <v>-1927.3919999999985</v>
      </c>
      <c r="L6" s="9">
        <f t="shared" si="0"/>
        <v>22960</v>
      </c>
      <c r="M6" s="9">
        <f t="shared" si="0"/>
        <v>16240</v>
      </c>
      <c r="N6" s="9">
        <f t="shared" si="0"/>
        <v>29600</v>
      </c>
      <c r="O6" s="9">
        <f t="shared" si="0"/>
        <v>27760</v>
      </c>
      <c r="P6" s="9">
        <f t="shared" si="0"/>
        <v>24250</v>
      </c>
      <c r="Q6" s="9">
        <f t="shared" si="0"/>
        <v>28166</v>
      </c>
      <c r="R6" s="9">
        <f t="shared" si="0"/>
        <v>25529.500000000004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20799.472600000001</v>
      </c>
      <c r="X6" s="9">
        <f t="shared" si="0"/>
        <v>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25712.891</v>
      </c>
      <c r="AD6" s="9">
        <f t="shared" ref="AD6" si="4">SUM(AD7:AD125)</f>
        <v>10382</v>
      </c>
      <c r="AE6" s="9">
        <f t="shared" ref="AE6" si="5">SUM(AE7:AE125)</f>
        <v>18659.840749999996</v>
      </c>
      <c r="AF6" s="9">
        <f t="shared" ref="AF6" si="6">SUM(AF7:AF125)</f>
        <v>18706.743000000002</v>
      </c>
      <c r="AG6" s="9">
        <f t="shared" ref="AG6" si="7">SUM(AG7:AG125)</f>
        <v>22118.245200000008</v>
      </c>
      <c r="AH6" s="9">
        <f t="shared" ref="AH6" si="8">SUM(AH7:AH125)</f>
        <v>49397.891999999985</v>
      </c>
      <c r="AJ6" s="9">
        <f t="shared" ref="AJ6:AM6" si="9">SUM(AJ7:AJ125)</f>
        <v>0</v>
      </c>
      <c r="AK6" s="9">
        <f t="shared" si="9"/>
        <v>0</v>
      </c>
      <c r="AL6" s="9">
        <f t="shared" si="9"/>
        <v>0</v>
      </c>
      <c r="AM6" s="9">
        <f t="shared" si="9"/>
        <v>17442.237000000005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56.835000000000001</v>
      </c>
      <c r="D7" s="8">
        <v>25.670999999999999</v>
      </c>
      <c r="E7" s="8">
        <v>65.361999999999995</v>
      </c>
      <c r="F7" s="8">
        <v>8.5039999999999996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82.001999999999995</v>
      </c>
      <c r="K7" s="14">
        <f>E7-J7</f>
        <v>-16.64</v>
      </c>
      <c r="L7" s="14">
        <f>VLOOKUP(A:A,[1]TDSheet!$A:$S,19,0)</f>
        <v>0</v>
      </c>
      <c r="M7" s="14">
        <f>VLOOKUP(A:A,[1]TDSheet!$A:$U,21,0)</f>
        <v>0</v>
      </c>
      <c r="N7" s="14">
        <f>VLOOKUP(A:A,[1]TDSheet!$A:$V,22,0)</f>
        <v>20</v>
      </c>
      <c r="O7" s="14">
        <f>VLOOKUP(A:A,[1]TDSheet!$A:$X,24,0)</f>
        <v>10</v>
      </c>
      <c r="P7" s="14">
        <v>40</v>
      </c>
      <c r="Q7" s="14">
        <v>20</v>
      </c>
      <c r="R7" s="14">
        <f>VLOOKUP(A:A,[3]TDSheet!$A:$C,3,0)</f>
        <v>12.75</v>
      </c>
      <c r="S7" s="14"/>
      <c r="T7" s="14"/>
      <c r="U7" s="14"/>
      <c r="V7" s="14"/>
      <c r="W7" s="14">
        <f>(E7-AC7-AD7)/5</f>
        <v>13.072399999999998</v>
      </c>
      <c r="X7" s="16"/>
      <c r="Y7" s="17">
        <f>(F7+L7+M7+N7+O7+P7+X7)/W7</f>
        <v>6.0053241944860929</v>
      </c>
      <c r="Z7" s="14">
        <f>F7/W7</f>
        <v>0.65053088950766502</v>
      </c>
      <c r="AA7" s="14"/>
      <c r="AB7" s="14"/>
      <c r="AC7" s="14">
        <v>0</v>
      </c>
      <c r="AD7" s="14">
        <v>0</v>
      </c>
      <c r="AE7" s="14">
        <f>VLOOKUP(A:A,[1]TDSheet!$A:$AF,32,0)</f>
        <v>8.1364999999999998</v>
      </c>
      <c r="AF7" s="14">
        <f>VLOOKUP(A:A,[1]TDSheet!$A:$AG,33,0)</f>
        <v>13.3392</v>
      </c>
      <c r="AG7" s="14">
        <f>VLOOKUP(A:A,[1]TDSheet!$A:$W,23,0)</f>
        <v>10.504999999999999</v>
      </c>
      <c r="AH7" s="14">
        <f>VLOOKUP(A:A,[4]TDSheet!$A:$D,4,0)</f>
        <v>13.707000000000001</v>
      </c>
      <c r="AI7" s="14">
        <f>VLOOKUP(A:A,[1]TDSheet!$A:$AI,35,0)</f>
        <v>0</v>
      </c>
      <c r="AJ7" s="14">
        <f>X7*H7</f>
        <v>0</v>
      </c>
      <c r="AK7" s="14"/>
      <c r="AL7" s="14"/>
      <c r="AM7" s="14">
        <f>R7*H7</f>
        <v>12.75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44.421999999999997</v>
      </c>
      <c r="D8" s="8">
        <v>1837.325</v>
      </c>
      <c r="E8" s="8">
        <v>1065.0530000000001</v>
      </c>
      <c r="F8" s="8">
        <v>542.65800000000002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1128.0909999999999</v>
      </c>
      <c r="K8" s="14">
        <f t="shared" ref="K8:K71" si="10">E8-J8</f>
        <v>-63.037999999999784</v>
      </c>
      <c r="L8" s="14">
        <f>VLOOKUP(A:A,[1]TDSheet!$A:$S,19,0)</f>
        <v>300</v>
      </c>
      <c r="M8" s="14">
        <f>VLOOKUP(A:A,[1]TDSheet!$A:$U,21,0)</f>
        <v>0</v>
      </c>
      <c r="N8" s="14">
        <f>VLOOKUP(A:A,[1]TDSheet!$A:$V,22,0)</f>
        <v>200</v>
      </c>
      <c r="O8" s="14">
        <f>VLOOKUP(A:A,[1]TDSheet!$A:$X,24,0)</f>
        <v>150</v>
      </c>
      <c r="P8" s="14">
        <v>150</v>
      </c>
      <c r="Q8" s="14">
        <v>150</v>
      </c>
      <c r="R8" s="14">
        <f>VLOOKUP(A:A,[3]TDSheet!$A:$C,3,0)</f>
        <v>128.15</v>
      </c>
      <c r="S8" s="14"/>
      <c r="T8" s="14"/>
      <c r="U8" s="14"/>
      <c r="V8" s="14"/>
      <c r="W8" s="14">
        <f t="shared" ref="W8:W71" si="11">(E8-AC8-AD8)/5</f>
        <v>185.61360000000002</v>
      </c>
      <c r="X8" s="16"/>
      <c r="Y8" s="17">
        <f t="shared" ref="Y8:Y71" si="12">(F8+L8+M8+N8+O8+P8+X8)/W8</f>
        <v>7.2336186572535617</v>
      </c>
      <c r="Z8" s="14">
        <f t="shared" ref="Z8:Z71" si="13">F8/W8</f>
        <v>2.9235896507583492</v>
      </c>
      <c r="AA8" s="14"/>
      <c r="AB8" s="14"/>
      <c r="AC8" s="14">
        <f>VLOOKUP(A:A,[5]TDSheet!$A:$D,4,0)</f>
        <v>136.98500000000001</v>
      </c>
      <c r="AD8" s="14">
        <v>0</v>
      </c>
      <c r="AE8" s="14">
        <f>VLOOKUP(A:A,[1]TDSheet!$A:$AF,32,0)</f>
        <v>321.27199999999999</v>
      </c>
      <c r="AF8" s="14">
        <f>VLOOKUP(A:A,[1]TDSheet!$A:$AG,33,0)</f>
        <v>176.72460000000001</v>
      </c>
      <c r="AG8" s="14">
        <f>VLOOKUP(A:A,[1]TDSheet!$A:$W,23,0)</f>
        <v>220.25979999999998</v>
      </c>
      <c r="AH8" s="14">
        <f>VLOOKUP(A:A,[4]TDSheet!$A:$D,4,0)</f>
        <v>316.976</v>
      </c>
      <c r="AI8" s="14" t="str">
        <f>VLOOKUP(A:A,[1]TDSheet!$A:$AI,35,0)</f>
        <v>оконч</v>
      </c>
      <c r="AJ8" s="14">
        <f t="shared" ref="AJ8:AJ71" si="14">X8*H8</f>
        <v>0</v>
      </c>
      <c r="AK8" s="14"/>
      <c r="AL8" s="14"/>
      <c r="AM8" s="14">
        <f t="shared" ref="AM8:AM71" si="15">R8*H8</f>
        <v>128.15</v>
      </c>
      <c r="AN8" s="14"/>
      <c r="AO8" s="14"/>
    </row>
    <row r="9" spans="1:41" s="1" customFormat="1" ht="21.95" customHeight="1" outlineLevel="1" x14ac:dyDescent="0.2">
      <c r="A9" s="7" t="s">
        <v>11</v>
      </c>
      <c r="B9" s="7" t="s">
        <v>8</v>
      </c>
      <c r="C9" s="8"/>
      <c r="D9" s="8">
        <v>25.908999999999999</v>
      </c>
      <c r="E9" s="8">
        <v>2.4319999999999999</v>
      </c>
      <c r="F9" s="8">
        <v>23.477</v>
      </c>
      <c r="G9" s="13" t="s">
        <v>138</v>
      </c>
      <c r="H9" s="1">
        <v>1</v>
      </c>
      <c r="I9" s="1" t="e">
        <f>VLOOKUP(A:A,[1]TDSheet!$A:$I,9,0)</f>
        <v>#N/A</v>
      </c>
      <c r="J9" s="14">
        <f>VLOOKUP(A:A,[2]TDSheet!$A:$F,6,0)</f>
        <v>2.6040000000000001</v>
      </c>
      <c r="K9" s="14">
        <f t="shared" si="10"/>
        <v>-0.17200000000000015</v>
      </c>
      <c r="L9" s="14">
        <v>0</v>
      </c>
      <c r="M9" s="14">
        <v>0</v>
      </c>
      <c r="N9" s="14">
        <v>0</v>
      </c>
      <c r="O9" s="14">
        <v>0</v>
      </c>
      <c r="P9" s="14"/>
      <c r="Q9" s="14"/>
      <c r="R9" s="14">
        <v>0</v>
      </c>
      <c r="S9" s="14"/>
      <c r="T9" s="14"/>
      <c r="U9" s="14"/>
      <c r="V9" s="14"/>
      <c r="W9" s="14">
        <f t="shared" si="11"/>
        <v>0.4864</v>
      </c>
      <c r="X9" s="16"/>
      <c r="Y9" s="17">
        <f t="shared" si="12"/>
        <v>48.266858552631582</v>
      </c>
      <c r="Z9" s="14">
        <f t="shared" si="13"/>
        <v>48.266858552631582</v>
      </c>
      <c r="AA9" s="14"/>
      <c r="AB9" s="14"/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f>VLOOKUP(A:A,[4]TDSheet!$A:$D,4,0)</f>
        <v>1.6579999999999999</v>
      </c>
      <c r="AI9" s="21" t="s">
        <v>147</v>
      </c>
      <c r="AJ9" s="14">
        <f t="shared" si="14"/>
        <v>0</v>
      </c>
      <c r="AK9" s="14"/>
      <c r="AL9" s="14"/>
      <c r="AM9" s="14">
        <f t="shared" si="15"/>
        <v>0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-124.759</v>
      </c>
      <c r="D10" s="8">
        <v>1160.0609999999999</v>
      </c>
      <c r="E10" s="8">
        <v>690.86</v>
      </c>
      <c r="F10" s="8">
        <v>290.93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668.21799999999996</v>
      </c>
      <c r="K10" s="14">
        <f t="shared" si="10"/>
        <v>22.642000000000053</v>
      </c>
      <c r="L10" s="14">
        <f>VLOOKUP(A:A,[1]TDSheet!$A:$S,19,0)</f>
        <v>110</v>
      </c>
      <c r="M10" s="14">
        <f>VLOOKUP(A:A,[1]TDSheet!$A:$U,21,0)</f>
        <v>90</v>
      </c>
      <c r="N10" s="14">
        <f>VLOOKUP(A:A,[1]TDSheet!$A:$V,22,0)</f>
        <v>150</v>
      </c>
      <c r="O10" s="14">
        <f>VLOOKUP(A:A,[1]TDSheet!$A:$X,24,0)</f>
        <v>120</v>
      </c>
      <c r="P10" s="14"/>
      <c r="Q10" s="14">
        <v>50</v>
      </c>
      <c r="R10" s="14">
        <f>VLOOKUP(A:A,[3]TDSheet!$A:$C,3,0)</f>
        <v>272</v>
      </c>
      <c r="S10" s="14"/>
      <c r="T10" s="14"/>
      <c r="U10" s="14"/>
      <c r="V10" s="14"/>
      <c r="W10" s="14">
        <f t="shared" si="11"/>
        <v>89.381</v>
      </c>
      <c r="X10" s="16"/>
      <c r="Y10" s="17">
        <f t="shared" si="12"/>
        <v>8.5133305736118423</v>
      </c>
      <c r="Z10" s="14">
        <f t="shared" si="13"/>
        <v>3.2549423255501728</v>
      </c>
      <c r="AA10" s="14"/>
      <c r="AB10" s="14"/>
      <c r="AC10" s="14">
        <f>VLOOKUP(A:A,[5]TDSheet!$A:$D,4,0)</f>
        <v>243.95500000000001</v>
      </c>
      <c r="AD10" s="14">
        <v>0</v>
      </c>
      <c r="AE10" s="14">
        <f>VLOOKUP(A:A,[1]TDSheet!$A:$AF,32,0)</f>
        <v>53.66225</v>
      </c>
      <c r="AF10" s="14">
        <f>VLOOKUP(A:A,[1]TDSheet!$A:$AG,33,0)</f>
        <v>80.901800000000009</v>
      </c>
      <c r="AG10" s="14">
        <f>VLOOKUP(A:A,[1]TDSheet!$A:$W,23,0)</f>
        <v>111.59759999999999</v>
      </c>
      <c r="AH10" s="14">
        <f>VLOOKUP(A:A,[4]TDSheet!$A:$D,4,0)</f>
        <v>336.35599999999999</v>
      </c>
      <c r="AI10" s="14" t="e">
        <f>VLOOKUP(A:A,[1]TDSheet!$A:$AI,35,0)</f>
        <v>#N/A</v>
      </c>
      <c r="AJ10" s="14">
        <f t="shared" si="14"/>
        <v>0</v>
      </c>
      <c r="AK10" s="14"/>
      <c r="AL10" s="14"/>
      <c r="AM10" s="14">
        <f t="shared" si="15"/>
        <v>272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-615.40300000000002</v>
      </c>
      <c r="D11" s="8">
        <v>3780.817</v>
      </c>
      <c r="E11" s="8">
        <v>1942.5989999999999</v>
      </c>
      <c r="F11" s="8">
        <v>970.65099999999995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1818.279</v>
      </c>
      <c r="K11" s="14">
        <f t="shared" si="10"/>
        <v>124.31999999999994</v>
      </c>
      <c r="L11" s="14">
        <f>VLOOKUP(A:A,[1]TDSheet!$A:$S,19,0)</f>
        <v>400</v>
      </c>
      <c r="M11" s="14">
        <f>VLOOKUP(A:A,[1]TDSheet!$A:$U,21,0)</f>
        <v>300</v>
      </c>
      <c r="N11" s="14">
        <f>VLOOKUP(A:A,[1]TDSheet!$A:$V,22,0)</f>
        <v>330</v>
      </c>
      <c r="O11" s="14">
        <f>VLOOKUP(A:A,[1]TDSheet!$A:$X,24,0)</f>
        <v>400</v>
      </c>
      <c r="P11" s="14"/>
      <c r="Q11" s="14">
        <v>300</v>
      </c>
      <c r="R11" s="14">
        <f>VLOOKUP(A:A,[3]TDSheet!$A:$C,3,0)</f>
        <v>387</v>
      </c>
      <c r="S11" s="14"/>
      <c r="T11" s="14"/>
      <c r="U11" s="14"/>
      <c r="V11" s="14"/>
      <c r="W11" s="14">
        <f t="shared" si="11"/>
        <v>317.40279999999996</v>
      </c>
      <c r="X11" s="16"/>
      <c r="Y11" s="17">
        <f t="shared" si="12"/>
        <v>7.5634209906150804</v>
      </c>
      <c r="Z11" s="14">
        <f t="shared" si="13"/>
        <v>3.058104717412701</v>
      </c>
      <c r="AA11" s="14"/>
      <c r="AB11" s="14"/>
      <c r="AC11" s="14">
        <f>VLOOKUP(A:A,[5]TDSheet!$A:$D,4,0)</f>
        <v>355.58499999999998</v>
      </c>
      <c r="AD11" s="14">
        <v>0</v>
      </c>
      <c r="AE11" s="14">
        <f>VLOOKUP(A:A,[1]TDSheet!$A:$AF,32,0)</f>
        <v>258.42525000000001</v>
      </c>
      <c r="AF11" s="14">
        <f>VLOOKUP(A:A,[1]TDSheet!$A:$AG,33,0)</f>
        <v>249.56619999999998</v>
      </c>
      <c r="AG11" s="14">
        <f>VLOOKUP(A:A,[1]TDSheet!$A:$W,23,0)</f>
        <v>392.5702</v>
      </c>
      <c r="AH11" s="14">
        <f>VLOOKUP(A:A,[4]TDSheet!$A:$D,4,0)</f>
        <v>621.09299999999996</v>
      </c>
      <c r="AI11" s="14" t="str">
        <f>VLOOKUP(A:A,[1]TDSheet!$A:$AI,35,0)</f>
        <v>оконч</v>
      </c>
      <c r="AJ11" s="14">
        <f t="shared" si="14"/>
        <v>0</v>
      </c>
      <c r="AK11" s="14"/>
      <c r="AL11" s="14"/>
      <c r="AM11" s="14">
        <f t="shared" si="15"/>
        <v>387</v>
      </c>
      <c r="AN11" s="14"/>
      <c r="AO11" s="14"/>
    </row>
    <row r="12" spans="1:41" s="1" customFormat="1" ht="11.1" customHeight="1" outlineLevel="1" x14ac:dyDescent="0.2">
      <c r="A12" s="7" t="s">
        <v>14</v>
      </c>
      <c r="B12" s="7" t="s">
        <v>8</v>
      </c>
      <c r="C12" s="8">
        <v>-19.286000000000001</v>
      </c>
      <c r="D12" s="8">
        <v>397.27100000000002</v>
      </c>
      <c r="E12" s="8">
        <v>263.32</v>
      </c>
      <c r="F12" s="8">
        <v>93.697000000000003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262.88299999999998</v>
      </c>
      <c r="K12" s="14">
        <f t="shared" si="10"/>
        <v>0.43700000000001182</v>
      </c>
      <c r="L12" s="14">
        <f>VLOOKUP(A:A,[1]TDSheet!$A:$S,19,0)</f>
        <v>40</v>
      </c>
      <c r="M12" s="14">
        <f>VLOOKUP(A:A,[1]TDSheet!$A:$U,21,0)</f>
        <v>30</v>
      </c>
      <c r="N12" s="14">
        <f>VLOOKUP(A:A,[1]TDSheet!$A:$V,22,0)</f>
        <v>50</v>
      </c>
      <c r="O12" s="14">
        <f>VLOOKUP(A:A,[1]TDSheet!$A:$X,24,0)</f>
        <v>40</v>
      </c>
      <c r="P12" s="14"/>
      <c r="Q12" s="14">
        <v>30</v>
      </c>
      <c r="R12" s="14">
        <f>VLOOKUP(A:A,[3]TDSheet!$A:$C,3,0)</f>
        <v>108.6</v>
      </c>
      <c r="S12" s="14"/>
      <c r="T12" s="14"/>
      <c r="U12" s="14"/>
      <c r="V12" s="14"/>
      <c r="W12" s="14">
        <f t="shared" si="11"/>
        <v>32.738799999999998</v>
      </c>
      <c r="X12" s="16"/>
      <c r="Y12" s="17">
        <f t="shared" si="12"/>
        <v>7.7491233643261213</v>
      </c>
      <c r="Z12" s="14">
        <f t="shared" si="13"/>
        <v>2.8619558444414581</v>
      </c>
      <c r="AA12" s="14"/>
      <c r="AB12" s="14"/>
      <c r="AC12" s="14">
        <f>VLOOKUP(A:A,[5]TDSheet!$A:$D,4,0)</f>
        <v>99.626000000000005</v>
      </c>
      <c r="AD12" s="14">
        <v>0</v>
      </c>
      <c r="AE12" s="14">
        <f>VLOOKUP(A:A,[1]TDSheet!$A:$AF,32,0)</f>
        <v>22.754000000000001</v>
      </c>
      <c r="AF12" s="14">
        <f>VLOOKUP(A:A,[1]TDSheet!$A:$AG,33,0)</f>
        <v>25.0488</v>
      </c>
      <c r="AG12" s="14">
        <f>VLOOKUP(A:A,[1]TDSheet!$A:$W,23,0)</f>
        <v>35.888599999999997</v>
      </c>
      <c r="AH12" s="14">
        <f>VLOOKUP(A:A,[4]TDSheet!$A:$D,4,0)</f>
        <v>130.97</v>
      </c>
      <c r="AI12" s="14" t="e">
        <f>VLOOKUP(A:A,[1]TDSheet!$A:$AI,35,0)</f>
        <v>#N/A</v>
      </c>
      <c r="AJ12" s="14">
        <f t="shared" si="14"/>
        <v>0</v>
      </c>
      <c r="AK12" s="14"/>
      <c r="AL12" s="14"/>
      <c r="AM12" s="14">
        <f t="shared" si="15"/>
        <v>108.6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15</v>
      </c>
      <c r="C13" s="8">
        <v>-5</v>
      </c>
      <c r="D13" s="8">
        <v>315</v>
      </c>
      <c r="E13" s="8">
        <v>279</v>
      </c>
      <c r="F13" s="8">
        <v>13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283</v>
      </c>
      <c r="K13" s="14">
        <f t="shared" si="10"/>
        <v>-4</v>
      </c>
      <c r="L13" s="14">
        <f>VLOOKUP(A:A,[1]TDSheet!$A:$S,19,0)</f>
        <v>40</v>
      </c>
      <c r="M13" s="14">
        <f>VLOOKUP(A:A,[1]TDSheet!$A:$U,21,0)</f>
        <v>30</v>
      </c>
      <c r="N13" s="14">
        <f>VLOOKUP(A:A,[1]TDSheet!$A:$V,22,0)</f>
        <v>50</v>
      </c>
      <c r="O13" s="14">
        <f>VLOOKUP(A:A,[1]TDSheet!$A:$X,24,0)</f>
        <v>40</v>
      </c>
      <c r="P13" s="14">
        <v>80</v>
      </c>
      <c r="Q13" s="14">
        <v>50</v>
      </c>
      <c r="R13" s="14">
        <f>VLOOKUP(A:A,[3]TDSheet!$A:$C,3,0)</f>
        <v>92.8</v>
      </c>
      <c r="S13" s="14"/>
      <c r="T13" s="14"/>
      <c r="U13" s="14"/>
      <c r="V13" s="14"/>
      <c r="W13" s="14">
        <f t="shared" si="11"/>
        <v>36.6</v>
      </c>
      <c r="X13" s="16"/>
      <c r="Y13" s="17">
        <f t="shared" si="12"/>
        <v>6.9125683060109289</v>
      </c>
      <c r="Z13" s="14">
        <f t="shared" si="13"/>
        <v>0.3551912568306011</v>
      </c>
      <c r="AA13" s="14"/>
      <c r="AB13" s="14"/>
      <c r="AC13" s="14">
        <f>VLOOKUP(A:A,[5]TDSheet!$A:$D,4,0)</f>
        <v>96</v>
      </c>
      <c r="AD13" s="14">
        <v>0</v>
      </c>
      <c r="AE13" s="14">
        <f>VLOOKUP(A:A,[1]TDSheet!$A:$AF,32,0)</f>
        <v>30</v>
      </c>
      <c r="AF13" s="14">
        <f>VLOOKUP(A:A,[1]TDSheet!$A:$AG,33,0)</f>
        <v>34.6</v>
      </c>
      <c r="AG13" s="14">
        <f>VLOOKUP(A:A,[1]TDSheet!$A:$W,23,0)</f>
        <v>36.799999999999997</v>
      </c>
      <c r="AH13" s="14">
        <f>VLOOKUP(A:A,[4]TDSheet!$A:$D,4,0)</f>
        <v>139</v>
      </c>
      <c r="AI13" s="14">
        <f>VLOOKUP(A:A,[1]TDSheet!$A:$AI,35,0)</f>
        <v>0</v>
      </c>
      <c r="AJ13" s="14">
        <f t="shared" si="14"/>
        <v>0</v>
      </c>
      <c r="AK13" s="14"/>
      <c r="AL13" s="14"/>
      <c r="AM13" s="14">
        <f t="shared" si="15"/>
        <v>46.4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15</v>
      </c>
      <c r="C14" s="8">
        <v>121</v>
      </c>
      <c r="D14" s="8">
        <v>2452</v>
      </c>
      <c r="E14" s="8">
        <v>1792</v>
      </c>
      <c r="F14" s="8">
        <v>592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2163</v>
      </c>
      <c r="K14" s="14">
        <f t="shared" si="10"/>
        <v>-371</v>
      </c>
      <c r="L14" s="14">
        <f>VLOOKUP(A:A,[1]TDSheet!$A:$S,19,0)</f>
        <v>250</v>
      </c>
      <c r="M14" s="14">
        <f>VLOOKUP(A:A,[1]TDSheet!$A:$U,21,0)</f>
        <v>150</v>
      </c>
      <c r="N14" s="14">
        <f>VLOOKUP(A:A,[1]TDSheet!$A:$V,22,0)</f>
        <v>350</v>
      </c>
      <c r="O14" s="14">
        <f>VLOOKUP(A:A,[1]TDSheet!$A:$X,24,0)</f>
        <v>200</v>
      </c>
      <c r="P14" s="14">
        <v>100</v>
      </c>
      <c r="Q14" s="14">
        <v>100</v>
      </c>
      <c r="R14" s="14">
        <f>VLOOKUP(A:A,[3]TDSheet!$A:$C,3,0)</f>
        <v>517.5</v>
      </c>
      <c r="S14" s="14"/>
      <c r="T14" s="14"/>
      <c r="U14" s="14"/>
      <c r="V14" s="14"/>
      <c r="W14" s="14">
        <f t="shared" si="11"/>
        <v>192.4</v>
      </c>
      <c r="X14" s="16"/>
      <c r="Y14" s="17">
        <f t="shared" si="12"/>
        <v>8.5343035343035343</v>
      </c>
      <c r="Z14" s="14">
        <f t="shared" si="13"/>
        <v>3.0769230769230766</v>
      </c>
      <c r="AA14" s="14"/>
      <c r="AB14" s="14"/>
      <c r="AC14" s="14">
        <f>VLOOKUP(A:A,[5]TDSheet!$A:$D,4,0)</f>
        <v>190</v>
      </c>
      <c r="AD14" s="14">
        <f>VLOOKUP(A:A,[6]TDSheet!$A:$D,4,0)</f>
        <v>640</v>
      </c>
      <c r="AE14" s="14">
        <f>VLOOKUP(A:A,[1]TDSheet!$A:$AF,32,0)</f>
        <v>188.5</v>
      </c>
      <c r="AF14" s="14">
        <f>VLOOKUP(A:A,[1]TDSheet!$A:$AG,33,0)</f>
        <v>226.4</v>
      </c>
      <c r="AG14" s="14">
        <f>VLOOKUP(A:A,[1]TDSheet!$A:$W,23,0)</f>
        <v>243.8</v>
      </c>
      <c r="AH14" s="14">
        <f>VLOOKUP(A:A,[4]TDSheet!$A:$D,4,0)</f>
        <v>770</v>
      </c>
      <c r="AI14" s="14" t="str">
        <f>VLOOKUP(A:A,[1]TDSheet!$A:$AI,35,0)</f>
        <v>?????</v>
      </c>
      <c r="AJ14" s="14">
        <f t="shared" si="14"/>
        <v>0</v>
      </c>
      <c r="AK14" s="14"/>
      <c r="AL14" s="14"/>
      <c r="AM14" s="14">
        <f t="shared" si="15"/>
        <v>207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15</v>
      </c>
      <c r="C15" s="8">
        <v>-1073</v>
      </c>
      <c r="D15" s="8">
        <v>6406</v>
      </c>
      <c r="E15" s="8">
        <v>4667</v>
      </c>
      <c r="F15" s="8">
        <v>241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5060</v>
      </c>
      <c r="K15" s="14">
        <f t="shared" si="10"/>
        <v>-393</v>
      </c>
      <c r="L15" s="14">
        <f>VLOOKUP(A:A,[1]TDSheet!$A:$S,19,0)</f>
        <v>800</v>
      </c>
      <c r="M15" s="14">
        <f>VLOOKUP(A:A,[1]TDSheet!$A:$U,21,0)</f>
        <v>0</v>
      </c>
      <c r="N15" s="14">
        <f>VLOOKUP(A:A,[1]TDSheet!$A:$V,22,0)</f>
        <v>800</v>
      </c>
      <c r="O15" s="14">
        <f>VLOOKUP(A:A,[1]TDSheet!$A:$X,24,0)</f>
        <v>500</v>
      </c>
      <c r="P15" s="14">
        <v>1100</v>
      </c>
      <c r="Q15" s="14">
        <v>1200</v>
      </c>
      <c r="R15" s="14">
        <f>VLOOKUP(A:A,[3]TDSheet!$A:$C,3,0)</f>
        <v>292.5</v>
      </c>
      <c r="S15" s="14"/>
      <c r="T15" s="14"/>
      <c r="U15" s="14"/>
      <c r="V15" s="14"/>
      <c r="W15" s="14">
        <f t="shared" si="11"/>
        <v>640.6</v>
      </c>
      <c r="X15" s="16"/>
      <c r="Y15" s="17">
        <f t="shared" si="12"/>
        <v>5.3715266937246327</v>
      </c>
      <c r="Z15" s="14">
        <f t="shared" si="13"/>
        <v>0.37620980330939741</v>
      </c>
      <c r="AA15" s="14"/>
      <c r="AB15" s="14"/>
      <c r="AC15" s="14">
        <f>VLOOKUP(A:A,[5]TDSheet!$A:$D,4,0)</f>
        <v>264</v>
      </c>
      <c r="AD15" s="14">
        <f>VLOOKUP(A:A,[6]TDSheet!$A:$D,4,0)</f>
        <v>1200</v>
      </c>
      <c r="AE15" s="14">
        <f>VLOOKUP(A:A,[1]TDSheet!$A:$AF,32,0)</f>
        <v>449.75</v>
      </c>
      <c r="AF15" s="14">
        <f>VLOOKUP(A:A,[1]TDSheet!$A:$AG,33,0)</f>
        <v>599.79999999999995</v>
      </c>
      <c r="AG15" s="14">
        <f>VLOOKUP(A:A,[1]TDSheet!$A:$W,23,0)</f>
        <v>626</v>
      </c>
      <c r="AH15" s="14">
        <f>VLOOKUP(A:A,[4]TDSheet!$A:$D,4,0)</f>
        <v>1060</v>
      </c>
      <c r="AI15" s="14" t="str">
        <f>VLOOKUP(A:A,[1]TDSheet!$A:$AI,35,0)</f>
        <v>оконч</v>
      </c>
      <c r="AJ15" s="14">
        <f t="shared" si="14"/>
        <v>0</v>
      </c>
      <c r="AK15" s="14"/>
      <c r="AL15" s="14"/>
      <c r="AM15" s="14">
        <f t="shared" si="15"/>
        <v>131.625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15</v>
      </c>
      <c r="C16" s="8">
        <v>-1226</v>
      </c>
      <c r="D16" s="8">
        <v>8707</v>
      </c>
      <c r="E16" s="8">
        <v>5695</v>
      </c>
      <c r="F16" s="8">
        <v>1228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5778</v>
      </c>
      <c r="K16" s="14">
        <f t="shared" si="10"/>
        <v>-83</v>
      </c>
      <c r="L16" s="14">
        <f>VLOOKUP(A:A,[1]TDSheet!$A:$S,19,0)</f>
        <v>700</v>
      </c>
      <c r="M16" s="14">
        <f>VLOOKUP(A:A,[1]TDSheet!$A:$U,21,0)</f>
        <v>900</v>
      </c>
      <c r="N16" s="14">
        <f>VLOOKUP(A:A,[1]TDSheet!$A:$V,22,0)</f>
        <v>1000</v>
      </c>
      <c r="O16" s="14">
        <f>VLOOKUP(A:A,[1]TDSheet!$A:$X,24,0)</f>
        <v>1000</v>
      </c>
      <c r="P16" s="14">
        <v>800</v>
      </c>
      <c r="Q16" s="14">
        <v>500</v>
      </c>
      <c r="R16" s="14">
        <f>VLOOKUP(A:A,[3]TDSheet!$A:$C,3,0)</f>
        <v>303.7</v>
      </c>
      <c r="S16" s="14"/>
      <c r="T16" s="14"/>
      <c r="U16" s="14"/>
      <c r="V16" s="14"/>
      <c r="W16" s="14">
        <f t="shared" si="11"/>
        <v>711.8</v>
      </c>
      <c r="X16" s="16"/>
      <c r="Y16" s="17">
        <f t="shared" si="12"/>
        <v>7.906715369485811</v>
      </c>
      <c r="Z16" s="14">
        <f t="shared" si="13"/>
        <v>1.7252037089069965</v>
      </c>
      <c r="AA16" s="14"/>
      <c r="AB16" s="14"/>
      <c r="AC16" s="14">
        <f>VLOOKUP(A:A,[5]TDSheet!$A:$D,4,0)</f>
        <v>264</v>
      </c>
      <c r="AD16" s="14">
        <f>VLOOKUP(A:A,[6]TDSheet!$A:$D,4,0)</f>
        <v>1872</v>
      </c>
      <c r="AE16" s="14">
        <f>VLOOKUP(A:A,[1]TDSheet!$A:$AF,32,0)</f>
        <v>522</v>
      </c>
      <c r="AF16" s="14">
        <f>VLOOKUP(A:A,[1]TDSheet!$A:$AG,33,0)</f>
        <v>696.2</v>
      </c>
      <c r="AG16" s="14">
        <f>VLOOKUP(A:A,[1]TDSheet!$A:$W,23,0)</f>
        <v>786</v>
      </c>
      <c r="AH16" s="14">
        <f>VLOOKUP(A:A,[4]TDSheet!$A:$D,4,0)</f>
        <v>981</v>
      </c>
      <c r="AI16" s="14" t="str">
        <f>VLOOKUP(A:A,[1]TDSheet!$A:$AI,35,0)</f>
        <v>янвак</v>
      </c>
      <c r="AJ16" s="14">
        <f t="shared" si="14"/>
        <v>0</v>
      </c>
      <c r="AK16" s="14"/>
      <c r="AL16" s="14"/>
      <c r="AM16" s="14">
        <f t="shared" si="15"/>
        <v>136.66499999999999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15</v>
      </c>
      <c r="C17" s="8">
        <v>-40</v>
      </c>
      <c r="D17" s="8">
        <v>394</v>
      </c>
      <c r="E17" s="8">
        <v>253</v>
      </c>
      <c r="F17" s="8">
        <v>77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266</v>
      </c>
      <c r="K17" s="14">
        <f t="shared" si="10"/>
        <v>-13</v>
      </c>
      <c r="L17" s="14">
        <f>VLOOKUP(A:A,[1]TDSheet!$A:$S,19,0)</f>
        <v>50</v>
      </c>
      <c r="M17" s="14">
        <f>VLOOKUP(A:A,[1]TDSheet!$A:$U,21,0)</f>
        <v>30</v>
      </c>
      <c r="N17" s="14">
        <f>VLOOKUP(A:A,[1]TDSheet!$A:$V,22,0)</f>
        <v>60</v>
      </c>
      <c r="O17" s="14">
        <f>VLOOKUP(A:A,[1]TDSheet!$A:$X,24,0)</f>
        <v>50</v>
      </c>
      <c r="P17" s="14"/>
      <c r="Q17" s="14">
        <v>50</v>
      </c>
      <c r="R17" s="14">
        <f>VLOOKUP(A:A,[3]TDSheet!$A:$C,3,0)</f>
        <v>145.6</v>
      </c>
      <c r="S17" s="14"/>
      <c r="T17" s="14"/>
      <c r="U17" s="14"/>
      <c r="V17" s="14"/>
      <c r="W17" s="14">
        <f t="shared" si="11"/>
        <v>38.6</v>
      </c>
      <c r="X17" s="16"/>
      <c r="Y17" s="17">
        <f t="shared" si="12"/>
        <v>6.9170984455958546</v>
      </c>
      <c r="Z17" s="14">
        <f t="shared" si="13"/>
        <v>1.9948186528497409</v>
      </c>
      <c r="AA17" s="14"/>
      <c r="AB17" s="14"/>
      <c r="AC17" s="14">
        <f>VLOOKUP(A:A,[5]TDSheet!$A:$D,4,0)</f>
        <v>60</v>
      </c>
      <c r="AD17" s="14">
        <v>0</v>
      </c>
      <c r="AE17" s="14">
        <f>VLOOKUP(A:A,[1]TDSheet!$A:$AF,32,0)</f>
        <v>21.5</v>
      </c>
      <c r="AF17" s="14">
        <f>VLOOKUP(A:A,[1]TDSheet!$A:$AG,33,0)</f>
        <v>32</v>
      </c>
      <c r="AG17" s="14">
        <f>VLOOKUP(A:A,[1]TDSheet!$A:$W,23,0)</f>
        <v>43.4</v>
      </c>
      <c r="AH17" s="14">
        <f>VLOOKUP(A:A,[4]TDSheet!$A:$D,4,0)</f>
        <v>157</v>
      </c>
      <c r="AI17" s="14" t="e">
        <f>VLOOKUP(A:A,[1]TDSheet!$A:$AI,35,0)</f>
        <v>#N/A</v>
      </c>
      <c r="AJ17" s="14">
        <f t="shared" si="14"/>
        <v>0</v>
      </c>
      <c r="AK17" s="14"/>
      <c r="AL17" s="14"/>
      <c r="AM17" s="14">
        <f t="shared" si="15"/>
        <v>72.8</v>
      </c>
      <c r="AN17" s="14"/>
      <c r="AO17" s="14"/>
    </row>
    <row r="18" spans="1:41" s="1" customFormat="1" ht="11.1" customHeight="1" outlineLevel="1" x14ac:dyDescent="0.2">
      <c r="A18" s="7" t="s">
        <v>21</v>
      </c>
      <c r="B18" s="7" t="s">
        <v>15</v>
      </c>
      <c r="C18" s="8">
        <v>24</v>
      </c>
      <c r="D18" s="8">
        <v>398</v>
      </c>
      <c r="E18" s="8">
        <v>387</v>
      </c>
      <c r="F18" s="8">
        <v>27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420</v>
      </c>
      <c r="K18" s="14">
        <f t="shared" si="10"/>
        <v>-33</v>
      </c>
      <c r="L18" s="14">
        <f>VLOOKUP(A:A,[1]TDSheet!$A:$S,19,0)</f>
        <v>20</v>
      </c>
      <c r="M18" s="14">
        <f>VLOOKUP(A:A,[1]TDSheet!$A:$U,21,0)</f>
        <v>20</v>
      </c>
      <c r="N18" s="14">
        <f>VLOOKUP(A:A,[1]TDSheet!$A:$V,22,0)</f>
        <v>30</v>
      </c>
      <c r="O18" s="14">
        <f>VLOOKUP(A:A,[1]TDSheet!$A:$X,24,0)</f>
        <v>20</v>
      </c>
      <c r="P18" s="14">
        <v>20</v>
      </c>
      <c r="Q18" s="14">
        <v>20</v>
      </c>
      <c r="R18" s="14">
        <f>VLOOKUP(A:A,[3]TDSheet!$A:$C,3,0)</f>
        <v>0</v>
      </c>
      <c r="S18" s="14"/>
      <c r="T18" s="14"/>
      <c r="U18" s="14"/>
      <c r="V18" s="14"/>
      <c r="W18" s="14">
        <f t="shared" si="11"/>
        <v>17.399999999999999</v>
      </c>
      <c r="X18" s="16"/>
      <c r="Y18" s="17">
        <f t="shared" si="12"/>
        <v>7.8735632183908049</v>
      </c>
      <c r="Z18" s="14">
        <f t="shared" si="13"/>
        <v>1.5517241379310347</v>
      </c>
      <c r="AA18" s="14"/>
      <c r="AB18" s="14"/>
      <c r="AC18" s="14">
        <f>VLOOKUP(A:A,[5]TDSheet!$A:$D,4,0)</f>
        <v>300</v>
      </c>
      <c r="AD18" s="14">
        <v>0</v>
      </c>
      <c r="AE18" s="14">
        <f>VLOOKUP(A:A,[1]TDSheet!$A:$AF,32,0)</f>
        <v>18</v>
      </c>
      <c r="AF18" s="14">
        <f>VLOOKUP(A:A,[1]TDSheet!$A:$AG,33,0)</f>
        <v>23</v>
      </c>
      <c r="AG18" s="14">
        <f>VLOOKUP(A:A,[1]TDSheet!$A:$W,23,0)</f>
        <v>19.600000000000001</v>
      </c>
      <c r="AH18" s="14">
        <f>VLOOKUP(A:A,[4]TDSheet!$A:$D,4,0)</f>
        <v>506</v>
      </c>
      <c r="AI18" s="14">
        <f>VLOOKUP(A:A,[1]TDSheet!$A:$AI,35,0)</f>
        <v>0</v>
      </c>
      <c r="AJ18" s="14">
        <f t="shared" si="14"/>
        <v>0</v>
      </c>
      <c r="AK18" s="14"/>
      <c r="AL18" s="14"/>
      <c r="AM18" s="14">
        <f t="shared" si="15"/>
        <v>0</v>
      </c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15</v>
      </c>
      <c r="C19" s="8">
        <v>42</v>
      </c>
      <c r="D19" s="8">
        <v>266</v>
      </c>
      <c r="E19" s="8">
        <v>123</v>
      </c>
      <c r="F19" s="8">
        <v>165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144</v>
      </c>
      <c r="K19" s="14">
        <f t="shared" si="10"/>
        <v>-21</v>
      </c>
      <c r="L19" s="14">
        <f>VLOOKUP(A:A,[1]TDSheet!$A:$S,19,0)</f>
        <v>50</v>
      </c>
      <c r="M19" s="14">
        <f>VLOOKUP(A:A,[1]TDSheet!$A:$U,21,0)</f>
        <v>0</v>
      </c>
      <c r="N19" s="14">
        <f>VLOOKUP(A:A,[1]TDSheet!$A:$V,22,0)</f>
        <v>100</v>
      </c>
      <c r="O19" s="14">
        <f>VLOOKUP(A:A,[1]TDSheet!$A:$X,24,0)</f>
        <v>100</v>
      </c>
      <c r="P19" s="14"/>
      <c r="Q19" s="14"/>
      <c r="R19" s="14">
        <f>VLOOKUP(A:A,[3]TDSheet!$A:$C,3,0)</f>
        <v>0</v>
      </c>
      <c r="S19" s="14"/>
      <c r="T19" s="14"/>
      <c r="U19" s="14"/>
      <c r="V19" s="14"/>
      <c r="W19" s="14">
        <f t="shared" si="11"/>
        <v>24.6</v>
      </c>
      <c r="X19" s="16"/>
      <c r="Y19" s="17">
        <f t="shared" si="12"/>
        <v>16.869918699186989</v>
      </c>
      <c r="Z19" s="14">
        <f t="shared" si="13"/>
        <v>6.7073170731707314</v>
      </c>
      <c r="AA19" s="14"/>
      <c r="AB19" s="14"/>
      <c r="AC19" s="14">
        <v>0</v>
      </c>
      <c r="AD19" s="14">
        <v>0</v>
      </c>
      <c r="AE19" s="14">
        <f>VLOOKUP(A:A,[1]TDSheet!$A:$AF,32,0)</f>
        <v>30.25</v>
      </c>
      <c r="AF19" s="14">
        <f>VLOOKUP(A:A,[1]TDSheet!$A:$AG,33,0)</f>
        <v>26.8</v>
      </c>
      <c r="AG19" s="14">
        <f>VLOOKUP(A:A,[1]TDSheet!$A:$W,23,0)</f>
        <v>34.799999999999997</v>
      </c>
      <c r="AH19" s="14">
        <f>VLOOKUP(A:A,[4]TDSheet!$A:$D,4,0)</f>
        <v>17</v>
      </c>
      <c r="AI19" s="14" t="e">
        <f>VLOOKUP(A:A,[1]TDSheet!$A:$AI,35,0)</f>
        <v>#N/A</v>
      </c>
      <c r="AJ19" s="14">
        <f t="shared" si="14"/>
        <v>0</v>
      </c>
      <c r="AK19" s="14"/>
      <c r="AL19" s="14"/>
      <c r="AM19" s="14">
        <f t="shared" si="15"/>
        <v>0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15</v>
      </c>
      <c r="C20" s="8">
        <v>-27</v>
      </c>
      <c r="D20" s="8">
        <v>326</v>
      </c>
      <c r="E20" s="8">
        <v>221</v>
      </c>
      <c r="F20" s="8">
        <v>76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260</v>
      </c>
      <c r="K20" s="14">
        <f t="shared" si="10"/>
        <v>-39</v>
      </c>
      <c r="L20" s="14">
        <f>VLOOKUP(A:A,[1]TDSheet!$A:$S,19,0)</f>
        <v>0</v>
      </c>
      <c r="M20" s="14">
        <f>VLOOKUP(A:A,[1]TDSheet!$A:$U,21,0)</f>
        <v>90</v>
      </c>
      <c r="N20" s="14">
        <f>VLOOKUP(A:A,[1]TDSheet!$A:$V,22,0)</f>
        <v>70</v>
      </c>
      <c r="O20" s="14">
        <f>VLOOKUP(A:A,[1]TDSheet!$A:$X,24,0)</f>
        <v>50</v>
      </c>
      <c r="P20" s="14">
        <v>50</v>
      </c>
      <c r="Q20" s="14">
        <v>60</v>
      </c>
      <c r="R20" s="14">
        <f>VLOOKUP(A:A,[3]TDSheet!$A:$C,3,0)</f>
        <v>0</v>
      </c>
      <c r="S20" s="14"/>
      <c r="T20" s="14"/>
      <c r="U20" s="14"/>
      <c r="V20" s="14"/>
      <c r="W20" s="14">
        <f t="shared" si="11"/>
        <v>44.2</v>
      </c>
      <c r="X20" s="16"/>
      <c r="Y20" s="17">
        <f t="shared" si="12"/>
        <v>7.6018099547511309</v>
      </c>
      <c r="Z20" s="14">
        <f t="shared" si="13"/>
        <v>1.7194570135746605</v>
      </c>
      <c r="AA20" s="14"/>
      <c r="AB20" s="14"/>
      <c r="AC20" s="14">
        <v>0</v>
      </c>
      <c r="AD20" s="14">
        <v>0</v>
      </c>
      <c r="AE20" s="14">
        <f>VLOOKUP(A:A,[1]TDSheet!$A:$AF,32,0)</f>
        <v>54.5</v>
      </c>
      <c r="AF20" s="14">
        <f>VLOOKUP(A:A,[1]TDSheet!$A:$AG,33,0)</f>
        <v>35.200000000000003</v>
      </c>
      <c r="AG20" s="14">
        <f>VLOOKUP(A:A,[1]TDSheet!$A:$W,23,0)</f>
        <v>49</v>
      </c>
      <c r="AH20" s="14">
        <f>VLOOKUP(A:A,[4]TDSheet!$A:$D,4,0)</f>
        <v>77</v>
      </c>
      <c r="AI20" s="14" t="str">
        <f>VLOOKUP(A:A,[1]TDSheet!$A:$AI,35,0)</f>
        <v>продянв</v>
      </c>
      <c r="AJ20" s="14">
        <f t="shared" si="14"/>
        <v>0</v>
      </c>
      <c r="AK20" s="14"/>
      <c r="AL20" s="14"/>
      <c r="AM20" s="14">
        <f t="shared" si="15"/>
        <v>0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15</v>
      </c>
      <c r="C21" s="8">
        <v>533</v>
      </c>
      <c r="D21" s="8">
        <v>1070</v>
      </c>
      <c r="E21" s="19">
        <v>753</v>
      </c>
      <c r="F21" s="20">
        <v>284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359</v>
      </c>
      <c r="K21" s="14">
        <f t="shared" si="10"/>
        <v>394</v>
      </c>
      <c r="L21" s="14">
        <f>VLOOKUP(A:A,[1]TDSheet!$A:$S,19,0)</f>
        <v>150</v>
      </c>
      <c r="M21" s="14">
        <f>VLOOKUP(A:A,[1]TDSheet!$A:$U,21,0)</f>
        <v>100</v>
      </c>
      <c r="N21" s="14">
        <f>VLOOKUP(A:A,[1]TDSheet!$A:$V,22,0)</f>
        <v>150</v>
      </c>
      <c r="O21" s="14">
        <f>VLOOKUP(A:A,[1]TDSheet!$A:$X,24,0)</f>
        <v>200</v>
      </c>
      <c r="P21" s="14">
        <v>100</v>
      </c>
      <c r="Q21" s="14">
        <v>200</v>
      </c>
      <c r="R21" s="14">
        <f>VLOOKUP(A:A,[3]TDSheet!$A:$C,3,0)</f>
        <v>104</v>
      </c>
      <c r="S21" s="14"/>
      <c r="T21" s="14"/>
      <c r="U21" s="14"/>
      <c r="V21" s="14"/>
      <c r="W21" s="14">
        <f t="shared" si="11"/>
        <v>136.6</v>
      </c>
      <c r="X21" s="16"/>
      <c r="Y21" s="17">
        <f t="shared" si="12"/>
        <v>7.2035139092240117</v>
      </c>
      <c r="Z21" s="14">
        <f t="shared" si="13"/>
        <v>2.0790629575402635</v>
      </c>
      <c r="AA21" s="14"/>
      <c r="AB21" s="14"/>
      <c r="AC21" s="14">
        <f>VLOOKUP(A:A,[5]TDSheet!$A:$D,4,0)</f>
        <v>70</v>
      </c>
      <c r="AD21" s="14">
        <v>0</v>
      </c>
      <c r="AE21" s="14">
        <f>VLOOKUP(A:A,[1]TDSheet!$A:$AF,32,0)</f>
        <v>134.75</v>
      </c>
      <c r="AF21" s="14">
        <f>VLOOKUP(A:A,[1]TDSheet!$A:$AG,33,0)</f>
        <v>125.6</v>
      </c>
      <c r="AG21" s="14">
        <f>VLOOKUP(A:A,[1]TDSheet!$A:$W,23,0)</f>
        <v>143.4</v>
      </c>
      <c r="AH21" s="14">
        <f>VLOOKUP(A:A,[4]TDSheet!$A:$D,4,0)</f>
        <v>160</v>
      </c>
      <c r="AI21" s="14" t="e">
        <f>VLOOKUP(A:A,[1]TDSheet!$A:$AI,35,0)</f>
        <v>#N/A</v>
      </c>
      <c r="AJ21" s="14">
        <f t="shared" si="14"/>
        <v>0</v>
      </c>
      <c r="AK21" s="14"/>
      <c r="AL21" s="14"/>
      <c r="AM21" s="14">
        <f t="shared" si="15"/>
        <v>52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15</v>
      </c>
      <c r="C22" s="8">
        <v>-34</v>
      </c>
      <c r="D22" s="8">
        <v>252</v>
      </c>
      <c r="E22" s="8">
        <v>212</v>
      </c>
      <c r="F22" s="8">
        <v>-23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318</v>
      </c>
      <c r="K22" s="14">
        <f t="shared" si="10"/>
        <v>-106</v>
      </c>
      <c r="L22" s="14">
        <f>VLOOKUP(A:A,[1]TDSheet!$A:$S,19,0)</f>
        <v>50</v>
      </c>
      <c r="M22" s="14">
        <f>VLOOKUP(A:A,[1]TDSheet!$A:$U,21,0)</f>
        <v>30</v>
      </c>
      <c r="N22" s="14">
        <f>VLOOKUP(A:A,[1]TDSheet!$A:$V,22,0)</f>
        <v>60</v>
      </c>
      <c r="O22" s="14">
        <f>VLOOKUP(A:A,[1]TDSheet!$A:$X,24,0)</f>
        <v>40</v>
      </c>
      <c r="P22" s="14">
        <v>60</v>
      </c>
      <c r="Q22" s="14">
        <v>6</v>
      </c>
      <c r="R22" s="14">
        <f>VLOOKUP(A:A,[3]TDSheet!$A:$C,3,0)</f>
        <v>25.5</v>
      </c>
      <c r="S22" s="14"/>
      <c r="T22" s="14"/>
      <c r="U22" s="14"/>
      <c r="V22" s="14"/>
      <c r="W22" s="14">
        <f t="shared" si="11"/>
        <v>34</v>
      </c>
      <c r="X22" s="16"/>
      <c r="Y22" s="17">
        <f t="shared" si="12"/>
        <v>6.382352941176471</v>
      </c>
      <c r="Z22" s="14">
        <f t="shared" si="13"/>
        <v>-0.67647058823529416</v>
      </c>
      <c r="AA22" s="14"/>
      <c r="AB22" s="14"/>
      <c r="AC22" s="14">
        <f>VLOOKUP(A:A,[5]TDSheet!$A:$D,4,0)</f>
        <v>42</v>
      </c>
      <c r="AD22" s="14">
        <v>0</v>
      </c>
      <c r="AE22" s="14">
        <f>VLOOKUP(A:A,[1]TDSheet!$A:$AF,32,0)</f>
        <v>29.75</v>
      </c>
      <c r="AF22" s="14">
        <f>VLOOKUP(A:A,[1]TDSheet!$A:$AG,33,0)</f>
        <v>40.799999999999997</v>
      </c>
      <c r="AG22" s="14">
        <f>VLOOKUP(A:A,[1]TDSheet!$A:$W,23,0)</f>
        <v>40.799999999999997</v>
      </c>
      <c r="AH22" s="14">
        <f>VLOOKUP(A:A,[4]TDSheet!$A:$D,4,0)</f>
        <v>91</v>
      </c>
      <c r="AI22" s="14">
        <f>VLOOKUP(A:A,[1]TDSheet!$A:$AI,35,0)</f>
        <v>0</v>
      </c>
      <c r="AJ22" s="14">
        <f t="shared" si="14"/>
        <v>0</v>
      </c>
      <c r="AK22" s="14"/>
      <c r="AL22" s="14"/>
      <c r="AM22" s="14">
        <f t="shared" si="15"/>
        <v>7.6499999999999995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15</v>
      </c>
      <c r="C23" s="8">
        <v>94</v>
      </c>
      <c r="D23" s="8">
        <v>91</v>
      </c>
      <c r="E23" s="8">
        <v>120</v>
      </c>
      <c r="F23" s="8">
        <v>48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143</v>
      </c>
      <c r="K23" s="14">
        <f t="shared" si="10"/>
        <v>-23</v>
      </c>
      <c r="L23" s="14">
        <f>VLOOKUP(A:A,[1]TDSheet!$A:$S,19,0)</f>
        <v>0</v>
      </c>
      <c r="M23" s="14">
        <f>VLOOKUP(A:A,[1]TDSheet!$A:$U,21,0)</f>
        <v>0</v>
      </c>
      <c r="N23" s="14">
        <f>VLOOKUP(A:A,[1]TDSheet!$A:$V,22,0)</f>
        <v>30</v>
      </c>
      <c r="O23" s="14">
        <f>VLOOKUP(A:A,[1]TDSheet!$A:$X,24,0)</f>
        <v>30</v>
      </c>
      <c r="P23" s="14">
        <v>30</v>
      </c>
      <c r="Q23" s="14">
        <v>20</v>
      </c>
      <c r="R23" s="14">
        <f>VLOOKUP(A:A,[3]TDSheet!$A:$C,3,0)</f>
        <v>30</v>
      </c>
      <c r="S23" s="14"/>
      <c r="T23" s="14"/>
      <c r="U23" s="14"/>
      <c r="V23" s="14"/>
      <c r="W23" s="14">
        <f t="shared" si="11"/>
        <v>18</v>
      </c>
      <c r="X23" s="16"/>
      <c r="Y23" s="17">
        <f t="shared" si="12"/>
        <v>7.666666666666667</v>
      </c>
      <c r="Z23" s="14">
        <f t="shared" si="13"/>
        <v>2.6666666666666665</v>
      </c>
      <c r="AA23" s="14"/>
      <c r="AB23" s="14"/>
      <c r="AC23" s="14">
        <f>VLOOKUP(A:A,[5]TDSheet!$A:$D,4,0)</f>
        <v>30</v>
      </c>
      <c r="AD23" s="14">
        <v>0</v>
      </c>
      <c r="AE23" s="14">
        <f>VLOOKUP(A:A,[1]TDSheet!$A:$AF,32,0)</f>
        <v>14.25</v>
      </c>
      <c r="AF23" s="14">
        <f>VLOOKUP(A:A,[1]TDSheet!$A:$AG,33,0)</f>
        <v>24.6</v>
      </c>
      <c r="AG23" s="14">
        <f>VLOOKUP(A:A,[1]TDSheet!$A:$W,23,0)</f>
        <v>19</v>
      </c>
      <c r="AH23" s="14">
        <f>VLOOKUP(A:A,[4]TDSheet!$A:$D,4,0)</f>
        <v>52</v>
      </c>
      <c r="AI23" s="14" t="str">
        <f>VLOOKUP(A:A,[1]TDSheet!$A:$AI,35,0)</f>
        <v>увел</v>
      </c>
      <c r="AJ23" s="14">
        <f t="shared" si="14"/>
        <v>0</v>
      </c>
      <c r="AK23" s="14"/>
      <c r="AL23" s="14"/>
      <c r="AM23" s="14">
        <f t="shared" si="15"/>
        <v>15</v>
      </c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15</v>
      </c>
      <c r="C24" s="8">
        <v>-6</v>
      </c>
      <c r="D24" s="8">
        <v>75</v>
      </c>
      <c r="E24" s="8">
        <v>44</v>
      </c>
      <c r="F24" s="8">
        <v>18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60</v>
      </c>
      <c r="K24" s="14">
        <f t="shared" si="10"/>
        <v>-16</v>
      </c>
      <c r="L24" s="14">
        <f>VLOOKUP(A:A,[1]TDSheet!$A:$S,19,0)</f>
        <v>20</v>
      </c>
      <c r="M24" s="14">
        <f>VLOOKUP(A:A,[1]TDSheet!$A:$U,21,0)</f>
        <v>0</v>
      </c>
      <c r="N24" s="14">
        <f>VLOOKUP(A:A,[1]TDSheet!$A:$V,22,0)</f>
        <v>10</v>
      </c>
      <c r="O24" s="14">
        <f>VLOOKUP(A:A,[1]TDSheet!$A:$X,24,0)</f>
        <v>20</v>
      </c>
      <c r="P24" s="14"/>
      <c r="Q24" s="14"/>
      <c r="R24" s="14">
        <f>VLOOKUP(A:A,[3]TDSheet!$A:$C,3,0)</f>
        <v>24</v>
      </c>
      <c r="S24" s="14"/>
      <c r="T24" s="14"/>
      <c r="U24" s="14"/>
      <c r="V24" s="14"/>
      <c r="W24" s="14">
        <f t="shared" si="11"/>
        <v>8.8000000000000007</v>
      </c>
      <c r="X24" s="16"/>
      <c r="Y24" s="17">
        <f t="shared" si="12"/>
        <v>7.7272727272727266</v>
      </c>
      <c r="Z24" s="14">
        <f t="shared" si="13"/>
        <v>2.0454545454545454</v>
      </c>
      <c r="AA24" s="14"/>
      <c r="AB24" s="14"/>
      <c r="AC24" s="14">
        <v>0</v>
      </c>
      <c r="AD24" s="14">
        <v>0</v>
      </c>
      <c r="AE24" s="14">
        <f>VLOOKUP(A:A,[1]TDSheet!$A:$AF,32,0)</f>
        <v>8.75</v>
      </c>
      <c r="AF24" s="14">
        <f>VLOOKUP(A:A,[1]TDSheet!$A:$AG,33,0)</f>
        <v>9.6</v>
      </c>
      <c r="AG24" s="14">
        <f>VLOOKUP(A:A,[1]TDSheet!$A:$W,23,0)</f>
        <v>11.2</v>
      </c>
      <c r="AH24" s="14">
        <f>VLOOKUP(A:A,[4]TDSheet!$A:$D,4,0)</f>
        <v>11</v>
      </c>
      <c r="AI24" s="14" t="e">
        <f>VLOOKUP(A:A,[1]TDSheet!$A:$AI,35,0)</f>
        <v>#N/A</v>
      </c>
      <c r="AJ24" s="14">
        <f t="shared" si="14"/>
        <v>0</v>
      </c>
      <c r="AK24" s="14"/>
      <c r="AL24" s="14"/>
      <c r="AM24" s="14">
        <f t="shared" si="15"/>
        <v>8.3999999999999986</v>
      </c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15</v>
      </c>
      <c r="C25" s="8">
        <v>1772</v>
      </c>
      <c r="D25" s="8">
        <v>273</v>
      </c>
      <c r="E25" s="8">
        <v>1265</v>
      </c>
      <c r="F25" s="8">
        <v>634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1301</v>
      </c>
      <c r="K25" s="14">
        <f t="shared" si="10"/>
        <v>-36</v>
      </c>
      <c r="L25" s="14">
        <f>VLOOKUP(A:A,[1]TDSheet!$A:$S,19,0)</f>
        <v>0</v>
      </c>
      <c r="M25" s="14">
        <f>VLOOKUP(A:A,[1]TDSheet!$A:$U,21,0)</f>
        <v>0</v>
      </c>
      <c r="N25" s="14">
        <f>VLOOKUP(A:A,[1]TDSheet!$A:$V,22,0)</f>
        <v>1000</v>
      </c>
      <c r="O25" s="14">
        <f>VLOOKUP(A:A,[1]TDSheet!$A:$X,24,0)</f>
        <v>1000</v>
      </c>
      <c r="P25" s="14"/>
      <c r="Q25" s="14"/>
      <c r="R25" s="14">
        <f>VLOOKUP(A:A,[3]TDSheet!$A:$C,3,0)</f>
        <v>150</v>
      </c>
      <c r="S25" s="14"/>
      <c r="T25" s="14"/>
      <c r="U25" s="14"/>
      <c r="V25" s="14"/>
      <c r="W25" s="14">
        <f t="shared" si="11"/>
        <v>211</v>
      </c>
      <c r="X25" s="16"/>
      <c r="Y25" s="17">
        <f t="shared" si="12"/>
        <v>12.483412322274882</v>
      </c>
      <c r="Z25" s="14">
        <f t="shared" si="13"/>
        <v>3.0047393364928912</v>
      </c>
      <c r="AA25" s="14"/>
      <c r="AB25" s="14"/>
      <c r="AC25" s="14">
        <f>VLOOKUP(A:A,[5]TDSheet!$A:$D,4,0)</f>
        <v>210</v>
      </c>
      <c r="AD25" s="14">
        <v>0</v>
      </c>
      <c r="AE25" s="14">
        <f>VLOOKUP(A:A,[1]TDSheet!$A:$AF,32,0)</f>
        <v>252</v>
      </c>
      <c r="AF25" s="14">
        <f>VLOOKUP(A:A,[1]TDSheet!$A:$AG,33,0)</f>
        <v>245.8</v>
      </c>
      <c r="AG25" s="14">
        <f>VLOOKUP(A:A,[1]TDSheet!$A:$W,23,0)</f>
        <v>232.2</v>
      </c>
      <c r="AH25" s="14">
        <f>VLOOKUP(A:A,[4]TDSheet!$A:$D,4,0)</f>
        <v>417</v>
      </c>
      <c r="AI25" s="14">
        <f>VLOOKUP(A:A,[1]TDSheet!$A:$AI,35,0)</f>
        <v>0</v>
      </c>
      <c r="AJ25" s="14">
        <f t="shared" si="14"/>
        <v>0</v>
      </c>
      <c r="AK25" s="14"/>
      <c r="AL25" s="14"/>
      <c r="AM25" s="14">
        <f t="shared" si="15"/>
        <v>25.500000000000004</v>
      </c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15</v>
      </c>
      <c r="C26" s="8">
        <v>8</v>
      </c>
      <c r="D26" s="8">
        <v>412</v>
      </c>
      <c r="E26" s="8">
        <v>256</v>
      </c>
      <c r="F26" s="8">
        <v>112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317</v>
      </c>
      <c r="K26" s="14">
        <f t="shared" si="10"/>
        <v>-61</v>
      </c>
      <c r="L26" s="14">
        <f>VLOOKUP(A:A,[1]TDSheet!$A:$S,19,0)</f>
        <v>50</v>
      </c>
      <c r="M26" s="14">
        <f>VLOOKUP(A:A,[1]TDSheet!$A:$U,21,0)</f>
        <v>50</v>
      </c>
      <c r="N26" s="14">
        <f>VLOOKUP(A:A,[1]TDSheet!$A:$V,22,0)</f>
        <v>70</v>
      </c>
      <c r="O26" s="14">
        <f>VLOOKUP(A:A,[1]TDSheet!$A:$X,24,0)</f>
        <v>50</v>
      </c>
      <c r="P26" s="14"/>
      <c r="Q26" s="14">
        <v>40</v>
      </c>
      <c r="R26" s="14">
        <f>VLOOKUP(A:A,[3]TDSheet!$A:$C,3,0)</f>
        <v>0</v>
      </c>
      <c r="S26" s="14"/>
      <c r="T26" s="14"/>
      <c r="U26" s="14"/>
      <c r="V26" s="14"/>
      <c r="W26" s="14">
        <f t="shared" si="11"/>
        <v>42.8</v>
      </c>
      <c r="X26" s="16"/>
      <c r="Y26" s="17">
        <f t="shared" si="12"/>
        <v>7.7570093457943932</v>
      </c>
      <c r="Z26" s="14">
        <f t="shared" si="13"/>
        <v>2.6168224299065423</v>
      </c>
      <c r="AA26" s="14"/>
      <c r="AB26" s="14"/>
      <c r="AC26" s="14">
        <f>VLOOKUP(A:A,[5]TDSheet!$A:$D,4,0)</f>
        <v>42</v>
      </c>
      <c r="AD26" s="14">
        <v>0</v>
      </c>
      <c r="AE26" s="14">
        <f>VLOOKUP(A:A,[1]TDSheet!$A:$AF,32,0)</f>
        <v>36</v>
      </c>
      <c r="AF26" s="14">
        <f>VLOOKUP(A:A,[1]TDSheet!$A:$AG,33,0)</f>
        <v>42.8</v>
      </c>
      <c r="AG26" s="14">
        <f>VLOOKUP(A:A,[1]TDSheet!$A:$W,23,0)</f>
        <v>52.8</v>
      </c>
      <c r="AH26" s="14">
        <f>VLOOKUP(A:A,[4]TDSheet!$A:$D,4,0)</f>
        <v>131</v>
      </c>
      <c r="AI26" s="14" t="e">
        <f>VLOOKUP(A:A,[1]TDSheet!$A:$AI,35,0)</f>
        <v>#N/A</v>
      </c>
      <c r="AJ26" s="14">
        <f t="shared" si="14"/>
        <v>0</v>
      </c>
      <c r="AK26" s="14"/>
      <c r="AL26" s="14"/>
      <c r="AM26" s="14">
        <f t="shared" si="15"/>
        <v>0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15</v>
      </c>
      <c r="C27" s="8">
        <v>-8</v>
      </c>
      <c r="D27" s="8">
        <v>1752</v>
      </c>
      <c r="E27" s="8">
        <v>1148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1174</v>
      </c>
      <c r="K27" s="14">
        <f t="shared" si="10"/>
        <v>-26</v>
      </c>
      <c r="L27" s="14">
        <f>VLOOKUP(A:A,[1]TDSheet!$A:$S,19,0)</f>
        <v>300</v>
      </c>
      <c r="M27" s="14">
        <f>VLOOKUP(A:A,[1]TDSheet!$A:$U,21,0)</f>
        <v>120</v>
      </c>
      <c r="N27" s="14">
        <f>VLOOKUP(A:A,[1]TDSheet!$A:$V,22,0)</f>
        <v>300</v>
      </c>
      <c r="O27" s="14">
        <f>VLOOKUP(A:A,[1]TDSheet!$A:$X,24,0)</f>
        <v>250</v>
      </c>
      <c r="P27" s="14"/>
      <c r="Q27" s="14">
        <v>250</v>
      </c>
      <c r="R27" s="14">
        <f>VLOOKUP(A:A,[3]TDSheet!$A:$C,3,0)</f>
        <v>114.3</v>
      </c>
      <c r="S27" s="14"/>
      <c r="T27" s="14"/>
      <c r="U27" s="14"/>
      <c r="V27" s="14"/>
      <c r="W27" s="14">
        <f t="shared" si="11"/>
        <v>199.6</v>
      </c>
      <c r="X27" s="16"/>
      <c r="Y27" s="17">
        <f t="shared" si="12"/>
        <v>7.2294589178356716</v>
      </c>
      <c r="Z27" s="14">
        <f t="shared" si="13"/>
        <v>2.369739478957916</v>
      </c>
      <c r="AA27" s="14"/>
      <c r="AB27" s="14"/>
      <c r="AC27" s="14">
        <f>VLOOKUP(A:A,[5]TDSheet!$A:$D,4,0)</f>
        <v>150</v>
      </c>
      <c r="AD27" s="14">
        <v>0</v>
      </c>
      <c r="AE27" s="14">
        <f>VLOOKUP(A:A,[1]TDSheet!$A:$AF,32,0)</f>
        <v>251.75</v>
      </c>
      <c r="AF27" s="14">
        <f>VLOOKUP(A:A,[1]TDSheet!$A:$AG,33,0)</f>
        <v>163</v>
      </c>
      <c r="AG27" s="14">
        <f>VLOOKUP(A:A,[1]TDSheet!$A:$W,23,0)</f>
        <v>225.6</v>
      </c>
      <c r="AH27" s="14">
        <f>VLOOKUP(A:A,[4]TDSheet!$A:$D,4,0)</f>
        <v>448</v>
      </c>
      <c r="AI27" s="14" t="str">
        <f>VLOOKUP(A:A,[1]TDSheet!$A:$AI,35,0)</f>
        <v>продянв</v>
      </c>
      <c r="AJ27" s="14">
        <f t="shared" si="14"/>
        <v>0</v>
      </c>
      <c r="AK27" s="14"/>
      <c r="AL27" s="14"/>
      <c r="AM27" s="14">
        <f t="shared" si="15"/>
        <v>40.004999999999995</v>
      </c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15</v>
      </c>
      <c r="C28" s="8">
        <v>202</v>
      </c>
      <c r="D28" s="8">
        <v>342</v>
      </c>
      <c r="E28" s="8">
        <v>279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458</v>
      </c>
      <c r="K28" s="14">
        <f t="shared" si="10"/>
        <v>-179</v>
      </c>
      <c r="L28" s="14">
        <f>VLOOKUP(A:A,[1]TDSheet!$A:$S,19,0)</f>
        <v>0</v>
      </c>
      <c r="M28" s="14">
        <f>VLOOKUP(A:A,[1]TDSheet!$A:$U,21,0)</f>
        <v>0</v>
      </c>
      <c r="N28" s="14">
        <f>VLOOKUP(A:A,[1]TDSheet!$A:$V,22,0)</f>
        <v>50</v>
      </c>
      <c r="O28" s="14">
        <f>VLOOKUP(A:A,[1]TDSheet!$A:$X,24,0)</f>
        <v>40</v>
      </c>
      <c r="P28" s="14"/>
      <c r="Q28" s="14">
        <v>100</v>
      </c>
      <c r="R28" s="14">
        <f>VLOOKUP(A:A,[3]TDSheet!$A:$C,3,0)</f>
        <v>66.3</v>
      </c>
      <c r="S28" s="14"/>
      <c r="T28" s="14"/>
      <c r="U28" s="14"/>
      <c r="V28" s="14"/>
      <c r="W28" s="14">
        <f t="shared" si="11"/>
        <v>11.4</v>
      </c>
      <c r="X28" s="16"/>
      <c r="Y28" s="17">
        <f t="shared" si="12"/>
        <v>28.771929824561404</v>
      </c>
      <c r="Z28" s="14">
        <f t="shared" si="13"/>
        <v>20.87719298245614</v>
      </c>
      <c r="AA28" s="14"/>
      <c r="AB28" s="14"/>
      <c r="AC28" s="14">
        <f>VLOOKUP(A:A,[5]TDSheet!$A:$D,4,0)</f>
        <v>90</v>
      </c>
      <c r="AD28" s="14">
        <f>VLOOKUP(A:A,[6]TDSheet!$A:$D,4,0)</f>
        <v>132</v>
      </c>
      <c r="AE28" s="14">
        <f>VLOOKUP(A:A,[1]TDSheet!$A:$AF,32,0)</f>
        <v>54.5</v>
      </c>
      <c r="AF28" s="14">
        <f>VLOOKUP(A:A,[1]TDSheet!$A:$AG,33,0)</f>
        <v>62.2</v>
      </c>
      <c r="AG28" s="14">
        <f>VLOOKUP(A:A,[1]TDSheet!$A:$W,23,0)</f>
        <v>41</v>
      </c>
      <c r="AH28" s="14">
        <f>VLOOKUP(A:A,[4]TDSheet!$A:$D,4,0)</f>
        <v>129</v>
      </c>
      <c r="AI28" s="21" t="s">
        <v>149</v>
      </c>
      <c r="AJ28" s="14">
        <f t="shared" si="14"/>
        <v>0</v>
      </c>
      <c r="AK28" s="14"/>
      <c r="AL28" s="14"/>
      <c r="AM28" s="14">
        <f t="shared" si="15"/>
        <v>23.204999999999998</v>
      </c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15</v>
      </c>
      <c r="C29" s="8">
        <v>458</v>
      </c>
      <c r="D29" s="8">
        <v>871</v>
      </c>
      <c r="E29" s="8">
        <v>1007</v>
      </c>
      <c r="F29" s="8">
        <v>208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1136</v>
      </c>
      <c r="K29" s="14">
        <f t="shared" si="10"/>
        <v>-129</v>
      </c>
      <c r="L29" s="14">
        <f>VLOOKUP(A:A,[1]TDSheet!$A:$S,19,0)</f>
        <v>150</v>
      </c>
      <c r="M29" s="14">
        <f>VLOOKUP(A:A,[1]TDSheet!$A:$U,21,0)</f>
        <v>0</v>
      </c>
      <c r="N29" s="14">
        <f>VLOOKUP(A:A,[1]TDSheet!$A:$V,22,0)</f>
        <v>160</v>
      </c>
      <c r="O29" s="14">
        <f>VLOOKUP(A:A,[1]TDSheet!$A:$X,24,0)</f>
        <v>100</v>
      </c>
      <c r="P29" s="14"/>
      <c r="Q29" s="14">
        <v>120</v>
      </c>
      <c r="R29" s="14">
        <f>VLOOKUP(A:A,[3]TDSheet!$A:$C,3,0)</f>
        <v>90.3</v>
      </c>
      <c r="S29" s="14"/>
      <c r="T29" s="14"/>
      <c r="U29" s="14"/>
      <c r="V29" s="14"/>
      <c r="W29" s="14">
        <f t="shared" si="11"/>
        <v>87.4</v>
      </c>
      <c r="X29" s="16"/>
      <c r="Y29" s="17">
        <f t="shared" si="12"/>
        <v>7.0709382151029745</v>
      </c>
      <c r="Z29" s="14">
        <f t="shared" si="13"/>
        <v>2.3798627002288328</v>
      </c>
      <c r="AA29" s="14"/>
      <c r="AB29" s="14"/>
      <c r="AC29" s="14">
        <f>VLOOKUP(A:A,[5]TDSheet!$A:$D,4,0)</f>
        <v>132</v>
      </c>
      <c r="AD29" s="14">
        <f>VLOOKUP(A:A,[6]TDSheet!$A:$D,4,0)</f>
        <v>438</v>
      </c>
      <c r="AE29" s="14">
        <f>VLOOKUP(A:A,[1]TDSheet!$A:$AF,32,0)</f>
        <v>100</v>
      </c>
      <c r="AF29" s="14">
        <f>VLOOKUP(A:A,[1]TDSheet!$A:$AG,33,0)</f>
        <v>80</v>
      </c>
      <c r="AG29" s="14">
        <f>VLOOKUP(A:A,[1]TDSheet!$A:$W,23,0)</f>
        <v>102.4</v>
      </c>
      <c r="AH29" s="14">
        <f>VLOOKUP(A:A,[4]TDSheet!$A:$D,4,0)</f>
        <v>254</v>
      </c>
      <c r="AI29" s="14">
        <f>VLOOKUP(A:A,[1]TDSheet!$A:$AI,35,0)</f>
        <v>0</v>
      </c>
      <c r="AJ29" s="14">
        <f t="shared" si="14"/>
        <v>0</v>
      </c>
      <c r="AK29" s="14"/>
      <c r="AL29" s="14"/>
      <c r="AM29" s="14">
        <f t="shared" si="15"/>
        <v>31.604999999999997</v>
      </c>
      <c r="AN29" s="14"/>
      <c r="AO29" s="14"/>
    </row>
    <row r="30" spans="1:41" s="1" customFormat="1" ht="21.95" customHeight="1" outlineLevel="1" x14ac:dyDescent="0.2">
      <c r="A30" s="7" t="s">
        <v>33</v>
      </c>
      <c r="B30" s="7" t="s">
        <v>15</v>
      </c>
      <c r="C30" s="8">
        <v>223</v>
      </c>
      <c r="D30" s="8">
        <v>1346</v>
      </c>
      <c r="E30" s="8">
        <v>951</v>
      </c>
      <c r="F30" s="8">
        <v>549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1240</v>
      </c>
      <c r="K30" s="14">
        <f t="shared" si="10"/>
        <v>-289</v>
      </c>
      <c r="L30" s="14">
        <f>VLOOKUP(A:A,[1]TDSheet!$A:$S,19,0)</f>
        <v>250</v>
      </c>
      <c r="M30" s="14">
        <f>VLOOKUP(A:A,[1]TDSheet!$A:$U,21,0)</f>
        <v>120</v>
      </c>
      <c r="N30" s="14">
        <f>VLOOKUP(A:A,[1]TDSheet!$A:$V,22,0)</f>
        <v>300</v>
      </c>
      <c r="O30" s="14">
        <f>VLOOKUP(A:A,[1]TDSheet!$A:$X,24,0)</f>
        <v>250</v>
      </c>
      <c r="P30" s="14"/>
      <c r="Q30" s="14">
        <v>100</v>
      </c>
      <c r="R30" s="14">
        <f>VLOOKUP(A:A,[3]TDSheet!$A:$C,3,0)</f>
        <v>100.5</v>
      </c>
      <c r="S30" s="14"/>
      <c r="T30" s="14"/>
      <c r="U30" s="14"/>
      <c r="V30" s="14"/>
      <c r="W30" s="14">
        <f t="shared" si="11"/>
        <v>155.4</v>
      </c>
      <c r="X30" s="16"/>
      <c r="Y30" s="17">
        <f t="shared" si="12"/>
        <v>9.4530244530244527</v>
      </c>
      <c r="Z30" s="14">
        <f t="shared" si="13"/>
        <v>3.5328185328185326</v>
      </c>
      <c r="AA30" s="14"/>
      <c r="AB30" s="14"/>
      <c r="AC30" s="14">
        <f>VLOOKUP(A:A,[5]TDSheet!$A:$D,4,0)</f>
        <v>174</v>
      </c>
      <c r="AD30" s="14">
        <v>0</v>
      </c>
      <c r="AE30" s="14">
        <f>VLOOKUP(A:A,[1]TDSheet!$A:$AF,32,0)</f>
        <v>205.5</v>
      </c>
      <c r="AF30" s="14">
        <f>VLOOKUP(A:A,[1]TDSheet!$A:$AG,33,0)</f>
        <v>204.8</v>
      </c>
      <c r="AG30" s="14">
        <f>VLOOKUP(A:A,[1]TDSheet!$A:$W,23,0)</f>
        <v>207.8</v>
      </c>
      <c r="AH30" s="14">
        <f>VLOOKUP(A:A,[4]TDSheet!$A:$D,4,0)</f>
        <v>396</v>
      </c>
      <c r="AI30" s="14" t="str">
        <f>VLOOKUP(A:A,[1]TDSheet!$A:$AI,35,0)</f>
        <v>продянв</v>
      </c>
      <c r="AJ30" s="14">
        <f t="shared" si="14"/>
        <v>0</v>
      </c>
      <c r="AK30" s="14"/>
      <c r="AL30" s="14"/>
      <c r="AM30" s="14">
        <f t="shared" si="15"/>
        <v>35.174999999999997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-29.616</v>
      </c>
      <c r="D31" s="8">
        <v>745.59199999999998</v>
      </c>
      <c r="E31" s="8">
        <v>601.05600000000004</v>
      </c>
      <c r="F31" s="8">
        <v>58.695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600.48400000000004</v>
      </c>
      <c r="K31" s="14">
        <f t="shared" si="10"/>
        <v>0.57200000000000273</v>
      </c>
      <c r="L31" s="14">
        <f>VLOOKUP(A:A,[1]TDSheet!$A:$S,19,0)</f>
        <v>100</v>
      </c>
      <c r="M31" s="14">
        <f>VLOOKUP(A:A,[1]TDSheet!$A:$U,21,0)</f>
        <v>70</v>
      </c>
      <c r="N31" s="14">
        <f>VLOOKUP(A:A,[1]TDSheet!$A:$V,22,0)</f>
        <v>130</v>
      </c>
      <c r="O31" s="14">
        <f>VLOOKUP(A:A,[1]TDSheet!$A:$X,24,0)</f>
        <v>100</v>
      </c>
      <c r="P31" s="14">
        <v>150</v>
      </c>
      <c r="Q31" s="14">
        <v>120</v>
      </c>
      <c r="R31" s="14">
        <f>VLOOKUP(A:A,[3]TDSheet!$A:$C,3,0)</f>
        <v>200</v>
      </c>
      <c r="S31" s="14"/>
      <c r="T31" s="14"/>
      <c r="U31" s="14"/>
      <c r="V31" s="14"/>
      <c r="W31" s="14">
        <f t="shared" si="11"/>
        <v>86.403200000000012</v>
      </c>
      <c r="X31" s="16"/>
      <c r="Y31" s="17">
        <f t="shared" si="12"/>
        <v>7.0448200992555812</v>
      </c>
      <c r="Z31" s="14">
        <f t="shared" si="13"/>
        <v>0.67931511795859401</v>
      </c>
      <c r="AA31" s="14"/>
      <c r="AB31" s="14"/>
      <c r="AC31" s="14">
        <f>VLOOKUP(A:A,[5]TDSheet!$A:$D,4,0)</f>
        <v>169.04</v>
      </c>
      <c r="AD31" s="14">
        <v>0</v>
      </c>
      <c r="AE31" s="14">
        <f>VLOOKUP(A:A,[1]TDSheet!$A:$AF,32,0)</f>
        <v>96.700999999999993</v>
      </c>
      <c r="AF31" s="14">
        <f>VLOOKUP(A:A,[1]TDSheet!$A:$AG,33,0)</f>
        <v>83.48299999999999</v>
      </c>
      <c r="AG31" s="14">
        <f>VLOOKUP(A:A,[1]TDSheet!$A:$W,23,0)</f>
        <v>91.658200000000008</v>
      </c>
      <c r="AH31" s="14">
        <f>VLOOKUP(A:A,[4]TDSheet!$A:$D,4,0)</f>
        <v>214.71100000000001</v>
      </c>
      <c r="AI31" s="14" t="e">
        <f>VLOOKUP(A:A,[1]TDSheet!$A:$AI,35,0)</f>
        <v>#N/A</v>
      </c>
      <c r="AJ31" s="14">
        <f t="shared" si="14"/>
        <v>0</v>
      </c>
      <c r="AK31" s="14"/>
      <c r="AL31" s="14"/>
      <c r="AM31" s="14">
        <f t="shared" si="15"/>
        <v>200</v>
      </c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-1380.2329999999999</v>
      </c>
      <c r="D32" s="8">
        <v>9874.6919999999991</v>
      </c>
      <c r="E32" s="8">
        <v>7134.491</v>
      </c>
      <c r="F32" s="8">
        <v>710.62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7330.2659999999996</v>
      </c>
      <c r="K32" s="14">
        <f t="shared" si="10"/>
        <v>-195.77499999999964</v>
      </c>
      <c r="L32" s="14">
        <f>VLOOKUP(A:A,[1]TDSheet!$A:$S,19,0)</f>
        <v>1200</v>
      </c>
      <c r="M32" s="14">
        <f>VLOOKUP(A:A,[1]TDSheet!$A:$U,21,0)</f>
        <v>600</v>
      </c>
      <c r="N32" s="14">
        <f>VLOOKUP(A:A,[1]TDSheet!$A:$V,22,0)</f>
        <v>1700</v>
      </c>
      <c r="O32" s="14">
        <f>VLOOKUP(A:A,[1]TDSheet!$A:$X,24,0)</f>
        <v>1000</v>
      </c>
      <c r="P32" s="14">
        <v>2050</v>
      </c>
      <c r="Q32" s="14">
        <v>1500</v>
      </c>
      <c r="R32" s="14">
        <f>VLOOKUP(A:A,[3]TDSheet!$A:$C,3,0)</f>
        <v>2090</v>
      </c>
      <c r="S32" s="14"/>
      <c r="T32" s="14"/>
      <c r="U32" s="14"/>
      <c r="V32" s="14"/>
      <c r="W32" s="14">
        <f t="shared" si="11"/>
        <v>1072.9101999999998</v>
      </c>
      <c r="X32" s="16"/>
      <c r="Y32" s="17">
        <f t="shared" si="12"/>
        <v>6.7672205931120804</v>
      </c>
      <c r="Z32" s="14">
        <f t="shared" si="13"/>
        <v>0.66232942887484914</v>
      </c>
      <c r="AA32" s="14"/>
      <c r="AB32" s="14"/>
      <c r="AC32" s="14">
        <f>VLOOKUP(A:A,[5]TDSheet!$A:$D,4,0)</f>
        <v>1769.94</v>
      </c>
      <c r="AD32" s="14">
        <v>0</v>
      </c>
      <c r="AE32" s="14">
        <f>VLOOKUP(A:A,[1]TDSheet!$A:$AF,32,0)</f>
        <v>912.80224999999996</v>
      </c>
      <c r="AF32" s="14">
        <f>VLOOKUP(A:A,[1]TDSheet!$A:$AG,33,0)</f>
        <v>733.94039999999984</v>
      </c>
      <c r="AG32" s="14">
        <f>VLOOKUP(A:A,[1]TDSheet!$A:$W,23,0)</f>
        <v>1064.4544000000001</v>
      </c>
      <c r="AH32" s="14">
        <f>VLOOKUP(A:A,[4]TDSheet!$A:$D,4,0)</f>
        <v>2898.402</v>
      </c>
      <c r="AI32" s="14" t="str">
        <f>VLOOKUP(A:A,[1]TDSheet!$A:$AI,35,0)</f>
        <v>оконч</v>
      </c>
      <c r="AJ32" s="14">
        <f t="shared" si="14"/>
        <v>0</v>
      </c>
      <c r="AK32" s="14"/>
      <c r="AL32" s="14"/>
      <c r="AM32" s="14">
        <f t="shared" si="15"/>
        <v>2090</v>
      </c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-26.478000000000002</v>
      </c>
      <c r="D33" s="8">
        <v>487.92700000000002</v>
      </c>
      <c r="E33" s="8">
        <v>348.87900000000002</v>
      </c>
      <c r="F33" s="8">
        <v>34.758000000000003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340.78100000000001</v>
      </c>
      <c r="K33" s="14">
        <f t="shared" si="10"/>
        <v>8.0980000000000132</v>
      </c>
      <c r="L33" s="14">
        <f>VLOOKUP(A:A,[1]TDSheet!$A:$S,19,0)</f>
        <v>60</v>
      </c>
      <c r="M33" s="14">
        <f>VLOOKUP(A:A,[1]TDSheet!$A:$U,21,0)</f>
        <v>50</v>
      </c>
      <c r="N33" s="14">
        <f>VLOOKUP(A:A,[1]TDSheet!$A:$V,22,0)</f>
        <v>90</v>
      </c>
      <c r="O33" s="14">
        <f>VLOOKUP(A:A,[1]TDSheet!$A:$X,24,0)</f>
        <v>60</v>
      </c>
      <c r="P33" s="14">
        <v>100</v>
      </c>
      <c r="Q33" s="14">
        <v>80</v>
      </c>
      <c r="R33" s="14">
        <f>VLOOKUP(A:A,[3]TDSheet!$A:$C,3,0)</f>
        <v>51</v>
      </c>
      <c r="S33" s="14"/>
      <c r="T33" s="14"/>
      <c r="U33" s="14"/>
      <c r="V33" s="14"/>
      <c r="W33" s="14">
        <f t="shared" si="11"/>
        <v>54.989800000000002</v>
      </c>
      <c r="X33" s="16"/>
      <c r="Y33" s="17">
        <f t="shared" si="12"/>
        <v>7.1787495135461485</v>
      </c>
      <c r="Z33" s="14">
        <f t="shared" si="13"/>
        <v>0.6320808586319645</v>
      </c>
      <c r="AA33" s="14"/>
      <c r="AB33" s="14"/>
      <c r="AC33" s="14">
        <f>VLOOKUP(A:A,[5]TDSheet!$A:$D,4,0)</f>
        <v>73.930000000000007</v>
      </c>
      <c r="AD33" s="14">
        <v>0</v>
      </c>
      <c r="AE33" s="14">
        <f>VLOOKUP(A:A,[1]TDSheet!$A:$AF,32,0)</f>
        <v>67.771000000000001</v>
      </c>
      <c r="AF33" s="14">
        <f>VLOOKUP(A:A,[1]TDSheet!$A:$AG,33,0)</f>
        <v>55.417599999999993</v>
      </c>
      <c r="AG33" s="14">
        <f>VLOOKUP(A:A,[1]TDSheet!$A:$W,23,0)</f>
        <v>63.310199999999995</v>
      </c>
      <c r="AH33" s="14">
        <f>VLOOKUP(A:A,[4]TDSheet!$A:$D,4,0)</f>
        <v>125.488</v>
      </c>
      <c r="AI33" s="14" t="str">
        <f>VLOOKUP(A:A,[1]TDSheet!$A:$AI,35,0)</f>
        <v>зв60</v>
      </c>
      <c r="AJ33" s="14">
        <f t="shared" si="14"/>
        <v>0</v>
      </c>
      <c r="AK33" s="14"/>
      <c r="AL33" s="14"/>
      <c r="AM33" s="14">
        <f t="shared" si="15"/>
        <v>51</v>
      </c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50.936</v>
      </c>
      <c r="D34" s="8">
        <v>1373.2249999999999</v>
      </c>
      <c r="E34" s="8">
        <v>979.81100000000004</v>
      </c>
      <c r="F34" s="8">
        <v>351.34300000000002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958.57500000000005</v>
      </c>
      <c r="K34" s="14">
        <f t="shared" si="10"/>
        <v>21.23599999999999</v>
      </c>
      <c r="L34" s="14">
        <f>VLOOKUP(A:A,[1]TDSheet!$A:$S,19,0)</f>
        <v>190</v>
      </c>
      <c r="M34" s="14">
        <f>VLOOKUP(A:A,[1]TDSheet!$A:$U,21,0)</f>
        <v>130</v>
      </c>
      <c r="N34" s="14">
        <f>VLOOKUP(A:A,[1]TDSheet!$A:$V,22,0)</f>
        <v>230</v>
      </c>
      <c r="O34" s="14">
        <f>VLOOKUP(A:A,[1]TDSheet!$A:$X,24,0)</f>
        <v>180</v>
      </c>
      <c r="P34" s="14">
        <v>50</v>
      </c>
      <c r="Q34" s="14">
        <v>200</v>
      </c>
      <c r="R34" s="14">
        <f>VLOOKUP(A:A,[3]TDSheet!$A:$C,3,0)</f>
        <v>162</v>
      </c>
      <c r="S34" s="14"/>
      <c r="T34" s="14"/>
      <c r="U34" s="14"/>
      <c r="V34" s="14"/>
      <c r="W34" s="14">
        <f t="shared" si="11"/>
        <v>158.33420000000001</v>
      </c>
      <c r="X34" s="16"/>
      <c r="Y34" s="17">
        <f t="shared" si="12"/>
        <v>7.1452850994920869</v>
      </c>
      <c r="Z34" s="14">
        <f t="shared" si="13"/>
        <v>2.2189962749677581</v>
      </c>
      <c r="AA34" s="14"/>
      <c r="AB34" s="14"/>
      <c r="AC34" s="14">
        <f>VLOOKUP(A:A,[5]TDSheet!$A:$D,4,0)</f>
        <v>188.14</v>
      </c>
      <c r="AD34" s="14">
        <v>0</v>
      </c>
      <c r="AE34" s="14">
        <f>VLOOKUP(A:A,[1]TDSheet!$A:$AF,32,0)</f>
        <v>165.74375000000001</v>
      </c>
      <c r="AF34" s="14">
        <f>VLOOKUP(A:A,[1]TDSheet!$A:$AG,33,0)</f>
        <v>154.26420000000002</v>
      </c>
      <c r="AG34" s="14">
        <f>VLOOKUP(A:A,[1]TDSheet!$A:$W,23,0)</f>
        <v>177.64000000000001</v>
      </c>
      <c r="AH34" s="14">
        <f>VLOOKUP(A:A,[4]TDSheet!$A:$D,4,0)</f>
        <v>290.334</v>
      </c>
      <c r="AI34" s="14">
        <f>VLOOKUP(A:A,[1]TDSheet!$A:$AI,35,0)</f>
        <v>0</v>
      </c>
      <c r="AJ34" s="14">
        <f t="shared" si="14"/>
        <v>0</v>
      </c>
      <c r="AK34" s="14"/>
      <c r="AL34" s="14"/>
      <c r="AM34" s="14">
        <f t="shared" si="15"/>
        <v>162</v>
      </c>
      <c r="AN34" s="14"/>
      <c r="AO34" s="14"/>
    </row>
    <row r="35" spans="1:41" s="1" customFormat="1" ht="21.95" customHeight="1" outlineLevel="1" x14ac:dyDescent="0.2">
      <c r="A35" s="7" t="s">
        <v>38</v>
      </c>
      <c r="B35" s="7" t="s">
        <v>8</v>
      </c>
      <c r="C35" s="8">
        <v>27.943999999999999</v>
      </c>
      <c r="D35" s="8">
        <v>406.10599999999999</v>
      </c>
      <c r="E35" s="8">
        <v>274.52199999999999</v>
      </c>
      <c r="F35" s="8">
        <v>138.65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277.48399999999998</v>
      </c>
      <c r="K35" s="14">
        <f t="shared" si="10"/>
        <v>-2.9619999999999891</v>
      </c>
      <c r="L35" s="14">
        <f>VLOOKUP(A:A,[1]TDSheet!$A:$S,19,0)</f>
        <v>60</v>
      </c>
      <c r="M35" s="14">
        <f>VLOOKUP(A:A,[1]TDSheet!$A:$U,21,0)</f>
        <v>40</v>
      </c>
      <c r="N35" s="14">
        <f>VLOOKUP(A:A,[1]TDSheet!$A:$V,22,0)</f>
        <v>80</v>
      </c>
      <c r="O35" s="14">
        <f>VLOOKUP(A:A,[1]TDSheet!$A:$X,24,0)</f>
        <v>50</v>
      </c>
      <c r="P35" s="14"/>
      <c r="Q35" s="14">
        <v>50</v>
      </c>
      <c r="R35" s="14">
        <f>VLOOKUP(A:A,[3]TDSheet!$A:$C,3,0)</f>
        <v>24</v>
      </c>
      <c r="S35" s="14"/>
      <c r="T35" s="14"/>
      <c r="U35" s="14"/>
      <c r="V35" s="14"/>
      <c r="W35" s="14">
        <f t="shared" si="11"/>
        <v>47.556399999999996</v>
      </c>
      <c r="X35" s="16"/>
      <c r="Y35" s="17">
        <f t="shared" si="12"/>
        <v>7.7518483316651388</v>
      </c>
      <c r="Z35" s="14">
        <f t="shared" si="13"/>
        <v>2.915485612872295</v>
      </c>
      <c r="AA35" s="14"/>
      <c r="AB35" s="14"/>
      <c r="AC35" s="14">
        <f>VLOOKUP(A:A,[5]TDSheet!$A:$D,4,0)</f>
        <v>36.74</v>
      </c>
      <c r="AD35" s="14">
        <v>0</v>
      </c>
      <c r="AE35" s="14">
        <f>VLOOKUP(A:A,[1]TDSheet!$A:$AF,32,0)</f>
        <v>43.550750000000001</v>
      </c>
      <c r="AF35" s="14">
        <f>VLOOKUP(A:A,[1]TDSheet!$A:$AG,33,0)</f>
        <v>42.292999999999999</v>
      </c>
      <c r="AG35" s="14">
        <f>VLOOKUP(A:A,[1]TDSheet!$A:$W,23,0)</f>
        <v>53.834999999999994</v>
      </c>
      <c r="AH35" s="14">
        <f>VLOOKUP(A:A,[4]TDSheet!$A:$D,4,0)</f>
        <v>93.370999999999995</v>
      </c>
      <c r="AI35" s="14">
        <f>VLOOKUP(A:A,[1]TDSheet!$A:$AI,35,0)</f>
        <v>0</v>
      </c>
      <c r="AJ35" s="14">
        <f t="shared" si="14"/>
        <v>0</v>
      </c>
      <c r="AK35" s="14"/>
      <c r="AL35" s="14"/>
      <c r="AM35" s="14">
        <f t="shared" si="15"/>
        <v>24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1570.1690000000001</v>
      </c>
      <c r="D36" s="8">
        <v>13320.181</v>
      </c>
      <c r="E36" s="8">
        <v>12407.36</v>
      </c>
      <c r="F36" s="8">
        <v>1471.2339999999999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12535.892</v>
      </c>
      <c r="K36" s="14">
        <f t="shared" si="10"/>
        <v>-128.53199999999924</v>
      </c>
      <c r="L36" s="14">
        <f>VLOOKUP(A:A,[1]TDSheet!$A:$S,19,0)</f>
        <v>2050</v>
      </c>
      <c r="M36" s="14">
        <f>VLOOKUP(A:A,[1]TDSheet!$A:$U,21,0)</f>
        <v>2100</v>
      </c>
      <c r="N36" s="14">
        <f>VLOOKUP(A:A,[1]TDSheet!$A:$V,22,0)</f>
        <v>1900</v>
      </c>
      <c r="O36" s="14">
        <f>VLOOKUP(A:A,[1]TDSheet!$A:$X,24,0)</f>
        <v>2800</v>
      </c>
      <c r="P36" s="14">
        <v>2500</v>
      </c>
      <c r="Q36" s="14">
        <v>2900</v>
      </c>
      <c r="R36" s="14">
        <f>VLOOKUP(A:A,[3]TDSheet!$A:$C,3,0)</f>
        <v>2713.5</v>
      </c>
      <c r="S36" s="14"/>
      <c r="T36" s="14"/>
      <c r="U36" s="14"/>
      <c r="V36" s="14"/>
      <c r="W36" s="14">
        <f t="shared" si="11"/>
        <v>1956.4976000000001</v>
      </c>
      <c r="X36" s="16"/>
      <c r="Y36" s="17">
        <f t="shared" si="12"/>
        <v>6.5531560069381118</v>
      </c>
      <c r="Z36" s="14">
        <f t="shared" si="13"/>
        <v>0.75197332212418755</v>
      </c>
      <c r="AA36" s="14"/>
      <c r="AB36" s="14"/>
      <c r="AC36" s="14">
        <f>VLOOKUP(A:A,[5]TDSheet!$A:$D,4,0)</f>
        <v>2624.8719999999998</v>
      </c>
      <c r="AD36" s="14">
        <v>0</v>
      </c>
      <c r="AE36" s="14">
        <f>VLOOKUP(A:A,[1]TDSheet!$A:$AF,32,0)</f>
        <v>2455.8145</v>
      </c>
      <c r="AF36" s="14">
        <f>VLOOKUP(A:A,[1]TDSheet!$A:$AG,33,0)</f>
        <v>1668.9897999999998</v>
      </c>
      <c r="AG36" s="14">
        <f>VLOOKUP(A:A,[1]TDSheet!$A:$W,23,0)</f>
        <v>2021.8679999999999</v>
      </c>
      <c r="AH36" s="14">
        <f>VLOOKUP(A:A,[4]TDSheet!$A:$D,4,0)</f>
        <v>5151.3109999999997</v>
      </c>
      <c r="AI36" s="14" t="str">
        <f>VLOOKUP(A:A,[1]TDSheet!$A:$AI,35,0)</f>
        <v>оконч</v>
      </c>
      <c r="AJ36" s="14">
        <f t="shared" si="14"/>
        <v>0</v>
      </c>
      <c r="AK36" s="14"/>
      <c r="AL36" s="14"/>
      <c r="AM36" s="14">
        <f t="shared" si="15"/>
        <v>2713.5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207.74</v>
      </c>
      <c r="D37" s="8">
        <v>107.98</v>
      </c>
      <c r="E37" s="8">
        <v>270.98200000000003</v>
      </c>
      <c r="F37" s="8">
        <v>27.46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291.613</v>
      </c>
      <c r="K37" s="14">
        <f t="shared" si="10"/>
        <v>-20.630999999999972</v>
      </c>
      <c r="L37" s="14">
        <f>VLOOKUP(A:A,[1]TDSheet!$A:$S,19,0)</f>
        <v>0</v>
      </c>
      <c r="M37" s="14">
        <f>VLOOKUP(A:A,[1]TDSheet!$A:$U,21,0)</f>
        <v>0</v>
      </c>
      <c r="N37" s="14">
        <f>VLOOKUP(A:A,[1]TDSheet!$A:$V,22,0)</f>
        <v>0</v>
      </c>
      <c r="O37" s="14">
        <f>VLOOKUP(A:A,[1]TDSheet!$A:$X,24,0)</f>
        <v>0</v>
      </c>
      <c r="P37" s="14">
        <v>120</v>
      </c>
      <c r="Q37" s="14">
        <v>60</v>
      </c>
      <c r="R37" s="14">
        <f>VLOOKUP(A:A,[3]TDSheet!$A:$C,3,0)</f>
        <v>64</v>
      </c>
      <c r="S37" s="14"/>
      <c r="T37" s="14"/>
      <c r="U37" s="14"/>
      <c r="V37" s="14"/>
      <c r="W37" s="14">
        <f t="shared" si="11"/>
        <v>35.255400000000009</v>
      </c>
      <c r="X37" s="16"/>
      <c r="Y37" s="17">
        <f t="shared" si="12"/>
        <v>4.1826216693045595</v>
      </c>
      <c r="Z37" s="14">
        <f t="shared" si="13"/>
        <v>0.77888777322055613</v>
      </c>
      <c r="AA37" s="14"/>
      <c r="AB37" s="14"/>
      <c r="AC37" s="14">
        <f>VLOOKUP(A:A,[5]TDSheet!$A:$D,4,0)</f>
        <v>94.704999999999998</v>
      </c>
      <c r="AD37" s="14">
        <v>0</v>
      </c>
      <c r="AE37" s="14">
        <f>VLOOKUP(A:A,[1]TDSheet!$A:$AF,32,0)</f>
        <v>57.064250000000001</v>
      </c>
      <c r="AF37" s="14">
        <f>VLOOKUP(A:A,[1]TDSheet!$A:$AG,33,0)</f>
        <v>27.910799999999995</v>
      </c>
      <c r="AG37" s="14">
        <f>VLOOKUP(A:A,[1]TDSheet!$A:$W,23,0)</f>
        <v>21.211600000000004</v>
      </c>
      <c r="AH37" s="14">
        <f>VLOOKUP(A:A,[4]TDSheet!$A:$D,4,0)</f>
        <v>107.85</v>
      </c>
      <c r="AI37" s="14" t="str">
        <f>VLOOKUP(A:A,[1]TDSheet!$A:$AI,35,0)</f>
        <v>увел</v>
      </c>
      <c r="AJ37" s="14">
        <f t="shared" si="14"/>
        <v>0</v>
      </c>
      <c r="AK37" s="14"/>
      <c r="AL37" s="14"/>
      <c r="AM37" s="14">
        <f t="shared" si="15"/>
        <v>64</v>
      </c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-17.369</v>
      </c>
      <c r="D38" s="8">
        <v>180.59899999999999</v>
      </c>
      <c r="E38" s="8">
        <v>62.32</v>
      </c>
      <c r="F38" s="8">
        <v>86.798000000000002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68.453999999999994</v>
      </c>
      <c r="K38" s="14">
        <f t="shared" si="10"/>
        <v>-6.1339999999999932</v>
      </c>
      <c r="L38" s="14">
        <f>VLOOKUP(A:A,[1]TDSheet!$A:$S,19,0)</f>
        <v>10</v>
      </c>
      <c r="M38" s="14">
        <f>VLOOKUP(A:A,[1]TDSheet!$A:$U,21,0)</f>
        <v>10</v>
      </c>
      <c r="N38" s="14">
        <f>VLOOKUP(A:A,[1]TDSheet!$A:$V,22,0)</f>
        <v>30</v>
      </c>
      <c r="O38" s="14">
        <f>VLOOKUP(A:A,[1]TDSheet!$A:$X,24,0)</f>
        <v>20</v>
      </c>
      <c r="P38" s="14"/>
      <c r="Q38" s="14"/>
      <c r="R38" s="14">
        <f>VLOOKUP(A:A,[3]TDSheet!$A:$C,3,0)</f>
        <v>0</v>
      </c>
      <c r="S38" s="14"/>
      <c r="T38" s="14"/>
      <c r="U38" s="14"/>
      <c r="V38" s="14"/>
      <c r="W38" s="14">
        <f t="shared" si="11"/>
        <v>12.464</v>
      </c>
      <c r="X38" s="16"/>
      <c r="Y38" s="17">
        <f t="shared" si="12"/>
        <v>12.580070603337612</v>
      </c>
      <c r="Z38" s="14">
        <f t="shared" si="13"/>
        <v>6.9638960205391527</v>
      </c>
      <c r="AA38" s="14"/>
      <c r="AB38" s="14"/>
      <c r="AC38" s="14">
        <v>0</v>
      </c>
      <c r="AD38" s="14">
        <v>0</v>
      </c>
      <c r="AE38" s="14">
        <f>VLOOKUP(A:A,[1]TDSheet!$A:$AF,32,0)</f>
        <v>12.198499999999999</v>
      </c>
      <c r="AF38" s="14">
        <f>VLOOKUP(A:A,[1]TDSheet!$A:$AG,33,0)</f>
        <v>8.9096000000000011</v>
      </c>
      <c r="AG38" s="14">
        <f>VLOOKUP(A:A,[1]TDSheet!$A:$W,23,0)</f>
        <v>16.080400000000001</v>
      </c>
      <c r="AH38" s="14">
        <f>VLOOKUP(A:A,[4]TDSheet!$A:$D,4,0)</f>
        <v>38.564</v>
      </c>
      <c r="AI38" s="14">
        <f>VLOOKUP(A:A,[1]TDSheet!$A:$AI,35,0)</f>
        <v>0</v>
      </c>
      <c r="AJ38" s="14">
        <f t="shared" si="14"/>
        <v>0</v>
      </c>
      <c r="AK38" s="14"/>
      <c r="AL38" s="14"/>
      <c r="AM38" s="14">
        <f t="shared" si="15"/>
        <v>0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133.33199999999999</v>
      </c>
      <c r="D39" s="8">
        <v>731.49199999999996</v>
      </c>
      <c r="E39" s="8">
        <v>725.15300000000002</v>
      </c>
      <c r="F39" s="8">
        <v>69.897000000000006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715.03599999999994</v>
      </c>
      <c r="K39" s="14">
        <f t="shared" si="10"/>
        <v>10.117000000000075</v>
      </c>
      <c r="L39" s="14">
        <f>VLOOKUP(A:A,[1]TDSheet!$A:$S,19,0)</f>
        <v>100</v>
      </c>
      <c r="M39" s="14">
        <f>VLOOKUP(A:A,[1]TDSheet!$A:$U,21,0)</f>
        <v>90</v>
      </c>
      <c r="N39" s="14">
        <f>VLOOKUP(A:A,[1]TDSheet!$A:$V,22,0)</f>
        <v>150</v>
      </c>
      <c r="O39" s="14">
        <f>VLOOKUP(A:A,[1]TDSheet!$A:$X,24,0)</f>
        <v>150</v>
      </c>
      <c r="P39" s="14">
        <v>200</v>
      </c>
      <c r="Q39" s="14">
        <v>170</v>
      </c>
      <c r="R39" s="14">
        <f>VLOOKUP(A:A,[3]TDSheet!$A:$C,3,0)</f>
        <v>167</v>
      </c>
      <c r="S39" s="14"/>
      <c r="T39" s="14"/>
      <c r="U39" s="14"/>
      <c r="V39" s="14"/>
      <c r="W39" s="14">
        <f t="shared" si="11"/>
        <v>109.2026</v>
      </c>
      <c r="X39" s="16"/>
      <c r="Y39" s="17">
        <f t="shared" si="12"/>
        <v>6.9585980553576556</v>
      </c>
      <c r="Z39" s="14">
        <f t="shared" si="13"/>
        <v>0.64006717788770595</v>
      </c>
      <c r="AA39" s="14"/>
      <c r="AB39" s="14"/>
      <c r="AC39" s="14">
        <f>VLOOKUP(A:A,[5]TDSheet!$A:$D,4,0)</f>
        <v>179.14</v>
      </c>
      <c r="AD39" s="14">
        <v>0</v>
      </c>
      <c r="AE39" s="14">
        <f>VLOOKUP(A:A,[1]TDSheet!$A:$AF,32,0)</f>
        <v>121.68125000000001</v>
      </c>
      <c r="AF39" s="14">
        <f>VLOOKUP(A:A,[1]TDSheet!$A:$AG,33,0)</f>
        <v>119.08040000000001</v>
      </c>
      <c r="AG39" s="14">
        <f>VLOOKUP(A:A,[1]TDSheet!$A:$W,23,0)</f>
        <v>112.13339999999998</v>
      </c>
      <c r="AH39" s="14">
        <f>VLOOKUP(A:A,[4]TDSheet!$A:$D,4,0)</f>
        <v>292.64499999999998</v>
      </c>
      <c r="AI39" s="14">
        <f>VLOOKUP(A:A,[1]TDSheet!$A:$AI,35,0)</f>
        <v>0</v>
      </c>
      <c r="AJ39" s="14">
        <f t="shared" si="14"/>
        <v>0</v>
      </c>
      <c r="AK39" s="14"/>
      <c r="AL39" s="14"/>
      <c r="AM39" s="14">
        <f t="shared" si="15"/>
        <v>167</v>
      </c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308.49700000000001</v>
      </c>
      <c r="D40" s="8">
        <v>5908.9709999999995</v>
      </c>
      <c r="E40" s="8">
        <v>4604.7960000000003</v>
      </c>
      <c r="F40" s="8">
        <v>1286.386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4609.67</v>
      </c>
      <c r="K40" s="14">
        <f t="shared" si="10"/>
        <v>-4.8739999999997963</v>
      </c>
      <c r="L40" s="14">
        <f>VLOOKUP(A:A,[1]TDSheet!$A:$S,19,0)</f>
        <v>800</v>
      </c>
      <c r="M40" s="14">
        <f>VLOOKUP(A:A,[1]TDSheet!$A:$U,21,0)</f>
        <v>1500</v>
      </c>
      <c r="N40" s="14">
        <f>VLOOKUP(A:A,[1]TDSheet!$A:$V,22,0)</f>
        <v>1000</v>
      </c>
      <c r="O40" s="14">
        <f>VLOOKUP(A:A,[1]TDSheet!$A:$X,24,0)</f>
        <v>1200</v>
      </c>
      <c r="P40" s="14">
        <v>500</v>
      </c>
      <c r="Q40" s="14">
        <v>900</v>
      </c>
      <c r="R40" s="14">
        <f>VLOOKUP(A:A,[3]TDSheet!$A:$C,3,0)</f>
        <v>1224.5</v>
      </c>
      <c r="S40" s="14"/>
      <c r="T40" s="14"/>
      <c r="U40" s="14"/>
      <c r="V40" s="14"/>
      <c r="W40" s="14">
        <f t="shared" si="11"/>
        <v>633.68119999999999</v>
      </c>
      <c r="X40" s="16"/>
      <c r="Y40" s="17">
        <f t="shared" si="12"/>
        <v>9.9204237083252593</v>
      </c>
      <c r="Z40" s="14">
        <f t="shared" si="13"/>
        <v>2.0300207738528457</v>
      </c>
      <c r="AA40" s="14"/>
      <c r="AB40" s="14"/>
      <c r="AC40" s="14">
        <f>VLOOKUP(A:A,[5]TDSheet!$A:$D,4,0)</f>
        <v>1436.39</v>
      </c>
      <c r="AD40" s="14">
        <v>0</v>
      </c>
      <c r="AE40" s="14">
        <f>VLOOKUP(A:A,[1]TDSheet!$A:$AF,32,0)</f>
        <v>731.69399999999996</v>
      </c>
      <c r="AF40" s="14">
        <f>VLOOKUP(A:A,[1]TDSheet!$A:$AG,33,0)</f>
        <v>524.28100000000018</v>
      </c>
      <c r="AG40" s="14">
        <f>VLOOKUP(A:A,[1]TDSheet!$A:$W,23,0)</f>
        <v>697.96560000000011</v>
      </c>
      <c r="AH40" s="14">
        <f>VLOOKUP(A:A,[4]TDSheet!$A:$D,4,0)</f>
        <v>2528.643</v>
      </c>
      <c r="AI40" s="14" t="str">
        <f>VLOOKUP(A:A,[1]TDSheet!$A:$AI,35,0)</f>
        <v>ак янв</v>
      </c>
      <c r="AJ40" s="14">
        <f t="shared" si="14"/>
        <v>0</v>
      </c>
      <c r="AK40" s="14"/>
      <c r="AL40" s="14"/>
      <c r="AM40" s="14">
        <f t="shared" si="15"/>
        <v>1224.5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-462.33499999999998</v>
      </c>
      <c r="D41" s="8">
        <v>7022.1750000000002</v>
      </c>
      <c r="E41" s="8">
        <v>5155.91</v>
      </c>
      <c r="F41" s="8">
        <v>936.51599999999996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5142.7669999999998</v>
      </c>
      <c r="K41" s="14">
        <f t="shared" si="10"/>
        <v>13.143000000000029</v>
      </c>
      <c r="L41" s="14">
        <f>VLOOKUP(A:A,[1]TDSheet!$A:$S,19,0)</f>
        <v>900</v>
      </c>
      <c r="M41" s="14">
        <f>VLOOKUP(A:A,[1]TDSheet!$A:$U,21,0)</f>
        <v>1400</v>
      </c>
      <c r="N41" s="14">
        <f>VLOOKUP(A:A,[1]TDSheet!$A:$V,22,0)</f>
        <v>1000</v>
      </c>
      <c r="O41" s="14">
        <f>VLOOKUP(A:A,[1]TDSheet!$A:$X,24,0)</f>
        <v>1500</v>
      </c>
      <c r="P41" s="14">
        <v>500</v>
      </c>
      <c r="Q41" s="14">
        <v>1300</v>
      </c>
      <c r="R41" s="14">
        <f>VLOOKUP(A:A,[3]TDSheet!$A:$C,3,0)</f>
        <v>1349</v>
      </c>
      <c r="S41" s="14"/>
      <c r="T41" s="14"/>
      <c r="U41" s="14"/>
      <c r="V41" s="14"/>
      <c r="W41" s="14">
        <f t="shared" si="11"/>
        <v>770.62799999999993</v>
      </c>
      <c r="X41" s="16"/>
      <c r="Y41" s="17">
        <f t="shared" si="12"/>
        <v>8.0927710905910502</v>
      </c>
      <c r="Z41" s="14">
        <f t="shared" si="13"/>
        <v>1.2152633955682899</v>
      </c>
      <c r="AA41" s="14"/>
      <c r="AB41" s="14"/>
      <c r="AC41" s="14">
        <f>VLOOKUP(A:A,[5]TDSheet!$A:$D,4,0)</f>
        <v>1302.77</v>
      </c>
      <c r="AD41" s="14">
        <v>0</v>
      </c>
      <c r="AE41" s="14">
        <f>VLOOKUP(A:A,[1]TDSheet!$A:$AF,32,0)</f>
        <v>643.7355</v>
      </c>
      <c r="AF41" s="14">
        <f>VLOOKUP(A:A,[1]TDSheet!$A:$AG,33,0)</f>
        <v>619.44319999999993</v>
      </c>
      <c r="AG41" s="14">
        <f>VLOOKUP(A:A,[1]TDSheet!$A:$W,23,0)</f>
        <v>818.01740000000007</v>
      </c>
      <c r="AH41" s="14">
        <f>VLOOKUP(A:A,[4]TDSheet!$A:$D,4,0)</f>
        <v>2241.65</v>
      </c>
      <c r="AI41" s="14" t="str">
        <f>VLOOKUP(A:A,[1]TDSheet!$A:$AI,35,0)</f>
        <v>ак янв</v>
      </c>
      <c r="AJ41" s="14">
        <f t="shared" si="14"/>
        <v>0</v>
      </c>
      <c r="AK41" s="14"/>
      <c r="AL41" s="14"/>
      <c r="AM41" s="14">
        <f t="shared" si="15"/>
        <v>1349</v>
      </c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-41.326000000000001</v>
      </c>
      <c r="D42" s="8">
        <v>532.971</v>
      </c>
      <c r="E42" s="8">
        <v>356.72800000000001</v>
      </c>
      <c r="F42" s="8">
        <v>107.834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345.55</v>
      </c>
      <c r="K42" s="14">
        <f t="shared" si="10"/>
        <v>11.177999999999997</v>
      </c>
      <c r="L42" s="14">
        <f>VLOOKUP(A:A,[1]TDSheet!$A:$S,19,0)</f>
        <v>60</v>
      </c>
      <c r="M42" s="14">
        <f>VLOOKUP(A:A,[1]TDSheet!$A:$U,21,0)</f>
        <v>50</v>
      </c>
      <c r="N42" s="14">
        <f>VLOOKUP(A:A,[1]TDSheet!$A:$V,22,0)</f>
        <v>80</v>
      </c>
      <c r="O42" s="14">
        <f>VLOOKUP(A:A,[1]TDSheet!$A:$X,24,0)</f>
        <v>60</v>
      </c>
      <c r="P42" s="14"/>
      <c r="Q42" s="14">
        <v>70</v>
      </c>
      <c r="R42" s="14">
        <f>VLOOKUP(A:A,[3]TDSheet!$A:$C,3,0)</f>
        <v>58.4</v>
      </c>
      <c r="S42" s="14"/>
      <c r="T42" s="14"/>
      <c r="U42" s="14"/>
      <c r="V42" s="14"/>
      <c r="W42" s="14">
        <f t="shared" si="11"/>
        <v>50.201599999999999</v>
      </c>
      <c r="X42" s="16"/>
      <c r="Y42" s="17">
        <f t="shared" si="12"/>
        <v>7.1279401453340139</v>
      </c>
      <c r="Z42" s="14">
        <f t="shared" si="13"/>
        <v>2.1480191866394698</v>
      </c>
      <c r="AA42" s="14"/>
      <c r="AB42" s="14"/>
      <c r="AC42" s="14">
        <f>VLOOKUP(A:A,[5]TDSheet!$A:$D,4,0)</f>
        <v>105.72</v>
      </c>
      <c r="AD42" s="14">
        <v>0</v>
      </c>
      <c r="AE42" s="14">
        <f>VLOOKUP(A:A,[1]TDSheet!$A:$AF,32,0)</f>
        <v>41.075749999999999</v>
      </c>
      <c r="AF42" s="14">
        <f>VLOOKUP(A:A,[1]TDSheet!$A:$AG,33,0)</f>
        <v>52.736800000000002</v>
      </c>
      <c r="AG42" s="14">
        <f>VLOOKUP(A:A,[1]TDSheet!$A:$W,23,0)</f>
        <v>60.083799999999997</v>
      </c>
      <c r="AH42" s="14">
        <f>VLOOKUP(A:A,[4]TDSheet!$A:$D,4,0)</f>
        <v>108.477</v>
      </c>
      <c r="AI42" s="14" t="str">
        <f>VLOOKUP(A:A,[1]TDSheet!$A:$AI,35,0)</f>
        <v>увел</v>
      </c>
      <c r="AJ42" s="14">
        <f t="shared" si="14"/>
        <v>0</v>
      </c>
      <c r="AK42" s="14"/>
      <c r="AL42" s="14"/>
      <c r="AM42" s="14">
        <f t="shared" si="15"/>
        <v>58.4</v>
      </c>
      <c r="AN42" s="14"/>
      <c r="AO42" s="14"/>
    </row>
    <row r="43" spans="1:41" s="1" customFormat="1" ht="21.95" customHeight="1" outlineLevel="1" x14ac:dyDescent="0.2">
      <c r="A43" s="7" t="s">
        <v>46</v>
      </c>
      <c r="B43" s="7" t="s">
        <v>8</v>
      </c>
      <c r="C43" s="8">
        <v>-50.381</v>
      </c>
      <c r="D43" s="8">
        <v>576.14499999999998</v>
      </c>
      <c r="E43" s="8">
        <v>426.983</v>
      </c>
      <c r="F43" s="8">
        <v>65.394999999999996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410.22800000000001</v>
      </c>
      <c r="K43" s="14">
        <f t="shared" si="10"/>
        <v>16.754999999999995</v>
      </c>
      <c r="L43" s="14">
        <f>VLOOKUP(A:A,[1]TDSheet!$A:$S,19,0)</f>
        <v>70</v>
      </c>
      <c r="M43" s="14">
        <f>VLOOKUP(A:A,[1]TDSheet!$A:$U,21,0)</f>
        <v>50</v>
      </c>
      <c r="N43" s="14">
        <f>VLOOKUP(A:A,[1]TDSheet!$A:$V,22,0)</f>
        <v>90</v>
      </c>
      <c r="O43" s="14">
        <f>VLOOKUP(A:A,[1]TDSheet!$A:$X,24,0)</f>
        <v>70</v>
      </c>
      <c r="P43" s="14">
        <v>100</v>
      </c>
      <c r="Q43" s="14">
        <v>90</v>
      </c>
      <c r="R43" s="14">
        <f>VLOOKUP(A:A,[3]TDSheet!$A:$C,3,0)</f>
        <v>49.2</v>
      </c>
      <c r="S43" s="14"/>
      <c r="T43" s="14"/>
      <c r="U43" s="14"/>
      <c r="V43" s="14"/>
      <c r="W43" s="14">
        <f t="shared" si="11"/>
        <v>63.248199999999997</v>
      </c>
      <c r="X43" s="16"/>
      <c r="Y43" s="17">
        <f t="shared" si="12"/>
        <v>7.0420185870902259</v>
      </c>
      <c r="Z43" s="14">
        <f t="shared" si="13"/>
        <v>1.033942467927941</v>
      </c>
      <c r="AA43" s="14"/>
      <c r="AB43" s="14"/>
      <c r="AC43" s="14">
        <f>VLOOKUP(A:A,[5]TDSheet!$A:$D,4,0)</f>
        <v>110.742</v>
      </c>
      <c r="AD43" s="14">
        <v>0</v>
      </c>
      <c r="AE43" s="14">
        <f>VLOOKUP(A:A,[1]TDSheet!$A:$AF,32,0)</f>
        <v>57.797249999999998</v>
      </c>
      <c r="AF43" s="14">
        <f>VLOOKUP(A:A,[1]TDSheet!$A:$AG,33,0)</f>
        <v>65.091200000000001</v>
      </c>
      <c r="AG43" s="14">
        <f>VLOOKUP(A:A,[1]TDSheet!$A:$W,23,0)</f>
        <v>69.070000000000007</v>
      </c>
      <c r="AH43" s="14">
        <f>VLOOKUP(A:A,[4]TDSheet!$A:$D,4,0)</f>
        <v>65.009</v>
      </c>
      <c r="AI43" s="14">
        <f>VLOOKUP(A:A,[1]TDSheet!$A:$AI,35,0)</f>
        <v>0</v>
      </c>
      <c r="AJ43" s="14">
        <f t="shared" si="14"/>
        <v>0</v>
      </c>
      <c r="AK43" s="14"/>
      <c r="AL43" s="14"/>
      <c r="AM43" s="14">
        <f t="shared" si="15"/>
        <v>49.2</v>
      </c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-3.8090000000000002</v>
      </c>
      <c r="D44" s="8">
        <v>50.290999999999997</v>
      </c>
      <c r="E44" s="8">
        <v>23.140999999999998</v>
      </c>
      <c r="F44" s="8">
        <v>21.870999999999999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21.172000000000001</v>
      </c>
      <c r="K44" s="14">
        <f t="shared" si="10"/>
        <v>1.9689999999999976</v>
      </c>
      <c r="L44" s="14">
        <f>VLOOKUP(A:A,[1]TDSheet!$A:$S,19,0)</f>
        <v>0</v>
      </c>
      <c r="M44" s="14">
        <f>VLOOKUP(A:A,[1]TDSheet!$A:$U,21,0)</f>
        <v>0</v>
      </c>
      <c r="N44" s="14">
        <f>VLOOKUP(A:A,[1]TDSheet!$A:$V,22,0)</f>
        <v>0</v>
      </c>
      <c r="O44" s="14">
        <f>VLOOKUP(A:A,[1]TDSheet!$A:$X,24,0)</f>
        <v>20</v>
      </c>
      <c r="P44" s="14"/>
      <c r="Q44" s="14"/>
      <c r="R44" s="14">
        <f>VLOOKUP(A:A,[3]TDSheet!$A:$C,3,0)</f>
        <v>17</v>
      </c>
      <c r="S44" s="14"/>
      <c r="T44" s="14"/>
      <c r="U44" s="14"/>
      <c r="V44" s="14"/>
      <c r="W44" s="14">
        <f t="shared" si="11"/>
        <v>4.6281999999999996</v>
      </c>
      <c r="X44" s="16"/>
      <c r="Y44" s="17">
        <f t="shared" si="12"/>
        <v>9.0469296918888542</v>
      </c>
      <c r="Z44" s="14">
        <f t="shared" si="13"/>
        <v>4.7255952638174668</v>
      </c>
      <c r="AA44" s="14"/>
      <c r="AB44" s="14"/>
      <c r="AC44" s="14">
        <v>0</v>
      </c>
      <c r="AD44" s="14">
        <v>0</v>
      </c>
      <c r="AE44" s="14">
        <f>VLOOKUP(A:A,[1]TDSheet!$A:$AF,32,0)</f>
        <v>4.0780000000000003</v>
      </c>
      <c r="AF44" s="14">
        <f>VLOOKUP(A:A,[1]TDSheet!$A:$AG,33,0)</f>
        <v>3.2667999999999999</v>
      </c>
      <c r="AG44" s="14">
        <f>VLOOKUP(A:A,[1]TDSheet!$A:$W,23,0)</f>
        <v>4.8995999999999995</v>
      </c>
      <c r="AH44" s="14">
        <f>VLOOKUP(A:A,[4]TDSheet!$A:$D,4,0)</f>
        <v>24.140999999999998</v>
      </c>
      <c r="AI44" s="14" t="e">
        <f>VLOOKUP(A:A,[1]TDSheet!$A:$AI,35,0)</f>
        <v>#N/A</v>
      </c>
      <c r="AJ44" s="14">
        <f t="shared" si="14"/>
        <v>0</v>
      </c>
      <c r="AK44" s="14"/>
      <c r="AL44" s="14"/>
      <c r="AM44" s="14">
        <f t="shared" si="15"/>
        <v>17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-30.053000000000001</v>
      </c>
      <c r="D45" s="8">
        <v>945.09799999999996</v>
      </c>
      <c r="E45" s="8">
        <v>708.18</v>
      </c>
      <c r="F45" s="8">
        <v>143.654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681.76700000000005</v>
      </c>
      <c r="K45" s="14">
        <f t="shared" si="10"/>
        <v>26.412999999999897</v>
      </c>
      <c r="L45" s="14">
        <f>VLOOKUP(A:A,[1]TDSheet!$A:$S,19,0)</f>
        <v>130</v>
      </c>
      <c r="M45" s="14">
        <f>VLOOKUP(A:A,[1]TDSheet!$A:$U,21,0)</f>
        <v>80</v>
      </c>
      <c r="N45" s="14">
        <f>VLOOKUP(A:A,[1]TDSheet!$A:$V,22,0)</f>
        <v>170</v>
      </c>
      <c r="O45" s="14">
        <f>VLOOKUP(A:A,[1]TDSheet!$A:$X,24,0)</f>
        <v>120</v>
      </c>
      <c r="P45" s="14">
        <v>180</v>
      </c>
      <c r="Q45" s="14">
        <v>170</v>
      </c>
      <c r="R45" s="14">
        <f>VLOOKUP(A:A,[3]TDSheet!$A:$C,3,0)</f>
        <v>65</v>
      </c>
      <c r="S45" s="14"/>
      <c r="T45" s="14"/>
      <c r="U45" s="14"/>
      <c r="V45" s="14"/>
      <c r="W45" s="14">
        <f t="shared" si="11"/>
        <v>116.62259999999999</v>
      </c>
      <c r="X45" s="16"/>
      <c r="Y45" s="17">
        <f t="shared" si="12"/>
        <v>7.0625590580213444</v>
      </c>
      <c r="Z45" s="14">
        <f t="shared" si="13"/>
        <v>1.2317852628907262</v>
      </c>
      <c r="AA45" s="14"/>
      <c r="AB45" s="14"/>
      <c r="AC45" s="14">
        <f>VLOOKUP(A:A,[5]TDSheet!$A:$D,4,0)</f>
        <v>125.06699999999999</v>
      </c>
      <c r="AD45" s="14">
        <v>0</v>
      </c>
      <c r="AE45" s="14">
        <f>VLOOKUP(A:A,[1]TDSheet!$A:$AF,32,0)</f>
        <v>106.90175000000001</v>
      </c>
      <c r="AF45" s="14">
        <f>VLOOKUP(A:A,[1]TDSheet!$A:$AG,33,0)</f>
        <v>107.64439999999999</v>
      </c>
      <c r="AG45" s="14">
        <f>VLOOKUP(A:A,[1]TDSheet!$A:$W,23,0)</f>
        <v>121.05519999999999</v>
      </c>
      <c r="AH45" s="14">
        <f>VLOOKUP(A:A,[4]TDSheet!$A:$D,4,0)</f>
        <v>223.77799999999999</v>
      </c>
      <c r="AI45" s="14">
        <f>VLOOKUP(A:A,[1]TDSheet!$A:$AI,35,0)</f>
        <v>0</v>
      </c>
      <c r="AJ45" s="14">
        <f t="shared" si="14"/>
        <v>0</v>
      </c>
      <c r="AK45" s="14"/>
      <c r="AL45" s="14"/>
      <c r="AM45" s="14">
        <f t="shared" si="15"/>
        <v>65</v>
      </c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-4.1070000000000002</v>
      </c>
      <c r="D46" s="8">
        <v>225.35</v>
      </c>
      <c r="E46" s="8">
        <v>177.578</v>
      </c>
      <c r="F46" s="8">
        <v>41.578000000000003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178.285</v>
      </c>
      <c r="K46" s="14">
        <f t="shared" si="10"/>
        <v>-0.70699999999999363</v>
      </c>
      <c r="L46" s="14">
        <f>VLOOKUP(A:A,[1]TDSheet!$A:$S,19,0)</f>
        <v>10</v>
      </c>
      <c r="M46" s="14">
        <f>VLOOKUP(A:A,[1]TDSheet!$A:$U,21,0)</f>
        <v>10</v>
      </c>
      <c r="N46" s="14">
        <f>VLOOKUP(A:A,[1]TDSheet!$A:$V,22,0)</f>
        <v>10</v>
      </c>
      <c r="O46" s="14">
        <f>VLOOKUP(A:A,[1]TDSheet!$A:$X,24,0)</f>
        <v>20</v>
      </c>
      <c r="P46" s="14"/>
      <c r="Q46" s="14">
        <v>10</v>
      </c>
      <c r="R46" s="14">
        <f>VLOOKUP(A:A,[3]TDSheet!$A:$C,3,0)</f>
        <v>48</v>
      </c>
      <c r="S46" s="14"/>
      <c r="T46" s="14"/>
      <c r="U46" s="14"/>
      <c r="V46" s="14"/>
      <c r="W46" s="14">
        <f t="shared" si="11"/>
        <v>12.240200000000002</v>
      </c>
      <c r="X46" s="16"/>
      <c r="Y46" s="17">
        <f t="shared" si="12"/>
        <v>7.481740494436365</v>
      </c>
      <c r="Z46" s="14">
        <f t="shared" si="13"/>
        <v>3.3968399209163249</v>
      </c>
      <c r="AA46" s="14"/>
      <c r="AB46" s="14"/>
      <c r="AC46" s="14">
        <f>VLOOKUP(A:A,[5]TDSheet!$A:$D,4,0)</f>
        <v>116.377</v>
      </c>
      <c r="AD46" s="14">
        <v>0</v>
      </c>
      <c r="AE46" s="14">
        <f>VLOOKUP(A:A,[1]TDSheet!$A:$AF,32,0)</f>
        <v>12.567</v>
      </c>
      <c r="AF46" s="14">
        <f>VLOOKUP(A:A,[1]TDSheet!$A:$AG,33,0)</f>
        <v>6.4478000000000009</v>
      </c>
      <c r="AG46" s="14">
        <f>VLOOKUP(A:A,[1]TDSheet!$A:$W,23,0)</f>
        <v>14.167999999999996</v>
      </c>
      <c r="AH46" s="14">
        <f>VLOOKUP(A:A,[4]TDSheet!$A:$D,4,0)</f>
        <v>70.206999999999994</v>
      </c>
      <c r="AI46" s="14" t="str">
        <f>VLOOKUP(A:A,[1]TDSheet!$A:$AI,35,0)</f>
        <v>увел</v>
      </c>
      <c r="AJ46" s="14">
        <f t="shared" si="14"/>
        <v>0</v>
      </c>
      <c r="AK46" s="14"/>
      <c r="AL46" s="14"/>
      <c r="AM46" s="14">
        <f t="shared" si="15"/>
        <v>48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-21.283000000000001</v>
      </c>
      <c r="D47" s="8">
        <v>283.73899999999998</v>
      </c>
      <c r="E47" s="8">
        <v>175.59200000000001</v>
      </c>
      <c r="F47" s="8">
        <v>76.572999999999993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177.77799999999999</v>
      </c>
      <c r="K47" s="14">
        <f t="shared" si="10"/>
        <v>-2.1859999999999786</v>
      </c>
      <c r="L47" s="14">
        <f>VLOOKUP(A:A,[1]TDSheet!$A:$S,19,0)</f>
        <v>30</v>
      </c>
      <c r="M47" s="14">
        <f>VLOOKUP(A:A,[1]TDSheet!$A:$U,21,0)</f>
        <v>20</v>
      </c>
      <c r="N47" s="14">
        <f>VLOOKUP(A:A,[1]TDSheet!$A:$V,22,0)</f>
        <v>30</v>
      </c>
      <c r="O47" s="14">
        <f>VLOOKUP(A:A,[1]TDSheet!$A:$X,24,0)</f>
        <v>20</v>
      </c>
      <c r="P47" s="14"/>
      <c r="Q47" s="14"/>
      <c r="R47" s="14">
        <f>VLOOKUP(A:A,[3]TDSheet!$A:$C,3,0)</f>
        <v>39.299999999999997</v>
      </c>
      <c r="S47" s="14"/>
      <c r="T47" s="14"/>
      <c r="U47" s="14"/>
      <c r="V47" s="14"/>
      <c r="W47" s="14">
        <f t="shared" si="11"/>
        <v>25.333000000000006</v>
      </c>
      <c r="X47" s="16"/>
      <c r="Y47" s="17">
        <f t="shared" si="12"/>
        <v>6.9700785536651777</v>
      </c>
      <c r="Z47" s="14">
        <f t="shared" si="13"/>
        <v>3.0226581928709577</v>
      </c>
      <c r="AA47" s="14"/>
      <c r="AB47" s="14"/>
      <c r="AC47" s="14">
        <f>VLOOKUP(A:A,[5]TDSheet!$A:$D,4,0)</f>
        <v>48.927</v>
      </c>
      <c r="AD47" s="14">
        <v>0</v>
      </c>
      <c r="AE47" s="14">
        <f>VLOOKUP(A:A,[1]TDSheet!$A:$AF,32,0)</f>
        <v>13.857250000000001</v>
      </c>
      <c r="AF47" s="14">
        <f>VLOOKUP(A:A,[1]TDSheet!$A:$AG,33,0)</f>
        <v>20.016400000000004</v>
      </c>
      <c r="AG47" s="14">
        <f>VLOOKUP(A:A,[1]TDSheet!$A:$W,23,0)</f>
        <v>24.7624</v>
      </c>
      <c r="AH47" s="14">
        <f>VLOOKUP(A:A,[4]TDSheet!$A:$D,4,0)</f>
        <v>96.944999999999993</v>
      </c>
      <c r="AI47" s="14" t="str">
        <f>VLOOKUP(A:A,[1]TDSheet!$A:$AI,35,0)</f>
        <v>увел</v>
      </c>
      <c r="AJ47" s="14">
        <f t="shared" si="14"/>
        <v>0</v>
      </c>
      <c r="AK47" s="14"/>
      <c r="AL47" s="14"/>
      <c r="AM47" s="14">
        <f t="shared" si="15"/>
        <v>39.299999999999997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-52.372999999999998</v>
      </c>
      <c r="D48" s="8">
        <v>433.75400000000002</v>
      </c>
      <c r="E48" s="8">
        <v>210.423</v>
      </c>
      <c r="F48" s="8">
        <v>152.23099999999999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215.648</v>
      </c>
      <c r="K48" s="14">
        <f t="shared" si="10"/>
        <v>-5.2249999999999943</v>
      </c>
      <c r="L48" s="14">
        <f>VLOOKUP(A:A,[1]TDSheet!$A:$S,19,0)</f>
        <v>40</v>
      </c>
      <c r="M48" s="14">
        <f>VLOOKUP(A:A,[1]TDSheet!$A:$U,21,0)</f>
        <v>30</v>
      </c>
      <c r="N48" s="14">
        <f>VLOOKUP(A:A,[1]TDSheet!$A:$V,22,0)</f>
        <v>40</v>
      </c>
      <c r="O48" s="14">
        <f>VLOOKUP(A:A,[1]TDSheet!$A:$X,24,0)</f>
        <v>40</v>
      </c>
      <c r="P48" s="14"/>
      <c r="Q48" s="14"/>
      <c r="R48" s="14">
        <f>VLOOKUP(A:A,[3]TDSheet!$A:$C,3,0)</f>
        <v>74.400000000000006</v>
      </c>
      <c r="S48" s="14"/>
      <c r="T48" s="14"/>
      <c r="U48" s="14"/>
      <c r="V48" s="14"/>
      <c r="W48" s="14">
        <f t="shared" si="11"/>
        <v>25.5472</v>
      </c>
      <c r="X48" s="16"/>
      <c r="Y48" s="17">
        <f t="shared" si="12"/>
        <v>11.830298428007765</v>
      </c>
      <c r="Z48" s="14">
        <f t="shared" si="13"/>
        <v>5.9588134903237924</v>
      </c>
      <c r="AA48" s="14"/>
      <c r="AB48" s="14"/>
      <c r="AC48" s="14">
        <f>VLOOKUP(A:A,[5]TDSheet!$A:$D,4,0)</f>
        <v>82.686999999999998</v>
      </c>
      <c r="AD48" s="14">
        <v>0</v>
      </c>
      <c r="AE48" s="14">
        <f>VLOOKUP(A:A,[1]TDSheet!$A:$AF,32,0)</f>
        <v>20.455749999999998</v>
      </c>
      <c r="AF48" s="14">
        <f>VLOOKUP(A:A,[1]TDSheet!$A:$AG,33,0)</f>
        <v>24.813600000000001</v>
      </c>
      <c r="AG48" s="14">
        <f>VLOOKUP(A:A,[1]TDSheet!$A:$W,23,0)</f>
        <v>36.646599999999999</v>
      </c>
      <c r="AH48" s="14">
        <f>VLOOKUP(A:A,[4]TDSheet!$A:$D,4,0)</f>
        <v>140.59899999999999</v>
      </c>
      <c r="AI48" s="21" t="s">
        <v>147</v>
      </c>
      <c r="AJ48" s="14">
        <f t="shared" si="14"/>
        <v>0</v>
      </c>
      <c r="AK48" s="14"/>
      <c r="AL48" s="14"/>
      <c r="AM48" s="14">
        <f t="shared" si="15"/>
        <v>74.400000000000006</v>
      </c>
      <c r="AN48" s="14"/>
      <c r="AO48" s="14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-215.99</v>
      </c>
      <c r="D49" s="8">
        <v>1772.989</v>
      </c>
      <c r="E49" s="8">
        <v>1280.83</v>
      </c>
      <c r="F49" s="8">
        <v>183.011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1278.6659999999999</v>
      </c>
      <c r="K49" s="14">
        <f t="shared" si="10"/>
        <v>2.1639999999999873</v>
      </c>
      <c r="L49" s="14">
        <f>VLOOKUP(A:A,[1]TDSheet!$A:$S,19,0)</f>
        <v>250</v>
      </c>
      <c r="M49" s="14">
        <f>VLOOKUP(A:A,[1]TDSheet!$A:$U,21,0)</f>
        <v>180</v>
      </c>
      <c r="N49" s="14">
        <f>VLOOKUP(A:A,[1]TDSheet!$A:$V,22,0)</f>
        <v>250</v>
      </c>
      <c r="O49" s="14">
        <f>VLOOKUP(A:A,[1]TDSheet!$A:$X,24,0)</f>
        <v>200</v>
      </c>
      <c r="P49" s="14">
        <v>150</v>
      </c>
      <c r="Q49" s="14">
        <v>250</v>
      </c>
      <c r="R49" s="14">
        <f>VLOOKUP(A:A,[3]TDSheet!$A:$C,3,0)</f>
        <v>284</v>
      </c>
      <c r="S49" s="14"/>
      <c r="T49" s="14"/>
      <c r="U49" s="14"/>
      <c r="V49" s="14"/>
      <c r="W49" s="14">
        <f t="shared" si="11"/>
        <v>195.53879999999998</v>
      </c>
      <c r="X49" s="16"/>
      <c r="Y49" s="17">
        <f t="shared" si="12"/>
        <v>6.2034286801391847</v>
      </c>
      <c r="Z49" s="14">
        <f t="shared" si="13"/>
        <v>0.93593189689207468</v>
      </c>
      <c r="AA49" s="14"/>
      <c r="AB49" s="14"/>
      <c r="AC49" s="14">
        <f>VLOOKUP(A:A,[5]TDSheet!$A:$D,4,0)</f>
        <v>303.13600000000002</v>
      </c>
      <c r="AD49" s="14">
        <v>0</v>
      </c>
      <c r="AE49" s="14">
        <f>VLOOKUP(A:A,[1]TDSheet!$A:$AF,32,0)</f>
        <v>169.24199999999999</v>
      </c>
      <c r="AF49" s="14">
        <f>VLOOKUP(A:A,[1]TDSheet!$A:$AG,33,0)</f>
        <v>191.66780000000003</v>
      </c>
      <c r="AG49" s="14">
        <f>VLOOKUP(A:A,[1]TDSheet!$A:$W,23,0)</f>
        <v>210.983</v>
      </c>
      <c r="AH49" s="14">
        <f>VLOOKUP(A:A,[4]TDSheet!$A:$D,4,0)</f>
        <v>568.09199999999998</v>
      </c>
      <c r="AI49" s="14">
        <f>VLOOKUP(A:A,[1]TDSheet!$A:$AI,35,0)</f>
        <v>0</v>
      </c>
      <c r="AJ49" s="14">
        <f t="shared" si="14"/>
        <v>0</v>
      </c>
      <c r="AK49" s="14"/>
      <c r="AL49" s="14"/>
      <c r="AM49" s="14">
        <f t="shared" si="15"/>
        <v>284</v>
      </c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8</v>
      </c>
      <c r="C50" s="8">
        <v>19.509</v>
      </c>
      <c r="D50" s="8">
        <v>83.650999999999996</v>
      </c>
      <c r="E50" s="8">
        <v>48.03</v>
      </c>
      <c r="F50" s="8">
        <v>48.225999999999999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50.901000000000003</v>
      </c>
      <c r="K50" s="14">
        <f t="shared" si="10"/>
        <v>-2.8710000000000022</v>
      </c>
      <c r="L50" s="14">
        <f>VLOOKUP(A:A,[1]TDSheet!$A:$S,19,0)</f>
        <v>0</v>
      </c>
      <c r="M50" s="14">
        <f>VLOOKUP(A:A,[1]TDSheet!$A:$U,21,0)</f>
        <v>20</v>
      </c>
      <c r="N50" s="14">
        <f>VLOOKUP(A:A,[1]TDSheet!$A:$V,22,0)</f>
        <v>20</v>
      </c>
      <c r="O50" s="14">
        <f>VLOOKUP(A:A,[1]TDSheet!$A:$X,24,0)</f>
        <v>20</v>
      </c>
      <c r="P50" s="14"/>
      <c r="Q50" s="14"/>
      <c r="R50" s="14">
        <f>VLOOKUP(A:A,[3]TDSheet!$A:$C,3,0)</f>
        <v>0</v>
      </c>
      <c r="S50" s="14"/>
      <c r="T50" s="14"/>
      <c r="U50" s="14"/>
      <c r="V50" s="14"/>
      <c r="W50" s="14">
        <f t="shared" si="11"/>
        <v>9.6059999999999999</v>
      </c>
      <c r="X50" s="16"/>
      <c r="Y50" s="17">
        <f t="shared" si="12"/>
        <v>11.266500104101603</v>
      </c>
      <c r="Z50" s="14">
        <f t="shared" si="13"/>
        <v>5.020403914220279</v>
      </c>
      <c r="AA50" s="14"/>
      <c r="AB50" s="14"/>
      <c r="AC50" s="14">
        <v>0</v>
      </c>
      <c r="AD50" s="14">
        <v>0</v>
      </c>
      <c r="AE50" s="14">
        <f>VLOOKUP(A:A,[1]TDSheet!$A:$AF,32,0)</f>
        <v>12.886749999999999</v>
      </c>
      <c r="AF50" s="14">
        <f>VLOOKUP(A:A,[1]TDSheet!$A:$AG,33,0)</f>
        <v>12.934999999999999</v>
      </c>
      <c r="AG50" s="14">
        <f>VLOOKUP(A:A,[1]TDSheet!$A:$W,23,0)</f>
        <v>14.637200000000002</v>
      </c>
      <c r="AH50" s="14">
        <f>VLOOKUP(A:A,[4]TDSheet!$A:$D,4,0)</f>
        <v>16.631</v>
      </c>
      <c r="AI50" s="14">
        <f>VLOOKUP(A:A,[1]TDSheet!$A:$AI,35,0)</f>
        <v>0</v>
      </c>
      <c r="AJ50" s="14">
        <f t="shared" si="14"/>
        <v>0</v>
      </c>
      <c r="AK50" s="14"/>
      <c r="AL50" s="14"/>
      <c r="AM50" s="14">
        <f t="shared" si="15"/>
        <v>0</v>
      </c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9.7710000000000008</v>
      </c>
      <c r="D51" s="8">
        <v>346.154</v>
      </c>
      <c r="E51" s="8">
        <v>214.05199999999999</v>
      </c>
      <c r="F51" s="8">
        <v>133.959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209.279</v>
      </c>
      <c r="K51" s="14">
        <f t="shared" si="10"/>
        <v>4.7729999999999961</v>
      </c>
      <c r="L51" s="14">
        <f>VLOOKUP(A:A,[1]TDSheet!$A:$S,19,0)</f>
        <v>20</v>
      </c>
      <c r="M51" s="14">
        <f>VLOOKUP(A:A,[1]TDSheet!$A:$U,21,0)</f>
        <v>30</v>
      </c>
      <c r="N51" s="14">
        <f>VLOOKUP(A:A,[1]TDSheet!$A:$V,22,0)</f>
        <v>50</v>
      </c>
      <c r="O51" s="14">
        <f>VLOOKUP(A:A,[1]TDSheet!$A:$X,24,0)</f>
        <v>50</v>
      </c>
      <c r="P51" s="14"/>
      <c r="Q51" s="14"/>
      <c r="R51" s="14">
        <f>VLOOKUP(A:A,[3]TDSheet!$A:$C,3,0)</f>
        <v>68</v>
      </c>
      <c r="S51" s="14"/>
      <c r="T51" s="14"/>
      <c r="U51" s="14"/>
      <c r="V51" s="14"/>
      <c r="W51" s="14">
        <f t="shared" si="11"/>
        <v>22.806199999999997</v>
      </c>
      <c r="X51" s="16"/>
      <c r="Y51" s="17">
        <f t="shared" si="12"/>
        <v>12.450956318895742</v>
      </c>
      <c r="Z51" s="14">
        <f t="shared" si="13"/>
        <v>5.8737974761249143</v>
      </c>
      <c r="AA51" s="14"/>
      <c r="AB51" s="14"/>
      <c r="AC51" s="14">
        <f>VLOOKUP(A:A,[5]TDSheet!$A:$D,4,0)</f>
        <v>100.021</v>
      </c>
      <c r="AD51" s="14">
        <v>0</v>
      </c>
      <c r="AE51" s="14">
        <f>VLOOKUP(A:A,[1]TDSheet!$A:$AF,32,0)</f>
        <v>16.454999999999998</v>
      </c>
      <c r="AF51" s="14">
        <f>VLOOKUP(A:A,[1]TDSheet!$A:$AG,33,0)</f>
        <v>29.694800000000004</v>
      </c>
      <c r="AG51" s="14">
        <f>VLOOKUP(A:A,[1]TDSheet!$A:$W,23,0)</f>
        <v>34.968599999999995</v>
      </c>
      <c r="AH51" s="14">
        <f>VLOOKUP(A:A,[4]TDSheet!$A:$D,4,0)</f>
        <v>127.49299999999999</v>
      </c>
      <c r="AI51" s="14" t="str">
        <f>VLOOKUP(A:A,[1]TDSheet!$A:$AI,35,0)</f>
        <v>увел</v>
      </c>
      <c r="AJ51" s="14">
        <f t="shared" si="14"/>
        <v>0</v>
      </c>
      <c r="AK51" s="14"/>
      <c r="AL51" s="14"/>
      <c r="AM51" s="14">
        <f t="shared" si="15"/>
        <v>68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1.6679999999999999</v>
      </c>
      <c r="D52" s="8">
        <v>225.09800000000001</v>
      </c>
      <c r="E52" s="8">
        <v>113.83799999999999</v>
      </c>
      <c r="F52" s="8">
        <v>93.950999999999993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131.78</v>
      </c>
      <c r="K52" s="14">
        <f t="shared" si="10"/>
        <v>-17.942000000000007</v>
      </c>
      <c r="L52" s="14">
        <f>VLOOKUP(A:A,[1]TDSheet!$A:$S,19,0)</f>
        <v>20</v>
      </c>
      <c r="M52" s="14">
        <f>VLOOKUP(A:A,[1]TDSheet!$A:$U,21,0)</f>
        <v>20</v>
      </c>
      <c r="N52" s="14">
        <f>VLOOKUP(A:A,[1]TDSheet!$A:$V,22,0)</f>
        <v>30</v>
      </c>
      <c r="O52" s="14">
        <f>VLOOKUP(A:A,[1]TDSheet!$A:$X,24,0)</f>
        <v>20</v>
      </c>
      <c r="P52" s="14"/>
      <c r="Q52" s="14"/>
      <c r="R52" s="14">
        <f>VLOOKUP(A:A,[3]TDSheet!$A:$C,3,0)</f>
        <v>28.6</v>
      </c>
      <c r="S52" s="14"/>
      <c r="T52" s="14"/>
      <c r="U52" s="14"/>
      <c r="V52" s="14"/>
      <c r="W52" s="14">
        <f t="shared" si="11"/>
        <v>18.2926</v>
      </c>
      <c r="X52" s="16"/>
      <c r="Y52" s="17">
        <f t="shared" si="12"/>
        <v>10.056033587352262</v>
      </c>
      <c r="Z52" s="14">
        <f t="shared" si="13"/>
        <v>5.1360112832511504</v>
      </c>
      <c r="AA52" s="14"/>
      <c r="AB52" s="14"/>
      <c r="AC52" s="14">
        <f>VLOOKUP(A:A,[5]TDSheet!$A:$D,4,0)</f>
        <v>22.375</v>
      </c>
      <c r="AD52" s="14">
        <v>0</v>
      </c>
      <c r="AE52" s="14">
        <f>VLOOKUP(A:A,[1]TDSheet!$A:$AF,32,0)</f>
        <v>16.671250000000001</v>
      </c>
      <c r="AF52" s="14">
        <f>VLOOKUP(A:A,[1]TDSheet!$A:$AG,33,0)</f>
        <v>20.515999999999998</v>
      </c>
      <c r="AG52" s="14">
        <f>VLOOKUP(A:A,[1]TDSheet!$A:$W,23,0)</f>
        <v>24.718799999999998</v>
      </c>
      <c r="AH52" s="14">
        <f>VLOOKUP(A:A,[4]TDSheet!$A:$D,4,0)</f>
        <v>70.168999999999997</v>
      </c>
      <c r="AI52" s="14" t="str">
        <f>VLOOKUP(A:A,[1]TDSheet!$A:$AI,35,0)</f>
        <v>увел</v>
      </c>
      <c r="AJ52" s="14">
        <f t="shared" si="14"/>
        <v>0</v>
      </c>
      <c r="AK52" s="14"/>
      <c r="AL52" s="14"/>
      <c r="AM52" s="14">
        <f t="shared" si="15"/>
        <v>28.6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63.33</v>
      </c>
      <c r="D53" s="8">
        <v>395.60700000000003</v>
      </c>
      <c r="E53" s="8">
        <v>359.70400000000001</v>
      </c>
      <c r="F53" s="8">
        <v>59.424999999999997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390.94799999999998</v>
      </c>
      <c r="K53" s="14">
        <f t="shared" si="10"/>
        <v>-31.243999999999971</v>
      </c>
      <c r="L53" s="14">
        <f>VLOOKUP(A:A,[1]TDSheet!$A:$S,19,0)</f>
        <v>70</v>
      </c>
      <c r="M53" s="14">
        <f>VLOOKUP(A:A,[1]TDSheet!$A:$U,21,0)</f>
        <v>40</v>
      </c>
      <c r="N53" s="14">
        <f>VLOOKUP(A:A,[1]TDSheet!$A:$V,22,0)</f>
        <v>80</v>
      </c>
      <c r="O53" s="14">
        <f>VLOOKUP(A:A,[1]TDSheet!$A:$X,24,0)</f>
        <v>70</v>
      </c>
      <c r="P53" s="14">
        <v>60</v>
      </c>
      <c r="Q53" s="14">
        <v>90</v>
      </c>
      <c r="R53" s="14">
        <f>VLOOKUP(A:A,[3]TDSheet!$A:$C,3,0)</f>
        <v>101.45</v>
      </c>
      <c r="S53" s="14"/>
      <c r="T53" s="14"/>
      <c r="U53" s="14"/>
      <c r="V53" s="14"/>
      <c r="W53" s="14">
        <f t="shared" si="11"/>
        <v>54.763200000000005</v>
      </c>
      <c r="X53" s="16"/>
      <c r="Y53" s="17">
        <f t="shared" si="12"/>
        <v>6.9284665614865455</v>
      </c>
      <c r="Z53" s="14">
        <f t="shared" si="13"/>
        <v>1.0851265083121511</v>
      </c>
      <c r="AA53" s="14"/>
      <c r="AB53" s="14"/>
      <c r="AC53" s="14">
        <f>VLOOKUP(A:A,[5]TDSheet!$A:$D,4,0)</f>
        <v>85.888000000000005</v>
      </c>
      <c r="AD53" s="14">
        <v>0</v>
      </c>
      <c r="AE53" s="14">
        <f>VLOOKUP(A:A,[1]TDSheet!$A:$AF,32,0)</f>
        <v>65.999499999999998</v>
      </c>
      <c r="AF53" s="14">
        <f>VLOOKUP(A:A,[1]TDSheet!$A:$AG,33,0)</f>
        <v>70.803799999999995</v>
      </c>
      <c r="AG53" s="14">
        <f>VLOOKUP(A:A,[1]TDSheet!$A:$W,23,0)</f>
        <v>62.196399999999997</v>
      </c>
      <c r="AH53" s="14">
        <f>VLOOKUP(A:A,[4]TDSheet!$A:$D,4,0)</f>
        <v>168.08500000000001</v>
      </c>
      <c r="AI53" s="14">
        <f>VLOOKUP(A:A,[1]TDSheet!$A:$AI,35,0)</f>
        <v>0</v>
      </c>
      <c r="AJ53" s="14">
        <f t="shared" si="14"/>
        <v>0</v>
      </c>
      <c r="AK53" s="14"/>
      <c r="AL53" s="14"/>
      <c r="AM53" s="14">
        <f t="shared" si="15"/>
        <v>101.45</v>
      </c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104.956</v>
      </c>
      <c r="D54" s="8">
        <v>388.87299999999999</v>
      </c>
      <c r="E54" s="8">
        <v>330.96199999999999</v>
      </c>
      <c r="F54" s="8">
        <v>137.53399999999999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421.09199999999998</v>
      </c>
      <c r="K54" s="14">
        <f t="shared" si="10"/>
        <v>-90.13</v>
      </c>
      <c r="L54" s="14">
        <f>VLOOKUP(A:A,[1]TDSheet!$A:$S,19,0)</f>
        <v>60</v>
      </c>
      <c r="M54" s="14">
        <f>VLOOKUP(A:A,[1]TDSheet!$A:$U,21,0)</f>
        <v>40</v>
      </c>
      <c r="N54" s="14">
        <f>VLOOKUP(A:A,[1]TDSheet!$A:$V,22,0)</f>
        <v>70</v>
      </c>
      <c r="O54" s="14">
        <f>VLOOKUP(A:A,[1]TDSheet!$A:$X,24,0)</f>
        <v>60</v>
      </c>
      <c r="P54" s="14"/>
      <c r="Q54" s="14"/>
      <c r="R54" s="14">
        <f>VLOOKUP(A:A,[3]TDSheet!$A:$C,3,0)</f>
        <v>106.55</v>
      </c>
      <c r="S54" s="14"/>
      <c r="T54" s="14"/>
      <c r="U54" s="14"/>
      <c r="V54" s="14"/>
      <c r="W54" s="14">
        <f t="shared" si="11"/>
        <v>37.847200000000001</v>
      </c>
      <c r="X54" s="16"/>
      <c r="Y54" s="17">
        <f t="shared" si="12"/>
        <v>9.7109957936122093</v>
      </c>
      <c r="Z54" s="14">
        <f t="shared" si="13"/>
        <v>3.6339280052421312</v>
      </c>
      <c r="AA54" s="14"/>
      <c r="AB54" s="14"/>
      <c r="AC54" s="14">
        <f>VLOOKUP(A:A,[5]TDSheet!$A:$D,4,0)</f>
        <v>141.726</v>
      </c>
      <c r="AD54" s="14">
        <v>0</v>
      </c>
      <c r="AE54" s="14">
        <f>VLOOKUP(A:A,[1]TDSheet!$A:$AF,32,0)</f>
        <v>72.212000000000003</v>
      </c>
      <c r="AF54" s="14">
        <f>VLOOKUP(A:A,[1]TDSheet!$A:$AG,33,0)</f>
        <v>59.709000000000003</v>
      </c>
      <c r="AG54" s="14">
        <f>VLOOKUP(A:A,[1]TDSheet!$A:$W,23,0)</f>
        <v>54.587799999999994</v>
      </c>
      <c r="AH54" s="14">
        <f>VLOOKUP(A:A,[4]TDSheet!$A:$D,4,0)</f>
        <v>204.267</v>
      </c>
      <c r="AI54" s="14">
        <f>VLOOKUP(A:A,[1]TDSheet!$A:$AI,35,0)</f>
        <v>0</v>
      </c>
      <c r="AJ54" s="14">
        <f t="shared" si="14"/>
        <v>0</v>
      </c>
      <c r="AK54" s="14"/>
      <c r="AL54" s="14"/>
      <c r="AM54" s="14">
        <f t="shared" si="15"/>
        <v>106.55</v>
      </c>
      <c r="AN54" s="14"/>
      <c r="AO54" s="14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87.153000000000006</v>
      </c>
      <c r="D55" s="8">
        <v>397.01400000000001</v>
      </c>
      <c r="E55" s="8">
        <v>330.81700000000001</v>
      </c>
      <c r="F55" s="8">
        <v>138.79400000000001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402.05200000000002</v>
      </c>
      <c r="K55" s="14">
        <f t="shared" si="10"/>
        <v>-71.235000000000014</v>
      </c>
      <c r="L55" s="14">
        <f>VLOOKUP(A:A,[1]TDSheet!$A:$S,19,0)</f>
        <v>50</v>
      </c>
      <c r="M55" s="14">
        <f>VLOOKUP(A:A,[1]TDSheet!$A:$U,21,0)</f>
        <v>40</v>
      </c>
      <c r="N55" s="14">
        <f>VLOOKUP(A:A,[1]TDSheet!$A:$V,22,0)</f>
        <v>80</v>
      </c>
      <c r="O55" s="14">
        <f>VLOOKUP(A:A,[1]TDSheet!$A:$X,24,0)</f>
        <v>60</v>
      </c>
      <c r="P55" s="14"/>
      <c r="Q55" s="14">
        <v>30</v>
      </c>
      <c r="R55" s="14">
        <f>VLOOKUP(A:A,[3]TDSheet!$A:$C,3,0)</f>
        <v>48</v>
      </c>
      <c r="S55" s="14"/>
      <c r="T55" s="14"/>
      <c r="U55" s="14"/>
      <c r="V55" s="14"/>
      <c r="W55" s="14">
        <f t="shared" si="11"/>
        <v>46.249400000000001</v>
      </c>
      <c r="X55" s="16"/>
      <c r="Y55" s="17">
        <f t="shared" si="12"/>
        <v>7.9740277711710847</v>
      </c>
      <c r="Z55" s="14">
        <f t="shared" si="13"/>
        <v>3.0009902831171864</v>
      </c>
      <c r="AA55" s="14"/>
      <c r="AB55" s="14"/>
      <c r="AC55" s="14">
        <f>VLOOKUP(A:A,[5]TDSheet!$A:$D,4,0)</f>
        <v>99.57</v>
      </c>
      <c r="AD55" s="14">
        <v>0</v>
      </c>
      <c r="AE55" s="14">
        <f>VLOOKUP(A:A,[1]TDSheet!$A:$AF,32,0)</f>
        <v>76.331249999999997</v>
      </c>
      <c r="AF55" s="14">
        <f>VLOOKUP(A:A,[1]TDSheet!$A:$AG,33,0)</f>
        <v>51.242000000000004</v>
      </c>
      <c r="AG55" s="14">
        <f>VLOOKUP(A:A,[1]TDSheet!$A:$W,23,0)</f>
        <v>54.9908</v>
      </c>
      <c r="AH55" s="14">
        <f>VLOOKUP(A:A,[4]TDSheet!$A:$D,4,0)</f>
        <v>96.221999999999994</v>
      </c>
      <c r="AI55" s="14">
        <f>VLOOKUP(A:A,[1]TDSheet!$A:$AI,35,0)</f>
        <v>0</v>
      </c>
      <c r="AJ55" s="14">
        <f t="shared" si="14"/>
        <v>0</v>
      </c>
      <c r="AK55" s="14"/>
      <c r="AL55" s="14"/>
      <c r="AM55" s="14">
        <f t="shared" si="15"/>
        <v>48</v>
      </c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15</v>
      </c>
      <c r="C56" s="8">
        <v>-99</v>
      </c>
      <c r="D56" s="8">
        <v>3945</v>
      </c>
      <c r="E56" s="19">
        <v>2704</v>
      </c>
      <c r="F56" s="20">
        <v>65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2920</v>
      </c>
      <c r="K56" s="14">
        <f t="shared" si="10"/>
        <v>-216</v>
      </c>
      <c r="L56" s="14">
        <f>VLOOKUP(A:A,[1]TDSheet!$A:$S,19,0)</f>
        <v>500</v>
      </c>
      <c r="M56" s="14">
        <f>VLOOKUP(A:A,[1]TDSheet!$A:$U,21,0)</f>
        <v>300</v>
      </c>
      <c r="N56" s="14">
        <f>VLOOKUP(A:A,[1]TDSheet!$A:$V,22,0)</f>
        <v>500</v>
      </c>
      <c r="O56" s="14">
        <f>VLOOKUP(A:A,[1]TDSheet!$A:$X,24,0)</f>
        <v>500</v>
      </c>
      <c r="P56" s="14">
        <v>800</v>
      </c>
      <c r="Q56" s="14">
        <v>800</v>
      </c>
      <c r="R56" s="14">
        <f>VLOOKUP(A:A,[3]TDSheet!$A:$C,3,0)</f>
        <v>482.5</v>
      </c>
      <c r="S56" s="14"/>
      <c r="T56" s="14"/>
      <c r="U56" s="14"/>
      <c r="V56" s="14"/>
      <c r="W56" s="14">
        <f t="shared" si="11"/>
        <v>428</v>
      </c>
      <c r="X56" s="16"/>
      <c r="Y56" s="17">
        <f t="shared" si="12"/>
        <v>6.2266355140186915</v>
      </c>
      <c r="Z56" s="14">
        <f t="shared" si="13"/>
        <v>0.15186915887850466</v>
      </c>
      <c r="AA56" s="14"/>
      <c r="AB56" s="14"/>
      <c r="AC56" s="14">
        <f>VLOOKUP(A:A,[5]TDSheet!$A:$D,4,0)</f>
        <v>564</v>
      </c>
      <c r="AD56" s="14">
        <v>0</v>
      </c>
      <c r="AE56" s="14">
        <f>VLOOKUP(A:A,[1]TDSheet!$A:$AF,32,0)</f>
        <v>446.25</v>
      </c>
      <c r="AF56" s="14">
        <f>VLOOKUP(A:A,[1]TDSheet!$A:$AG,33,0)</f>
        <v>394.6</v>
      </c>
      <c r="AG56" s="14">
        <f>VLOOKUP(A:A,[1]TDSheet!$A:$W,23,0)</f>
        <v>493.6</v>
      </c>
      <c r="AH56" s="14">
        <f>VLOOKUP(A:A,[4]TDSheet!$A:$D,4,0)</f>
        <v>980</v>
      </c>
      <c r="AI56" s="14" t="str">
        <f>VLOOKUP(A:A,[1]TDSheet!$A:$AI,35,0)</f>
        <v>оконч</v>
      </c>
      <c r="AJ56" s="14">
        <f t="shared" si="14"/>
        <v>0</v>
      </c>
      <c r="AK56" s="14"/>
      <c r="AL56" s="14"/>
      <c r="AM56" s="14">
        <f t="shared" si="15"/>
        <v>168.875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15</v>
      </c>
      <c r="C57" s="8">
        <v>778</v>
      </c>
      <c r="D57" s="8">
        <v>7686</v>
      </c>
      <c r="E57" s="19">
        <v>5540</v>
      </c>
      <c r="F57" s="20">
        <v>142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4342</v>
      </c>
      <c r="K57" s="14">
        <f t="shared" si="10"/>
        <v>1198</v>
      </c>
      <c r="L57" s="14">
        <f>VLOOKUP(A:A,[1]TDSheet!$A:$S,19,0)</f>
        <v>800</v>
      </c>
      <c r="M57" s="14">
        <f>VLOOKUP(A:A,[1]TDSheet!$A:$U,21,0)</f>
        <v>400</v>
      </c>
      <c r="N57" s="14">
        <f>VLOOKUP(A:A,[1]TDSheet!$A:$V,22,0)</f>
        <v>1000</v>
      </c>
      <c r="O57" s="14">
        <f>VLOOKUP(A:A,[1]TDSheet!$A:$X,24,0)</f>
        <v>1000</v>
      </c>
      <c r="P57" s="14">
        <v>2000</v>
      </c>
      <c r="Q57" s="14">
        <v>1700</v>
      </c>
      <c r="R57" s="14">
        <f>VLOOKUP(A:A,[3]TDSheet!$A:$C,3,0)</f>
        <v>574.5</v>
      </c>
      <c r="S57" s="14"/>
      <c r="T57" s="14"/>
      <c r="U57" s="14"/>
      <c r="V57" s="14"/>
      <c r="W57" s="14">
        <f t="shared" si="11"/>
        <v>1025.2</v>
      </c>
      <c r="X57" s="16"/>
      <c r="Y57" s="17">
        <f t="shared" si="12"/>
        <v>5.2106905969566908</v>
      </c>
      <c r="Z57" s="14">
        <f t="shared" si="13"/>
        <v>0.13850955911041749</v>
      </c>
      <c r="AA57" s="14"/>
      <c r="AB57" s="14"/>
      <c r="AC57" s="14">
        <f>VLOOKUP(A:A,[5]TDSheet!$A:$D,4,0)</f>
        <v>414</v>
      </c>
      <c r="AD57" s="14">
        <v>0</v>
      </c>
      <c r="AE57" s="14">
        <f>VLOOKUP(A:A,[1]TDSheet!$A:$AF,32,0)</f>
        <v>568</v>
      </c>
      <c r="AF57" s="14">
        <f>VLOOKUP(A:A,[1]TDSheet!$A:$AG,33,0)</f>
        <v>778.2</v>
      </c>
      <c r="AG57" s="14">
        <f>VLOOKUP(A:A,[1]TDSheet!$A:$W,23,0)</f>
        <v>903.4</v>
      </c>
      <c r="AH57" s="14">
        <f>VLOOKUP(A:A,[4]TDSheet!$A:$D,4,0)</f>
        <v>1190</v>
      </c>
      <c r="AI57" s="14"/>
      <c r="AJ57" s="14">
        <f t="shared" si="14"/>
        <v>0</v>
      </c>
      <c r="AK57" s="14"/>
      <c r="AL57" s="14"/>
      <c r="AM57" s="14">
        <f t="shared" si="15"/>
        <v>229.8</v>
      </c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15</v>
      </c>
      <c r="C58" s="8">
        <v>-854</v>
      </c>
      <c r="D58" s="8">
        <v>6374</v>
      </c>
      <c r="E58" s="8">
        <v>4007</v>
      </c>
      <c r="F58" s="8">
        <v>1001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4036</v>
      </c>
      <c r="K58" s="14">
        <f t="shared" si="10"/>
        <v>-29</v>
      </c>
      <c r="L58" s="14">
        <f>VLOOKUP(A:A,[1]TDSheet!$A:$S,19,0)</f>
        <v>1000</v>
      </c>
      <c r="M58" s="14">
        <f>VLOOKUP(A:A,[1]TDSheet!$A:$U,21,0)</f>
        <v>400</v>
      </c>
      <c r="N58" s="14">
        <f>VLOOKUP(A:A,[1]TDSheet!$A:$V,22,0)</f>
        <v>1100</v>
      </c>
      <c r="O58" s="14">
        <f>VLOOKUP(A:A,[1]TDSheet!$A:$X,24,0)</f>
        <v>1100</v>
      </c>
      <c r="P58" s="14">
        <v>800</v>
      </c>
      <c r="Q58" s="14">
        <v>900</v>
      </c>
      <c r="R58" s="14">
        <f>VLOOKUP(A:A,[3]TDSheet!$A:$C,3,0)</f>
        <v>458</v>
      </c>
      <c r="S58" s="14"/>
      <c r="T58" s="14"/>
      <c r="U58" s="14"/>
      <c r="V58" s="14"/>
      <c r="W58" s="14">
        <f t="shared" si="11"/>
        <v>721.4</v>
      </c>
      <c r="X58" s="16"/>
      <c r="Y58" s="17">
        <f t="shared" si="12"/>
        <v>7.4868311616301639</v>
      </c>
      <c r="Z58" s="14">
        <f t="shared" si="13"/>
        <v>1.3875797061269755</v>
      </c>
      <c r="AA58" s="14"/>
      <c r="AB58" s="14"/>
      <c r="AC58" s="14">
        <f>VLOOKUP(A:A,[5]TDSheet!$A:$D,4,0)</f>
        <v>400</v>
      </c>
      <c r="AD58" s="14">
        <v>0</v>
      </c>
      <c r="AE58" s="14">
        <f>VLOOKUP(A:A,[1]TDSheet!$A:$AF,32,0)</f>
        <v>815.25</v>
      </c>
      <c r="AF58" s="14">
        <f>VLOOKUP(A:A,[1]TDSheet!$A:$AG,33,0)</f>
        <v>754.4</v>
      </c>
      <c r="AG58" s="14">
        <f>VLOOKUP(A:A,[1]TDSheet!$A:$W,23,0)</f>
        <v>857.8</v>
      </c>
      <c r="AH58" s="14">
        <f>VLOOKUP(A:A,[4]TDSheet!$A:$D,4,0)</f>
        <v>1140</v>
      </c>
      <c r="AI58" s="14" t="str">
        <f>VLOOKUP(A:A,[1]TDSheet!$A:$AI,35,0)</f>
        <v>продянв</v>
      </c>
      <c r="AJ58" s="14">
        <f t="shared" si="14"/>
        <v>0</v>
      </c>
      <c r="AK58" s="14"/>
      <c r="AL58" s="14"/>
      <c r="AM58" s="14">
        <f t="shared" si="15"/>
        <v>206.1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559.93299999999999</v>
      </c>
      <c r="D59" s="8">
        <v>1777.9639999999999</v>
      </c>
      <c r="E59" s="19">
        <v>1112</v>
      </c>
      <c r="F59" s="20">
        <v>379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630.63599999999997</v>
      </c>
      <c r="K59" s="14">
        <f t="shared" si="10"/>
        <v>481.36400000000003</v>
      </c>
      <c r="L59" s="14">
        <f>VLOOKUP(A:A,[1]TDSheet!$A:$S,19,0)</f>
        <v>200</v>
      </c>
      <c r="M59" s="14">
        <f>VLOOKUP(A:A,[1]TDSheet!$A:$U,21,0)</f>
        <v>120</v>
      </c>
      <c r="N59" s="14">
        <f>VLOOKUP(A:A,[1]TDSheet!$A:$V,22,0)</f>
        <v>280</v>
      </c>
      <c r="O59" s="14">
        <f>VLOOKUP(A:A,[1]TDSheet!$A:$X,24,0)</f>
        <v>250</v>
      </c>
      <c r="P59" s="14">
        <v>300</v>
      </c>
      <c r="Q59" s="14">
        <v>300</v>
      </c>
      <c r="R59" s="14">
        <f>VLOOKUP(A:A,[3]TDSheet!$A:$C,3,0)</f>
        <v>90</v>
      </c>
      <c r="S59" s="14"/>
      <c r="T59" s="14"/>
      <c r="U59" s="14"/>
      <c r="V59" s="14"/>
      <c r="W59" s="14">
        <f t="shared" si="11"/>
        <v>203.56620000000001</v>
      </c>
      <c r="X59" s="16"/>
      <c r="Y59" s="17">
        <f t="shared" si="12"/>
        <v>7.5110701088884104</v>
      </c>
      <c r="Z59" s="14">
        <f t="shared" si="13"/>
        <v>1.8618022048847007</v>
      </c>
      <c r="AA59" s="14"/>
      <c r="AB59" s="14"/>
      <c r="AC59" s="14">
        <f>VLOOKUP(A:A,[5]TDSheet!$A:$D,4,0)</f>
        <v>94.168999999999997</v>
      </c>
      <c r="AD59" s="14">
        <v>0</v>
      </c>
      <c r="AE59" s="14">
        <f>VLOOKUP(A:A,[1]TDSheet!$A:$AF,32,0)</f>
        <v>130</v>
      </c>
      <c r="AF59" s="14">
        <f>VLOOKUP(A:A,[1]TDSheet!$A:$AG,33,0)</f>
        <v>154.86199999999999</v>
      </c>
      <c r="AG59" s="14">
        <f>VLOOKUP(A:A,[1]TDSheet!$A:$W,23,0)</f>
        <v>210.03620000000001</v>
      </c>
      <c r="AH59" s="14">
        <f>VLOOKUP(A:A,[4]TDSheet!$A:$D,4,0)</f>
        <v>281.33800000000002</v>
      </c>
      <c r="AI59" s="14">
        <f>VLOOKUP(A:A,[1]TDSheet!$A:$AI,35,0)</f>
        <v>0</v>
      </c>
      <c r="AJ59" s="14">
        <f t="shared" si="14"/>
        <v>0</v>
      </c>
      <c r="AK59" s="14"/>
      <c r="AL59" s="14"/>
      <c r="AM59" s="14">
        <f t="shared" si="15"/>
        <v>90</v>
      </c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15</v>
      </c>
      <c r="C60" s="8">
        <v>27</v>
      </c>
      <c r="D60" s="8">
        <v>1030</v>
      </c>
      <c r="E60" s="8">
        <v>347</v>
      </c>
      <c r="F60" s="8">
        <v>684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358</v>
      </c>
      <c r="K60" s="14">
        <f t="shared" si="10"/>
        <v>-11</v>
      </c>
      <c r="L60" s="14">
        <f>VLOOKUP(A:A,[1]TDSheet!$A:$S,19,0)</f>
        <v>0</v>
      </c>
      <c r="M60" s="14">
        <f>VLOOKUP(A:A,[1]TDSheet!$A:$U,21,0)</f>
        <v>0</v>
      </c>
      <c r="N60" s="14">
        <f>VLOOKUP(A:A,[1]TDSheet!$A:$V,22,0)</f>
        <v>500</v>
      </c>
      <c r="O60" s="14">
        <f>VLOOKUP(A:A,[1]TDSheet!$A:$X,24,0)</f>
        <v>0</v>
      </c>
      <c r="P60" s="14"/>
      <c r="Q60" s="14"/>
      <c r="R60" s="14">
        <f>VLOOKUP(A:A,[3]TDSheet!$A:$C,3,0)</f>
        <v>19.2</v>
      </c>
      <c r="S60" s="14"/>
      <c r="T60" s="14"/>
      <c r="U60" s="14"/>
      <c r="V60" s="14"/>
      <c r="W60" s="14">
        <f t="shared" si="11"/>
        <v>69.400000000000006</v>
      </c>
      <c r="X60" s="16"/>
      <c r="Y60" s="17">
        <f t="shared" si="12"/>
        <v>17.06051873198847</v>
      </c>
      <c r="Z60" s="14">
        <f t="shared" si="13"/>
        <v>9.8559077809798268</v>
      </c>
      <c r="AA60" s="14"/>
      <c r="AB60" s="14"/>
      <c r="AC60" s="14">
        <v>0</v>
      </c>
      <c r="AD60" s="14">
        <v>0</v>
      </c>
      <c r="AE60" s="14">
        <f>VLOOKUP(A:A,[1]TDSheet!$A:$AF,32,0)</f>
        <v>57.5</v>
      </c>
      <c r="AF60" s="14">
        <f>VLOOKUP(A:A,[1]TDSheet!$A:$AG,33,0)</f>
        <v>87.4</v>
      </c>
      <c r="AG60" s="14">
        <f>VLOOKUP(A:A,[1]TDSheet!$A:$W,23,0)</f>
        <v>0</v>
      </c>
      <c r="AH60" s="14">
        <f>VLOOKUP(A:A,[4]TDSheet!$A:$D,4,0)</f>
        <v>161</v>
      </c>
      <c r="AI60" s="14" t="str">
        <f>VLOOKUP(A:A,[1]TDSheet!$A:$AI,35,0)</f>
        <v>склад</v>
      </c>
      <c r="AJ60" s="14">
        <f t="shared" si="14"/>
        <v>0</v>
      </c>
      <c r="AK60" s="14"/>
      <c r="AL60" s="14"/>
      <c r="AM60" s="14">
        <f t="shared" si="15"/>
        <v>1.92</v>
      </c>
      <c r="AN60" s="14"/>
      <c r="AO60" s="14"/>
    </row>
    <row r="61" spans="1:41" s="1" customFormat="1" ht="11.1" customHeight="1" outlineLevel="1" x14ac:dyDescent="0.2">
      <c r="A61" s="7" t="s">
        <v>116</v>
      </c>
      <c r="B61" s="7" t="s">
        <v>15</v>
      </c>
      <c r="C61" s="8"/>
      <c r="D61" s="8">
        <v>200</v>
      </c>
      <c r="E61" s="8">
        <v>90</v>
      </c>
      <c r="F61" s="8">
        <v>110</v>
      </c>
      <c r="G61" s="13" t="s">
        <v>138</v>
      </c>
      <c r="H61" s="1">
        <v>0.4</v>
      </c>
      <c r="I61" s="1" t="e">
        <f>VLOOKUP(A:A,[1]TDSheet!$A:$I,9,0)</f>
        <v>#N/A</v>
      </c>
      <c r="J61" s="14">
        <f>VLOOKUP(A:A,[2]TDSheet!$A:$F,6,0)</f>
        <v>93</v>
      </c>
      <c r="K61" s="14">
        <f t="shared" si="10"/>
        <v>-3</v>
      </c>
      <c r="L61" s="14">
        <v>0</v>
      </c>
      <c r="M61" s="14">
        <v>0</v>
      </c>
      <c r="N61" s="14">
        <v>0</v>
      </c>
      <c r="O61" s="14">
        <v>0</v>
      </c>
      <c r="P61" s="14">
        <v>30</v>
      </c>
      <c r="Q61" s="14">
        <v>20</v>
      </c>
      <c r="R61" s="14">
        <v>0</v>
      </c>
      <c r="S61" s="14"/>
      <c r="T61" s="14"/>
      <c r="U61" s="14"/>
      <c r="V61" s="14"/>
      <c r="W61" s="14">
        <f t="shared" si="11"/>
        <v>18</v>
      </c>
      <c r="X61" s="16"/>
      <c r="Y61" s="17">
        <f t="shared" si="12"/>
        <v>7.7777777777777777</v>
      </c>
      <c r="Z61" s="14">
        <f t="shared" si="13"/>
        <v>6.1111111111111107</v>
      </c>
      <c r="AA61" s="14"/>
      <c r="AB61" s="14"/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f>VLOOKUP(A:A,[4]TDSheet!$A:$D,4,0)</f>
        <v>18</v>
      </c>
      <c r="AI61" s="14" t="e">
        <f>VLOOKUP(A:A,[1]TDSheet!$A:$AI,35,0)</f>
        <v>#N/A</v>
      </c>
      <c r="AJ61" s="14">
        <f t="shared" si="14"/>
        <v>0</v>
      </c>
      <c r="AK61" s="14"/>
      <c r="AL61" s="14"/>
      <c r="AM61" s="14">
        <f t="shared" si="15"/>
        <v>0</v>
      </c>
      <c r="AN61" s="14"/>
      <c r="AO61" s="14"/>
    </row>
    <row r="62" spans="1:41" s="1" customFormat="1" ht="21.95" customHeight="1" outlineLevel="1" x14ac:dyDescent="0.2">
      <c r="A62" s="7" t="s">
        <v>64</v>
      </c>
      <c r="B62" s="7" t="s">
        <v>15</v>
      </c>
      <c r="C62" s="8">
        <v>97</v>
      </c>
      <c r="D62" s="8">
        <v>1704</v>
      </c>
      <c r="E62" s="8">
        <v>1281</v>
      </c>
      <c r="F62" s="8">
        <v>393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1445</v>
      </c>
      <c r="K62" s="14">
        <f t="shared" si="10"/>
        <v>-164</v>
      </c>
      <c r="L62" s="14">
        <f>VLOOKUP(A:A,[1]TDSheet!$A:$S,19,0)</f>
        <v>320</v>
      </c>
      <c r="M62" s="14">
        <f>VLOOKUP(A:A,[1]TDSheet!$A:$U,21,0)</f>
        <v>150</v>
      </c>
      <c r="N62" s="14">
        <f>VLOOKUP(A:A,[1]TDSheet!$A:$V,22,0)</f>
        <v>300</v>
      </c>
      <c r="O62" s="14">
        <f>VLOOKUP(A:A,[1]TDSheet!$A:$X,24,0)</f>
        <v>280</v>
      </c>
      <c r="P62" s="14">
        <v>100</v>
      </c>
      <c r="Q62" s="14">
        <v>250</v>
      </c>
      <c r="R62" s="14">
        <f>VLOOKUP(A:A,[3]TDSheet!$A:$C,3,0)</f>
        <v>198.6</v>
      </c>
      <c r="S62" s="14"/>
      <c r="T62" s="14"/>
      <c r="U62" s="14"/>
      <c r="V62" s="14"/>
      <c r="W62" s="14">
        <f t="shared" si="11"/>
        <v>202.2</v>
      </c>
      <c r="X62" s="16"/>
      <c r="Y62" s="17">
        <f t="shared" si="12"/>
        <v>7.6310583580613258</v>
      </c>
      <c r="Z62" s="14">
        <f t="shared" si="13"/>
        <v>1.9436201780415432</v>
      </c>
      <c r="AA62" s="14"/>
      <c r="AB62" s="14"/>
      <c r="AC62" s="14">
        <f>VLOOKUP(A:A,[5]TDSheet!$A:$D,4,0)</f>
        <v>270</v>
      </c>
      <c r="AD62" s="14">
        <v>0</v>
      </c>
      <c r="AE62" s="14">
        <f>VLOOKUP(A:A,[1]TDSheet!$A:$AF,32,0)</f>
        <v>196.75</v>
      </c>
      <c r="AF62" s="14">
        <f>VLOOKUP(A:A,[1]TDSheet!$A:$AG,33,0)</f>
        <v>228.2</v>
      </c>
      <c r="AG62" s="14">
        <f>VLOOKUP(A:A,[1]TDSheet!$A:$W,23,0)</f>
        <v>244.2</v>
      </c>
      <c r="AH62" s="14">
        <f>VLOOKUP(A:A,[4]TDSheet!$A:$D,4,0)</f>
        <v>589</v>
      </c>
      <c r="AI62" s="14">
        <f>VLOOKUP(A:A,[1]TDSheet!$A:$AI,35,0)</f>
        <v>0</v>
      </c>
      <c r="AJ62" s="14">
        <f t="shared" si="14"/>
        <v>0</v>
      </c>
      <c r="AK62" s="14"/>
      <c r="AL62" s="14"/>
      <c r="AM62" s="14">
        <f t="shared" si="15"/>
        <v>69.509999999999991</v>
      </c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8</v>
      </c>
      <c r="C63" s="8">
        <v>-33.994</v>
      </c>
      <c r="D63" s="8">
        <v>348.49599999999998</v>
      </c>
      <c r="E63" s="8">
        <v>211.61699999999999</v>
      </c>
      <c r="F63" s="8">
        <v>89.650999999999996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201.785</v>
      </c>
      <c r="K63" s="14">
        <f t="shared" si="10"/>
        <v>9.8319999999999936</v>
      </c>
      <c r="L63" s="14">
        <f>VLOOKUP(A:A,[1]TDSheet!$A:$S,19,0)</f>
        <v>40</v>
      </c>
      <c r="M63" s="14">
        <f>VLOOKUP(A:A,[1]TDSheet!$A:$U,21,0)</f>
        <v>50</v>
      </c>
      <c r="N63" s="14">
        <f>VLOOKUP(A:A,[1]TDSheet!$A:$V,22,0)</f>
        <v>50</v>
      </c>
      <c r="O63" s="14">
        <f>VLOOKUP(A:A,[1]TDSheet!$A:$X,24,0)</f>
        <v>50</v>
      </c>
      <c r="P63" s="14"/>
      <c r="Q63" s="14">
        <v>80</v>
      </c>
      <c r="R63" s="14">
        <f>VLOOKUP(A:A,[3]TDSheet!$A:$C,3,0)</f>
        <v>0</v>
      </c>
      <c r="S63" s="14"/>
      <c r="T63" s="14"/>
      <c r="U63" s="14"/>
      <c r="V63" s="14"/>
      <c r="W63" s="14">
        <f t="shared" si="11"/>
        <v>42.323399999999999</v>
      </c>
      <c r="X63" s="16"/>
      <c r="Y63" s="17">
        <f t="shared" si="12"/>
        <v>6.6074795503196819</v>
      </c>
      <c r="Z63" s="14">
        <f t="shared" si="13"/>
        <v>2.1182371926641053</v>
      </c>
      <c r="AA63" s="14"/>
      <c r="AB63" s="14"/>
      <c r="AC63" s="14">
        <v>0</v>
      </c>
      <c r="AD63" s="14">
        <v>0</v>
      </c>
      <c r="AE63" s="14">
        <f>VLOOKUP(A:A,[1]TDSheet!$A:$AF,32,0)</f>
        <v>38.610999999999997</v>
      </c>
      <c r="AF63" s="14">
        <f>VLOOKUP(A:A,[1]TDSheet!$A:$AG,33,0)</f>
        <v>34.430399999999999</v>
      </c>
      <c r="AG63" s="14">
        <f>VLOOKUP(A:A,[1]TDSheet!$A:$W,23,0)</f>
        <v>45.446800000000003</v>
      </c>
      <c r="AH63" s="14">
        <f>VLOOKUP(A:A,[4]TDSheet!$A:$D,4,0)</f>
        <v>49.488</v>
      </c>
      <c r="AI63" s="14">
        <f>VLOOKUP(A:A,[1]TDSheet!$A:$AI,35,0)</f>
        <v>0</v>
      </c>
      <c r="AJ63" s="14">
        <f t="shared" si="14"/>
        <v>0</v>
      </c>
      <c r="AK63" s="14"/>
      <c r="AL63" s="14"/>
      <c r="AM63" s="14">
        <f t="shared" si="15"/>
        <v>0</v>
      </c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15</v>
      </c>
      <c r="C64" s="8">
        <v>-796</v>
      </c>
      <c r="D64" s="8">
        <v>5183</v>
      </c>
      <c r="E64" s="8">
        <v>3372</v>
      </c>
      <c r="F64" s="8">
        <v>653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3746</v>
      </c>
      <c r="K64" s="14">
        <f t="shared" si="10"/>
        <v>-374</v>
      </c>
      <c r="L64" s="14">
        <f>VLOOKUP(A:A,[1]TDSheet!$A:$S,19,0)</f>
        <v>900</v>
      </c>
      <c r="M64" s="14">
        <f>VLOOKUP(A:A,[1]TDSheet!$A:$U,21,0)</f>
        <v>300</v>
      </c>
      <c r="N64" s="14">
        <f>VLOOKUP(A:A,[1]TDSheet!$A:$V,22,0)</f>
        <v>800</v>
      </c>
      <c r="O64" s="14">
        <f>VLOOKUP(A:A,[1]TDSheet!$A:$X,24,0)</f>
        <v>700</v>
      </c>
      <c r="P64" s="14">
        <v>1000</v>
      </c>
      <c r="Q64" s="14">
        <v>800</v>
      </c>
      <c r="R64" s="14">
        <f>VLOOKUP(A:A,[3]TDSheet!$A:$C,3,0)</f>
        <v>178</v>
      </c>
      <c r="S64" s="14"/>
      <c r="T64" s="14"/>
      <c r="U64" s="14"/>
      <c r="V64" s="14"/>
      <c r="W64" s="14">
        <f t="shared" si="11"/>
        <v>602.4</v>
      </c>
      <c r="X64" s="16"/>
      <c r="Y64" s="17">
        <f t="shared" si="12"/>
        <v>7.2260956175298805</v>
      </c>
      <c r="Z64" s="14">
        <f t="shared" si="13"/>
        <v>1.0839973439575035</v>
      </c>
      <c r="AA64" s="14"/>
      <c r="AB64" s="14"/>
      <c r="AC64" s="14">
        <f>VLOOKUP(A:A,[5]TDSheet!$A:$D,4,0)</f>
        <v>360</v>
      </c>
      <c r="AD64" s="14">
        <v>0</v>
      </c>
      <c r="AE64" s="14">
        <f>VLOOKUP(A:A,[1]TDSheet!$A:$AF,32,0)</f>
        <v>391.75</v>
      </c>
      <c r="AF64" s="14">
        <f>VLOOKUP(A:A,[1]TDSheet!$A:$AG,33,0)</f>
        <v>462.8</v>
      </c>
      <c r="AG64" s="14">
        <f>VLOOKUP(A:A,[1]TDSheet!$A:$W,23,0)</f>
        <v>619.6</v>
      </c>
      <c r="AH64" s="14">
        <f>VLOOKUP(A:A,[4]TDSheet!$A:$D,4,0)</f>
        <v>1035</v>
      </c>
      <c r="AI64" s="14" t="e">
        <f>VLOOKUP(A:A,[1]TDSheet!$A:$AI,35,0)</f>
        <v>#N/A</v>
      </c>
      <c r="AJ64" s="14">
        <f t="shared" si="14"/>
        <v>0</v>
      </c>
      <c r="AK64" s="14"/>
      <c r="AL64" s="14"/>
      <c r="AM64" s="14">
        <f t="shared" si="15"/>
        <v>71.2</v>
      </c>
      <c r="AN64" s="14"/>
      <c r="AO64" s="14"/>
    </row>
    <row r="65" spans="1:41" s="1" customFormat="1" ht="11.1" customHeight="1" outlineLevel="1" x14ac:dyDescent="0.2">
      <c r="A65" s="7" t="s">
        <v>67</v>
      </c>
      <c r="B65" s="7" t="s">
        <v>15</v>
      </c>
      <c r="C65" s="8">
        <v>-914</v>
      </c>
      <c r="D65" s="8">
        <v>6577</v>
      </c>
      <c r="E65" s="8">
        <v>4094</v>
      </c>
      <c r="F65" s="8">
        <v>1227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4093</v>
      </c>
      <c r="K65" s="14">
        <f t="shared" si="10"/>
        <v>1</v>
      </c>
      <c r="L65" s="14">
        <f>VLOOKUP(A:A,[1]TDSheet!$A:$S,19,0)</f>
        <v>1100</v>
      </c>
      <c r="M65" s="14">
        <f>VLOOKUP(A:A,[1]TDSheet!$A:$U,21,0)</f>
        <v>300</v>
      </c>
      <c r="N65" s="14">
        <f>VLOOKUP(A:A,[1]TDSheet!$A:$V,22,0)</f>
        <v>1100</v>
      </c>
      <c r="O65" s="14">
        <f>VLOOKUP(A:A,[1]TDSheet!$A:$X,24,0)</f>
        <v>1000</v>
      </c>
      <c r="P65" s="14">
        <v>500</v>
      </c>
      <c r="Q65" s="14">
        <v>1000</v>
      </c>
      <c r="R65" s="14">
        <f>VLOOKUP(A:A,[3]TDSheet!$A:$C,3,0)</f>
        <v>643.6</v>
      </c>
      <c r="S65" s="14"/>
      <c r="T65" s="14"/>
      <c r="U65" s="14"/>
      <c r="V65" s="14"/>
      <c r="W65" s="14">
        <f t="shared" si="11"/>
        <v>734.8</v>
      </c>
      <c r="X65" s="16"/>
      <c r="Y65" s="17">
        <f t="shared" si="12"/>
        <v>7.1135002721829075</v>
      </c>
      <c r="Z65" s="14">
        <f t="shared" si="13"/>
        <v>1.6698421339139904</v>
      </c>
      <c r="AA65" s="14"/>
      <c r="AB65" s="14"/>
      <c r="AC65" s="14">
        <f>VLOOKUP(A:A,[5]TDSheet!$A:$D,4,0)</f>
        <v>420</v>
      </c>
      <c r="AD65" s="14">
        <v>0</v>
      </c>
      <c r="AE65" s="14">
        <f>VLOOKUP(A:A,[1]TDSheet!$A:$AF,32,0)</f>
        <v>487</v>
      </c>
      <c r="AF65" s="14">
        <f>VLOOKUP(A:A,[1]TDSheet!$A:$AG,33,0)</f>
        <v>631.20000000000005</v>
      </c>
      <c r="AG65" s="14">
        <f>VLOOKUP(A:A,[1]TDSheet!$A:$W,23,0)</f>
        <v>836</v>
      </c>
      <c r="AH65" s="14">
        <f>VLOOKUP(A:A,[4]TDSheet!$A:$D,4,0)</f>
        <v>1476</v>
      </c>
      <c r="AI65" s="14" t="e">
        <f>VLOOKUP(A:A,[1]TDSheet!$A:$AI,35,0)</f>
        <v>#N/A</v>
      </c>
      <c r="AJ65" s="14">
        <f t="shared" si="14"/>
        <v>0</v>
      </c>
      <c r="AK65" s="14"/>
      <c r="AL65" s="14"/>
      <c r="AM65" s="14">
        <f t="shared" si="15"/>
        <v>257.44</v>
      </c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-13.157</v>
      </c>
      <c r="D66" s="8">
        <v>86.025000000000006</v>
      </c>
      <c r="E66" s="8">
        <v>49.076999999999998</v>
      </c>
      <c r="F66" s="8">
        <v>20.927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52.506</v>
      </c>
      <c r="K66" s="14">
        <f t="shared" si="10"/>
        <v>-3.429000000000002</v>
      </c>
      <c r="L66" s="14">
        <f>VLOOKUP(A:A,[1]TDSheet!$A:$S,19,0)</f>
        <v>0</v>
      </c>
      <c r="M66" s="14">
        <f>VLOOKUP(A:A,[1]TDSheet!$A:$U,21,0)</f>
        <v>10</v>
      </c>
      <c r="N66" s="14">
        <f>VLOOKUP(A:A,[1]TDSheet!$A:$V,22,0)</f>
        <v>20</v>
      </c>
      <c r="O66" s="14">
        <f>VLOOKUP(A:A,[1]TDSheet!$A:$X,24,0)</f>
        <v>10</v>
      </c>
      <c r="P66" s="14">
        <v>20</v>
      </c>
      <c r="Q66" s="14"/>
      <c r="R66" s="14">
        <f>VLOOKUP(A:A,[3]TDSheet!$A:$C,3,0)</f>
        <v>0</v>
      </c>
      <c r="S66" s="14"/>
      <c r="T66" s="14"/>
      <c r="U66" s="14"/>
      <c r="V66" s="14"/>
      <c r="W66" s="14">
        <f t="shared" si="11"/>
        <v>9.8154000000000003</v>
      </c>
      <c r="X66" s="16"/>
      <c r="Y66" s="17">
        <f t="shared" si="12"/>
        <v>8.2449008700613309</v>
      </c>
      <c r="Z66" s="14">
        <f t="shared" si="13"/>
        <v>2.1320577867432808</v>
      </c>
      <c r="AA66" s="14"/>
      <c r="AB66" s="14"/>
      <c r="AC66" s="14">
        <v>0</v>
      </c>
      <c r="AD66" s="14">
        <v>0</v>
      </c>
      <c r="AE66" s="14">
        <f>VLOOKUP(A:A,[1]TDSheet!$A:$AF,32,0)</f>
        <v>9.3337500000000002</v>
      </c>
      <c r="AF66" s="14">
        <f>VLOOKUP(A:A,[1]TDSheet!$A:$AG,33,0)</f>
        <v>7.5329999999999995</v>
      </c>
      <c r="AG66" s="14">
        <f>VLOOKUP(A:A,[1]TDSheet!$A:$W,23,0)</f>
        <v>9.774799999999999</v>
      </c>
      <c r="AH66" s="14">
        <f>VLOOKUP(A:A,[4]TDSheet!$A:$D,4,0)</f>
        <v>9.3190000000000008</v>
      </c>
      <c r="AI66" s="14" t="str">
        <f>VLOOKUP(A:A,[1]TDSheet!$A:$AI,35,0)</f>
        <v>увел</v>
      </c>
      <c r="AJ66" s="14">
        <f t="shared" si="14"/>
        <v>0</v>
      </c>
      <c r="AK66" s="14"/>
      <c r="AL66" s="14"/>
      <c r="AM66" s="14">
        <f t="shared" si="15"/>
        <v>0</v>
      </c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8</v>
      </c>
      <c r="C67" s="8">
        <v>428.40800000000002</v>
      </c>
      <c r="D67" s="8">
        <v>375.67500000000001</v>
      </c>
      <c r="E67" s="19">
        <v>343</v>
      </c>
      <c r="F67" s="20">
        <v>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108.816</v>
      </c>
      <c r="K67" s="14">
        <f t="shared" si="10"/>
        <v>234.184</v>
      </c>
      <c r="L67" s="14">
        <f>VLOOKUP(A:A,[1]TDSheet!$A:$S,19,0)</f>
        <v>60</v>
      </c>
      <c r="M67" s="14">
        <f>VLOOKUP(A:A,[1]TDSheet!$A:$U,21,0)</f>
        <v>40</v>
      </c>
      <c r="N67" s="14">
        <f>VLOOKUP(A:A,[1]TDSheet!$A:$V,22,0)</f>
        <v>90</v>
      </c>
      <c r="O67" s="14">
        <f>VLOOKUP(A:A,[1]TDSheet!$A:$X,24,0)</f>
        <v>60</v>
      </c>
      <c r="P67" s="14">
        <v>150</v>
      </c>
      <c r="Q67" s="14">
        <v>150</v>
      </c>
      <c r="R67" s="14">
        <f>VLOOKUP(A:A,[3]TDSheet!$A:$C,3,0)</f>
        <v>0</v>
      </c>
      <c r="S67" s="14"/>
      <c r="T67" s="14"/>
      <c r="U67" s="14"/>
      <c r="V67" s="14"/>
      <c r="W67" s="14">
        <f t="shared" si="11"/>
        <v>68.599999999999994</v>
      </c>
      <c r="X67" s="16"/>
      <c r="Y67" s="17">
        <f t="shared" si="12"/>
        <v>6.1224489795918373</v>
      </c>
      <c r="Z67" s="14">
        <f t="shared" si="13"/>
        <v>0.29154518950437319</v>
      </c>
      <c r="AA67" s="14"/>
      <c r="AB67" s="14"/>
      <c r="AC67" s="14">
        <v>0</v>
      </c>
      <c r="AD67" s="14">
        <v>0</v>
      </c>
      <c r="AE67" s="14">
        <f>VLOOKUP(A:A,[1]TDSheet!$A:$AF,32,0)</f>
        <v>66</v>
      </c>
      <c r="AF67" s="14">
        <f>VLOOKUP(A:A,[1]TDSheet!$A:$AG,33,0)</f>
        <v>61.6</v>
      </c>
      <c r="AG67" s="14">
        <f>VLOOKUP(A:A,[1]TDSheet!$A:$W,23,0)</f>
        <v>64.89739999999999</v>
      </c>
      <c r="AH67" s="14">
        <f>VLOOKUP(A:A,[4]TDSheet!$A:$D,4,0)</f>
        <v>34.491</v>
      </c>
      <c r="AI67" s="14">
        <f>VLOOKUP(A:A,[1]TDSheet!$A:$AI,35,0)</f>
        <v>0</v>
      </c>
      <c r="AJ67" s="14">
        <f t="shared" si="14"/>
        <v>0</v>
      </c>
      <c r="AK67" s="14"/>
      <c r="AL67" s="14"/>
      <c r="AM67" s="14">
        <f t="shared" si="15"/>
        <v>0</v>
      </c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15</v>
      </c>
      <c r="C68" s="8">
        <v>-54</v>
      </c>
      <c r="D68" s="8">
        <v>1749</v>
      </c>
      <c r="E68" s="8">
        <v>1197</v>
      </c>
      <c r="F68" s="8">
        <v>383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1228</v>
      </c>
      <c r="K68" s="14">
        <f t="shared" si="10"/>
        <v>-31</v>
      </c>
      <c r="L68" s="14">
        <f>VLOOKUP(A:A,[1]TDSheet!$A:$S,19,0)</f>
        <v>240</v>
      </c>
      <c r="M68" s="14">
        <f>VLOOKUP(A:A,[1]TDSheet!$A:$U,21,0)</f>
        <v>150</v>
      </c>
      <c r="N68" s="14">
        <f>VLOOKUP(A:A,[1]TDSheet!$A:$V,22,0)</f>
        <v>300</v>
      </c>
      <c r="O68" s="14">
        <f>VLOOKUP(A:A,[1]TDSheet!$A:$X,24,0)</f>
        <v>200</v>
      </c>
      <c r="P68" s="14"/>
      <c r="Q68" s="14">
        <v>300</v>
      </c>
      <c r="R68" s="14">
        <f>VLOOKUP(A:A,[3]TDSheet!$A:$C,3,0)</f>
        <v>296</v>
      </c>
      <c r="S68" s="14"/>
      <c r="T68" s="14"/>
      <c r="U68" s="14"/>
      <c r="V68" s="14"/>
      <c r="W68" s="14">
        <f t="shared" si="11"/>
        <v>185.4</v>
      </c>
      <c r="X68" s="16"/>
      <c r="Y68" s="17">
        <f t="shared" si="12"/>
        <v>6.8662351672060407</v>
      </c>
      <c r="Z68" s="14">
        <f t="shared" si="13"/>
        <v>2.0658036677454152</v>
      </c>
      <c r="AA68" s="14"/>
      <c r="AB68" s="14"/>
      <c r="AC68" s="14">
        <f>VLOOKUP(A:A,[5]TDSheet!$A:$D,4,0)</f>
        <v>270</v>
      </c>
      <c r="AD68" s="14">
        <v>0</v>
      </c>
      <c r="AE68" s="14">
        <f>VLOOKUP(A:A,[1]TDSheet!$A:$AF,32,0)</f>
        <v>158</v>
      </c>
      <c r="AF68" s="14">
        <f>VLOOKUP(A:A,[1]TDSheet!$A:$AG,33,0)</f>
        <v>184.2</v>
      </c>
      <c r="AG68" s="14">
        <f>VLOOKUP(A:A,[1]TDSheet!$A:$W,23,0)</f>
        <v>217.8</v>
      </c>
      <c r="AH68" s="14">
        <f>VLOOKUP(A:A,[4]TDSheet!$A:$D,4,0)</f>
        <v>547</v>
      </c>
      <c r="AI68" s="14">
        <f>VLOOKUP(A:A,[1]TDSheet!$A:$AI,35,0)</f>
        <v>0</v>
      </c>
      <c r="AJ68" s="14">
        <f t="shared" si="14"/>
        <v>0</v>
      </c>
      <c r="AK68" s="14"/>
      <c r="AL68" s="14"/>
      <c r="AM68" s="14">
        <f t="shared" si="15"/>
        <v>103.6</v>
      </c>
      <c r="AN68" s="14"/>
      <c r="AO68" s="14"/>
    </row>
    <row r="69" spans="1:41" s="1" customFormat="1" ht="21.95" customHeight="1" outlineLevel="1" x14ac:dyDescent="0.2">
      <c r="A69" s="7" t="s">
        <v>71</v>
      </c>
      <c r="B69" s="7" t="s">
        <v>15</v>
      </c>
      <c r="C69" s="8">
        <v>-90</v>
      </c>
      <c r="D69" s="8">
        <v>2459</v>
      </c>
      <c r="E69" s="8">
        <v>1715</v>
      </c>
      <c r="F69" s="8">
        <v>460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1744</v>
      </c>
      <c r="K69" s="14">
        <f t="shared" si="10"/>
        <v>-29</v>
      </c>
      <c r="L69" s="14">
        <f>VLOOKUP(A:A,[1]TDSheet!$A:$S,19,0)</f>
        <v>400</v>
      </c>
      <c r="M69" s="14">
        <f>VLOOKUP(A:A,[1]TDSheet!$A:$U,21,0)</f>
        <v>200</v>
      </c>
      <c r="N69" s="14">
        <f>VLOOKUP(A:A,[1]TDSheet!$A:$V,22,0)</f>
        <v>400</v>
      </c>
      <c r="O69" s="14">
        <f>VLOOKUP(A:A,[1]TDSheet!$A:$X,24,0)</f>
        <v>400</v>
      </c>
      <c r="P69" s="14">
        <v>200</v>
      </c>
      <c r="Q69" s="14">
        <v>400</v>
      </c>
      <c r="R69" s="14">
        <f>VLOOKUP(A:A,[3]TDSheet!$A:$C,3,0)</f>
        <v>296</v>
      </c>
      <c r="S69" s="14"/>
      <c r="T69" s="14"/>
      <c r="U69" s="14"/>
      <c r="V69" s="14"/>
      <c r="W69" s="14">
        <f t="shared" si="11"/>
        <v>289</v>
      </c>
      <c r="X69" s="16"/>
      <c r="Y69" s="17">
        <f t="shared" si="12"/>
        <v>7.1280276816608996</v>
      </c>
      <c r="Z69" s="14">
        <f t="shared" si="13"/>
        <v>1.5916955017301038</v>
      </c>
      <c r="AA69" s="14"/>
      <c r="AB69" s="14"/>
      <c r="AC69" s="14">
        <f>VLOOKUP(A:A,[5]TDSheet!$A:$D,4,0)</f>
        <v>270</v>
      </c>
      <c r="AD69" s="14">
        <v>0</v>
      </c>
      <c r="AE69" s="14">
        <f>VLOOKUP(A:A,[1]TDSheet!$A:$AF,32,0)</f>
        <v>267.75</v>
      </c>
      <c r="AF69" s="14">
        <f>VLOOKUP(A:A,[1]TDSheet!$A:$AG,33,0)</f>
        <v>285.60000000000002</v>
      </c>
      <c r="AG69" s="14">
        <f>VLOOKUP(A:A,[1]TDSheet!$A:$W,23,0)</f>
        <v>332.2</v>
      </c>
      <c r="AH69" s="14">
        <f>VLOOKUP(A:A,[4]TDSheet!$A:$D,4,0)</f>
        <v>632</v>
      </c>
      <c r="AI69" s="14">
        <f>VLOOKUP(A:A,[1]TDSheet!$A:$AI,35,0)</f>
        <v>0</v>
      </c>
      <c r="AJ69" s="14">
        <f t="shared" si="14"/>
        <v>0</v>
      </c>
      <c r="AK69" s="14"/>
      <c r="AL69" s="14"/>
      <c r="AM69" s="14">
        <f t="shared" si="15"/>
        <v>103.6</v>
      </c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15</v>
      </c>
      <c r="C70" s="8">
        <v>-178</v>
      </c>
      <c r="D70" s="8">
        <v>1480</v>
      </c>
      <c r="E70" s="8">
        <v>1128</v>
      </c>
      <c r="F70" s="8">
        <v>69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1158</v>
      </c>
      <c r="K70" s="14">
        <f t="shared" si="10"/>
        <v>-30</v>
      </c>
      <c r="L70" s="14">
        <f>VLOOKUP(A:A,[1]TDSheet!$A:$S,19,0)</f>
        <v>300</v>
      </c>
      <c r="M70" s="14">
        <f>VLOOKUP(A:A,[1]TDSheet!$A:$U,21,0)</f>
        <v>0</v>
      </c>
      <c r="N70" s="14">
        <f>VLOOKUP(A:A,[1]TDSheet!$A:$V,22,0)</f>
        <v>200</v>
      </c>
      <c r="O70" s="14">
        <f>VLOOKUP(A:A,[1]TDSheet!$A:$X,24,0)</f>
        <v>220</v>
      </c>
      <c r="P70" s="14">
        <v>500</v>
      </c>
      <c r="Q70" s="14">
        <v>300</v>
      </c>
      <c r="R70" s="14">
        <f>VLOOKUP(A:A,[3]TDSheet!$A:$C,3,0)</f>
        <v>169.8</v>
      </c>
      <c r="S70" s="14"/>
      <c r="T70" s="14"/>
      <c r="U70" s="14"/>
      <c r="V70" s="14"/>
      <c r="W70" s="14">
        <f t="shared" si="11"/>
        <v>193.2</v>
      </c>
      <c r="X70" s="16"/>
      <c r="Y70" s="17">
        <f t="shared" si="12"/>
        <v>6.6718426501035202</v>
      </c>
      <c r="Z70" s="14">
        <f t="shared" si="13"/>
        <v>0.35714285714285715</v>
      </c>
      <c r="AA70" s="14"/>
      <c r="AB70" s="14"/>
      <c r="AC70" s="14">
        <f>VLOOKUP(A:A,[5]TDSheet!$A:$D,4,0)</f>
        <v>162</v>
      </c>
      <c r="AD70" s="14">
        <v>0</v>
      </c>
      <c r="AE70" s="14">
        <f>VLOOKUP(A:A,[1]TDSheet!$A:$AF,32,0)</f>
        <v>98.25</v>
      </c>
      <c r="AF70" s="14">
        <f>VLOOKUP(A:A,[1]TDSheet!$A:$AG,33,0)</f>
        <v>151.6</v>
      </c>
      <c r="AG70" s="14">
        <f>VLOOKUP(A:A,[1]TDSheet!$A:$W,23,0)</f>
        <v>195.2</v>
      </c>
      <c r="AH70" s="14">
        <f>VLOOKUP(A:A,[4]TDSheet!$A:$D,4,0)</f>
        <v>311</v>
      </c>
      <c r="AI70" s="14">
        <f>VLOOKUP(A:A,[1]TDSheet!$A:$AI,35,0)</f>
        <v>0</v>
      </c>
      <c r="AJ70" s="14">
        <f t="shared" si="14"/>
        <v>0</v>
      </c>
      <c r="AK70" s="14"/>
      <c r="AL70" s="14"/>
      <c r="AM70" s="14">
        <f t="shared" si="15"/>
        <v>67.92</v>
      </c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42.893999999999998</v>
      </c>
      <c r="D71" s="8">
        <v>289.43599999999998</v>
      </c>
      <c r="E71" s="8">
        <v>308.803</v>
      </c>
      <c r="F71" s="8">
        <v>-0.77100000000000002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321.82</v>
      </c>
      <c r="K71" s="14">
        <f t="shared" si="10"/>
        <v>-13.016999999999996</v>
      </c>
      <c r="L71" s="14">
        <f>VLOOKUP(A:A,[1]TDSheet!$A:$S,19,0)</f>
        <v>50</v>
      </c>
      <c r="M71" s="14">
        <f>VLOOKUP(A:A,[1]TDSheet!$A:$U,21,0)</f>
        <v>20</v>
      </c>
      <c r="N71" s="14">
        <f>VLOOKUP(A:A,[1]TDSheet!$A:$V,22,0)</f>
        <v>60</v>
      </c>
      <c r="O71" s="14">
        <f>VLOOKUP(A:A,[1]TDSheet!$A:$X,24,0)</f>
        <v>50</v>
      </c>
      <c r="P71" s="14">
        <v>100</v>
      </c>
      <c r="Q71" s="14">
        <v>50</v>
      </c>
      <c r="R71" s="14">
        <f>VLOOKUP(A:A,[3]TDSheet!$A:$C,3,0)</f>
        <v>159.6</v>
      </c>
      <c r="S71" s="14"/>
      <c r="T71" s="14"/>
      <c r="U71" s="14"/>
      <c r="V71" s="14"/>
      <c r="W71" s="14">
        <f t="shared" si="11"/>
        <v>40.038400000000003</v>
      </c>
      <c r="X71" s="16"/>
      <c r="Y71" s="17">
        <f t="shared" si="12"/>
        <v>6.9740299312659841</v>
      </c>
      <c r="Z71" s="14">
        <f t="shared" si="13"/>
        <v>-1.9256513746803067E-2</v>
      </c>
      <c r="AA71" s="14"/>
      <c r="AB71" s="14"/>
      <c r="AC71" s="14">
        <f>VLOOKUP(A:A,[5]TDSheet!$A:$D,4,0)</f>
        <v>108.611</v>
      </c>
      <c r="AD71" s="14">
        <v>0</v>
      </c>
      <c r="AE71" s="14">
        <f>VLOOKUP(A:A,[1]TDSheet!$A:$AF,32,0)</f>
        <v>37.630249999999997</v>
      </c>
      <c r="AF71" s="14">
        <f>VLOOKUP(A:A,[1]TDSheet!$A:$AG,33,0)</f>
        <v>41.236200000000004</v>
      </c>
      <c r="AG71" s="14">
        <f>VLOOKUP(A:A,[1]TDSheet!$A:$W,23,0)</f>
        <v>41.746799999999993</v>
      </c>
      <c r="AH71" s="14">
        <f>VLOOKUP(A:A,[4]TDSheet!$A:$D,4,0)</f>
        <v>137.60300000000001</v>
      </c>
      <c r="AI71" s="14" t="e">
        <f>VLOOKUP(A:A,[1]TDSheet!$A:$AI,35,0)</f>
        <v>#N/A</v>
      </c>
      <c r="AJ71" s="14">
        <f t="shared" si="14"/>
        <v>0</v>
      </c>
      <c r="AK71" s="14"/>
      <c r="AL71" s="14"/>
      <c r="AM71" s="14">
        <f t="shared" si="15"/>
        <v>159.6</v>
      </c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-66.75</v>
      </c>
      <c r="D72" s="8">
        <v>2023.174</v>
      </c>
      <c r="E72" s="8">
        <v>1314.277</v>
      </c>
      <c r="F72" s="8">
        <v>551.59100000000001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1276.133</v>
      </c>
      <c r="K72" s="14">
        <f t="shared" ref="K72:K118" si="16">E72-J72</f>
        <v>38.144000000000005</v>
      </c>
      <c r="L72" s="14">
        <f>VLOOKUP(A:A,[1]TDSheet!$A:$S,19,0)</f>
        <v>300</v>
      </c>
      <c r="M72" s="14">
        <f>VLOOKUP(A:A,[1]TDSheet!$A:$U,21,0)</f>
        <v>100</v>
      </c>
      <c r="N72" s="14">
        <f>VLOOKUP(A:A,[1]TDSheet!$A:$V,22,0)</f>
        <v>220</v>
      </c>
      <c r="O72" s="14">
        <f>VLOOKUP(A:A,[1]TDSheet!$A:$X,24,0)</f>
        <v>250</v>
      </c>
      <c r="P72" s="14">
        <v>100</v>
      </c>
      <c r="Q72" s="14">
        <v>200</v>
      </c>
      <c r="R72" s="14">
        <f>VLOOKUP(A:A,[3]TDSheet!$A:$C,3,0)</f>
        <v>231.35</v>
      </c>
      <c r="S72" s="14"/>
      <c r="T72" s="14"/>
      <c r="U72" s="14"/>
      <c r="V72" s="14"/>
      <c r="W72" s="14">
        <f t="shared" ref="W72:W118" si="17">(E72-AC72-AD72)/5</f>
        <v>211.53180000000003</v>
      </c>
      <c r="X72" s="16"/>
      <c r="Y72" s="17">
        <f t="shared" ref="Y72:Y118" si="18">(F72+L72+M72+N72+O72+P72+X72)/W72</f>
        <v>7.1932021568388285</v>
      </c>
      <c r="Z72" s="14">
        <f t="shared" ref="Z72:Z118" si="19">F72/W72</f>
        <v>2.607603206704618</v>
      </c>
      <c r="AA72" s="14"/>
      <c r="AB72" s="14"/>
      <c r="AC72" s="14">
        <f>VLOOKUP(A:A,[5]TDSheet!$A:$D,4,0)</f>
        <v>256.61799999999999</v>
      </c>
      <c r="AD72" s="14">
        <v>0</v>
      </c>
      <c r="AE72" s="14">
        <f>VLOOKUP(A:A,[1]TDSheet!$A:$AF,32,0)</f>
        <v>227.89500000000001</v>
      </c>
      <c r="AF72" s="14">
        <f>VLOOKUP(A:A,[1]TDSheet!$A:$AG,33,0)</f>
        <v>152.2124</v>
      </c>
      <c r="AG72" s="14">
        <f>VLOOKUP(A:A,[1]TDSheet!$A:$W,23,0)</f>
        <v>250.24500000000003</v>
      </c>
      <c r="AH72" s="14">
        <f>VLOOKUP(A:A,[4]TDSheet!$A:$D,4,0)</f>
        <v>366.45800000000003</v>
      </c>
      <c r="AI72" s="14" t="str">
        <f>VLOOKUP(A:A,[1]TDSheet!$A:$AI,35,0)</f>
        <v>оконч</v>
      </c>
      <c r="AJ72" s="14">
        <f t="shared" ref="AJ72:AJ118" si="20">X72*H72</f>
        <v>0</v>
      </c>
      <c r="AK72" s="14"/>
      <c r="AL72" s="14"/>
      <c r="AM72" s="14">
        <f t="shared" ref="AM72:AM118" si="21">R72*H72</f>
        <v>231.35</v>
      </c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23.901</v>
      </c>
      <c r="D73" s="8">
        <v>156.19499999999999</v>
      </c>
      <c r="E73" s="8">
        <v>114.29</v>
      </c>
      <c r="F73" s="8">
        <v>58.29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107.872</v>
      </c>
      <c r="K73" s="14">
        <f t="shared" si="16"/>
        <v>6.4180000000000064</v>
      </c>
      <c r="L73" s="14">
        <f>VLOOKUP(A:A,[1]TDSheet!$A:$S,19,0)</f>
        <v>20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20</v>
      </c>
      <c r="P73" s="14">
        <v>30</v>
      </c>
      <c r="Q73" s="14">
        <v>20</v>
      </c>
      <c r="R73" s="14">
        <f>VLOOKUP(A:A,[3]TDSheet!$A:$C,3,0)</f>
        <v>0</v>
      </c>
      <c r="S73" s="14"/>
      <c r="T73" s="14"/>
      <c r="U73" s="14"/>
      <c r="V73" s="14"/>
      <c r="W73" s="14">
        <f t="shared" si="17"/>
        <v>22.858000000000001</v>
      </c>
      <c r="X73" s="16"/>
      <c r="Y73" s="17">
        <f t="shared" si="18"/>
        <v>7.799895003937352</v>
      </c>
      <c r="Z73" s="14">
        <f t="shared" si="19"/>
        <v>2.5500918715548164</v>
      </c>
      <c r="AA73" s="14"/>
      <c r="AB73" s="14"/>
      <c r="AC73" s="14">
        <v>0</v>
      </c>
      <c r="AD73" s="14">
        <v>0</v>
      </c>
      <c r="AE73" s="14">
        <f>VLOOKUP(A:A,[1]TDSheet!$A:$AF,32,0)</f>
        <v>17.91825</v>
      </c>
      <c r="AF73" s="14">
        <f>VLOOKUP(A:A,[1]TDSheet!$A:$AG,33,0)</f>
        <v>20.092799999999997</v>
      </c>
      <c r="AG73" s="14">
        <f>VLOOKUP(A:A,[1]TDSheet!$A:$W,23,0)</f>
        <v>24.184000000000001</v>
      </c>
      <c r="AH73" s="14">
        <f>VLOOKUP(A:A,[4]TDSheet!$A:$D,4,0)</f>
        <v>67.605000000000004</v>
      </c>
      <c r="AI73" s="14">
        <f>VLOOKUP(A:A,[1]TDSheet!$A:$AI,35,0)</f>
        <v>0</v>
      </c>
      <c r="AJ73" s="14">
        <f t="shared" si="20"/>
        <v>0</v>
      </c>
      <c r="AK73" s="14"/>
      <c r="AL73" s="14"/>
      <c r="AM73" s="14">
        <f t="shared" si="21"/>
        <v>0</v>
      </c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8</v>
      </c>
      <c r="C74" s="8">
        <v>7.0190000000000001</v>
      </c>
      <c r="D74" s="8">
        <v>0.72799999999999998</v>
      </c>
      <c r="E74" s="8">
        <v>5.891</v>
      </c>
      <c r="F74" s="8">
        <v>0.5</v>
      </c>
      <c r="G74" s="1" t="str">
        <f>VLOOKUP(A:A,[1]TDSheet!$A:$G,7,0)</f>
        <v>выв</v>
      </c>
      <c r="H74" s="1">
        <f>VLOOKUP(A:A,[1]TDSheet!$A:$H,8,0)</f>
        <v>0</v>
      </c>
      <c r="I74" s="1">
        <f>VLOOKUP(A:A,[1]TDSheet!$A:$I,9,0)</f>
        <v>35</v>
      </c>
      <c r="J74" s="14">
        <f>VLOOKUP(A:A,[2]TDSheet!$A:$F,6,0)</f>
        <v>5.6310000000000002</v>
      </c>
      <c r="K74" s="14">
        <f t="shared" si="16"/>
        <v>0.25999999999999979</v>
      </c>
      <c r="L74" s="14">
        <f>VLOOKUP(A:A,[1]TDSheet!$A:$S,19,0)</f>
        <v>0</v>
      </c>
      <c r="M74" s="14">
        <f>VLOOKUP(A:A,[1]TDSheet!$A:$U,21,0)</f>
        <v>0</v>
      </c>
      <c r="N74" s="14">
        <f>VLOOKUP(A:A,[1]TDSheet!$A:$V,22,0)</f>
        <v>0</v>
      </c>
      <c r="O74" s="14">
        <f>VLOOKUP(A:A,[1]TDSheet!$A:$X,24,0)</f>
        <v>0</v>
      </c>
      <c r="P74" s="14"/>
      <c r="Q74" s="14"/>
      <c r="R74" s="14">
        <f>VLOOKUP(A:A,[3]TDSheet!$A:$C,3,0)</f>
        <v>0</v>
      </c>
      <c r="S74" s="14"/>
      <c r="T74" s="14"/>
      <c r="U74" s="14"/>
      <c r="V74" s="14"/>
      <c r="W74" s="14">
        <f t="shared" si="17"/>
        <v>1.1781999999999999</v>
      </c>
      <c r="X74" s="16"/>
      <c r="Y74" s="17">
        <f t="shared" si="18"/>
        <v>0.42437616703445935</v>
      </c>
      <c r="Z74" s="14">
        <f t="shared" si="19"/>
        <v>0.42437616703445935</v>
      </c>
      <c r="AA74" s="14"/>
      <c r="AB74" s="14"/>
      <c r="AC74" s="14">
        <v>0</v>
      </c>
      <c r="AD74" s="14">
        <v>0</v>
      </c>
      <c r="AE74" s="14">
        <f>VLOOKUP(A:A,[1]TDSheet!$A:$AF,32,0)</f>
        <v>2.7450000000000001</v>
      </c>
      <c r="AF74" s="14">
        <f>VLOOKUP(A:A,[1]TDSheet!$A:$AG,33,0)</f>
        <v>0.58999999999999919</v>
      </c>
      <c r="AG74" s="14">
        <f>VLOOKUP(A:A,[1]TDSheet!$A:$W,23,0)</f>
        <v>2.6497999999999999</v>
      </c>
      <c r="AH74" s="14">
        <f>VLOOKUP(A:A,[4]TDSheet!$A:$D,4,0)</f>
        <v>0.72299999999999998</v>
      </c>
      <c r="AI74" s="14" t="str">
        <f>VLOOKUP(A:A,[1]TDSheet!$A:$AI,35,0)</f>
        <v>вывод</v>
      </c>
      <c r="AJ74" s="14">
        <f t="shared" si="20"/>
        <v>0</v>
      </c>
      <c r="AK74" s="14"/>
      <c r="AL74" s="14"/>
      <c r="AM74" s="14">
        <f t="shared" si="21"/>
        <v>0</v>
      </c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8</v>
      </c>
      <c r="C75" s="8">
        <v>-731.93700000000001</v>
      </c>
      <c r="D75" s="8">
        <v>3819.4369999999999</v>
      </c>
      <c r="E75" s="19">
        <v>2848</v>
      </c>
      <c r="F75" s="20">
        <v>160</v>
      </c>
      <c r="G75" s="12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2669.884</v>
      </c>
      <c r="K75" s="14">
        <f t="shared" si="16"/>
        <v>178.11599999999999</v>
      </c>
      <c r="L75" s="14">
        <f>VLOOKUP(A:A,[1]TDSheet!$A:$S,19,0)</f>
        <v>400</v>
      </c>
      <c r="M75" s="14">
        <f>VLOOKUP(A:A,[1]TDSheet!$A:$U,21,0)</f>
        <v>500</v>
      </c>
      <c r="N75" s="14">
        <f>VLOOKUP(A:A,[1]TDSheet!$A:$V,22,0)</f>
        <v>600</v>
      </c>
      <c r="O75" s="14">
        <f>VLOOKUP(A:A,[1]TDSheet!$A:$X,24,0)</f>
        <v>800</v>
      </c>
      <c r="P75" s="14">
        <v>500</v>
      </c>
      <c r="Q75" s="14">
        <v>450</v>
      </c>
      <c r="R75" s="14">
        <f>VLOOKUP(A:A,[3]TDSheet!$A:$C,3,0)</f>
        <v>832</v>
      </c>
      <c r="S75" s="14"/>
      <c r="T75" s="14"/>
      <c r="U75" s="14"/>
      <c r="V75" s="14"/>
      <c r="W75" s="14">
        <f t="shared" si="17"/>
        <v>386.35579999999999</v>
      </c>
      <c r="X75" s="16"/>
      <c r="Y75" s="17">
        <f t="shared" si="18"/>
        <v>7.6613318604250278</v>
      </c>
      <c r="Z75" s="14">
        <f t="shared" si="19"/>
        <v>0.414126046509461</v>
      </c>
      <c r="AA75" s="14"/>
      <c r="AB75" s="14"/>
      <c r="AC75" s="14">
        <f>VLOOKUP(A:A,[5]TDSheet!$A:$D,4,0)</f>
        <v>916.221</v>
      </c>
      <c r="AD75" s="14">
        <v>0</v>
      </c>
      <c r="AE75" s="14">
        <f>VLOOKUP(A:A,[1]TDSheet!$A:$AF,32,0)</f>
        <v>255.25</v>
      </c>
      <c r="AF75" s="14">
        <f>VLOOKUP(A:A,[1]TDSheet!$A:$AG,33,0)</f>
        <v>290.0052</v>
      </c>
      <c r="AG75" s="14">
        <f>VLOOKUP(A:A,[1]TDSheet!$A:$W,23,0)</f>
        <v>388.71300000000002</v>
      </c>
      <c r="AH75" s="14">
        <f>VLOOKUP(A:A,[4]TDSheet!$A:$D,4,0)</f>
        <v>1520.8910000000001</v>
      </c>
      <c r="AI75" s="14" t="str">
        <f>VLOOKUP(A:A,[1]TDSheet!$A:$AI,35,0)</f>
        <v>янвак</v>
      </c>
      <c r="AJ75" s="14">
        <f t="shared" si="20"/>
        <v>0</v>
      </c>
      <c r="AK75" s="14"/>
      <c r="AL75" s="14"/>
      <c r="AM75" s="14">
        <f t="shared" si="21"/>
        <v>832</v>
      </c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15</v>
      </c>
      <c r="C76" s="8">
        <v>430</v>
      </c>
      <c r="D76" s="8">
        <v>8055</v>
      </c>
      <c r="E76" s="8">
        <v>7172</v>
      </c>
      <c r="F76" s="8">
        <v>936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7195</v>
      </c>
      <c r="K76" s="14">
        <f t="shared" si="16"/>
        <v>-23</v>
      </c>
      <c r="L76" s="14">
        <f>VLOOKUP(A:A,[1]TDSheet!$A:$S,19,0)</f>
        <v>800</v>
      </c>
      <c r="M76" s="14">
        <f>VLOOKUP(A:A,[1]TDSheet!$A:$U,21,0)</f>
        <v>500</v>
      </c>
      <c r="N76" s="14">
        <f>VLOOKUP(A:A,[1]TDSheet!$A:$V,22,0)</f>
        <v>700</v>
      </c>
      <c r="O76" s="14">
        <f>VLOOKUP(A:A,[1]TDSheet!$A:$X,24,0)</f>
        <v>800</v>
      </c>
      <c r="P76" s="14">
        <v>500</v>
      </c>
      <c r="Q76" s="14">
        <v>1000</v>
      </c>
      <c r="R76" s="14">
        <f>VLOOKUP(A:A,[3]TDSheet!$A:$C,3,0)</f>
        <v>753.5</v>
      </c>
      <c r="S76" s="14"/>
      <c r="T76" s="14"/>
      <c r="U76" s="14"/>
      <c r="V76" s="14"/>
      <c r="W76" s="14">
        <f t="shared" si="17"/>
        <v>608.4</v>
      </c>
      <c r="X76" s="16"/>
      <c r="Y76" s="17">
        <f t="shared" si="18"/>
        <v>6.9625246548323476</v>
      </c>
      <c r="Z76" s="14">
        <f t="shared" si="19"/>
        <v>1.5384615384615385</v>
      </c>
      <c r="AA76" s="14"/>
      <c r="AB76" s="14"/>
      <c r="AC76" s="14">
        <f>VLOOKUP(A:A,[5]TDSheet!$A:$D,4,0)</f>
        <v>830</v>
      </c>
      <c r="AD76" s="14">
        <f>VLOOKUP(A:A,[6]TDSheet!$A:$D,4,0)</f>
        <v>3300</v>
      </c>
      <c r="AE76" s="14">
        <f>VLOOKUP(A:A,[1]TDSheet!$A:$AF,32,0)</f>
        <v>796.5</v>
      </c>
      <c r="AF76" s="14">
        <f>VLOOKUP(A:A,[1]TDSheet!$A:$AG,33,0)</f>
        <v>607.20000000000005</v>
      </c>
      <c r="AG76" s="14">
        <f>VLOOKUP(A:A,[1]TDSheet!$A:$W,23,0)</f>
        <v>661.4</v>
      </c>
      <c r="AH76" s="14">
        <f>VLOOKUP(A:A,[4]TDSheet!$A:$D,4,0)</f>
        <v>1498</v>
      </c>
      <c r="AI76" s="14">
        <f>VLOOKUP(A:A,[1]TDSheet!$A:$AI,35,0)</f>
        <v>0</v>
      </c>
      <c r="AJ76" s="14">
        <f t="shared" si="20"/>
        <v>0</v>
      </c>
      <c r="AK76" s="14"/>
      <c r="AL76" s="14"/>
      <c r="AM76" s="14">
        <f t="shared" si="21"/>
        <v>339.07499999999999</v>
      </c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15</v>
      </c>
      <c r="C77" s="8">
        <v>-698</v>
      </c>
      <c r="D77" s="8">
        <v>6640</v>
      </c>
      <c r="E77" s="8">
        <v>3790</v>
      </c>
      <c r="F77" s="8">
        <v>1727</v>
      </c>
      <c r="G77" s="1" t="str">
        <f>VLOOKUP(A:A,[1]TDSheet!$A:$G,7,0)</f>
        <v>акяб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3873</v>
      </c>
      <c r="K77" s="14">
        <f t="shared" si="16"/>
        <v>-83</v>
      </c>
      <c r="L77" s="14">
        <f>VLOOKUP(A:A,[1]TDSheet!$A:$S,19,0)</f>
        <v>800</v>
      </c>
      <c r="M77" s="14">
        <f>VLOOKUP(A:A,[1]TDSheet!$A:$U,21,0)</f>
        <v>400</v>
      </c>
      <c r="N77" s="14">
        <f>VLOOKUP(A:A,[1]TDSheet!$A:$V,22,0)</f>
        <v>800</v>
      </c>
      <c r="O77" s="14">
        <f>VLOOKUP(A:A,[1]TDSheet!$A:$X,24,0)</f>
        <v>700</v>
      </c>
      <c r="P77" s="14"/>
      <c r="Q77" s="14">
        <v>400</v>
      </c>
      <c r="R77" s="14">
        <f>VLOOKUP(A:A,[3]TDSheet!$A:$C,3,0)</f>
        <v>600.5</v>
      </c>
      <c r="S77" s="14"/>
      <c r="T77" s="14"/>
      <c r="U77" s="14"/>
      <c r="V77" s="14"/>
      <c r="W77" s="14">
        <f t="shared" si="17"/>
        <v>482</v>
      </c>
      <c r="X77" s="16"/>
      <c r="Y77" s="17">
        <f t="shared" si="18"/>
        <v>9.1846473029045637</v>
      </c>
      <c r="Z77" s="14">
        <f t="shared" si="19"/>
        <v>3.5829875518672201</v>
      </c>
      <c r="AA77" s="14"/>
      <c r="AB77" s="14"/>
      <c r="AC77" s="14">
        <f>VLOOKUP(A:A,[5]TDSheet!$A:$D,4,0)</f>
        <v>560</v>
      </c>
      <c r="AD77" s="14">
        <f>VLOOKUP(A:A,[6]TDSheet!$A:$D,4,0)</f>
        <v>820</v>
      </c>
      <c r="AE77" s="14">
        <f>VLOOKUP(A:A,[1]TDSheet!$A:$AF,32,0)</f>
        <v>733.5</v>
      </c>
      <c r="AF77" s="14">
        <f>VLOOKUP(A:A,[1]TDSheet!$A:$AG,33,0)</f>
        <v>660.8</v>
      </c>
      <c r="AG77" s="14">
        <f>VLOOKUP(A:A,[1]TDSheet!$A:$W,23,0)</f>
        <v>697.8</v>
      </c>
      <c r="AH77" s="14">
        <f>VLOOKUP(A:A,[4]TDSheet!$A:$D,4,0)</f>
        <v>1010</v>
      </c>
      <c r="AI77" s="14">
        <f>VLOOKUP(A:A,[1]TDSheet!$A:$AI,35,0)</f>
        <v>0</v>
      </c>
      <c r="AJ77" s="14">
        <f t="shared" si="20"/>
        <v>0</v>
      </c>
      <c r="AK77" s="14"/>
      <c r="AL77" s="14"/>
      <c r="AM77" s="14">
        <f t="shared" si="21"/>
        <v>270.22500000000002</v>
      </c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15</v>
      </c>
      <c r="C78" s="8">
        <v>158</v>
      </c>
      <c r="D78" s="8">
        <v>1847</v>
      </c>
      <c r="E78" s="8">
        <v>1352</v>
      </c>
      <c r="F78" s="8">
        <v>510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4">
        <f>VLOOKUP(A:A,[2]TDSheet!$A:$F,6,0)</f>
        <v>1379</v>
      </c>
      <c r="K78" s="14">
        <f t="shared" si="16"/>
        <v>-27</v>
      </c>
      <c r="L78" s="14">
        <f>VLOOKUP(A:A,[1]TDSheet!$A:$S,19,0)</f>
        <v>300</v>
      </c>
      <c r="M78" s="14">
        <f>VLOOKUP(A:A,[1]TDSheet!$A:$U,21,0)</f>
        <v>200</v>
      </c>
      <c r="N78" s="14">
        <f>VLOOKUP(A:A,[1]TDSheet!$A:$V,22,0)</f>
        <v>350</v>
      </c>
      <c r="O78" s="14">
        <f>VLOOKUP(A:A,[1]TDSheet!$A:$X,24,0)</f>
        <v>300</v>
      </c>
      <c r="P78" s="14">
        <v>100</v>
      </c>
      <c r="Q78" s="14">
        <v>300</v>
      </c>
      <c r="R78" s="14">
        <f>VLOOKUP(A:A,[3]TDSheet!$A:$C,3,0)</f>
        <v>120.5</v>
      </c>
      <c r="S78" s="14"/>
      <c r="T78" s="14"/>
      <c r="U78" s="14"/>
      <c r="V78" s="14"/>
      <c r="W78" s="14">
        <f t="shared" si="17"/>
        <v>238</v>
      </c>
      <c r="X78" s="16"/>
      <c r="Y78" s="17">
        <f t="shared" si="18"/>
        <v>7.3949579831932777</v>
      </c>
      <c r="Z78" s="14">
        <f t="shared" si="19"/>
        <v>2.1428571428571428</v>
      </c>
      <c r="AA78" s="14"/>
      <c r="AB78" s="14"/>
      <c r="AC78" s="14">
        <f>VLOOKUP(A:A,[5]TDSheet!$A:$D,4,0)</f>
        <v>162</v>
      </c>
      <c r="AD78" s="14">
        <v>0</v>
      </c>
      <c r="AE78" s="14">
        <f>VLOOKUP(A:A,[1]TDSheet!$A:$AF,32,0)</f>
        <v>259</v>
      </c>
      <c r="AF78" s="14">
        <f>VLOOKUP(A:A,[1]TDSheet!$A:$AG,33,0)</f>
        <v>255.6</v>
      </c>
      <c r="AG78" s="14">
        <f>VLOOKUP(A:A,[1]TDSheet!$A:$W,23,0)</f>
        <v>277.2</v>
      </c>
      <c r="AH78" s="14">
        <f>VLOOKUP(A:A,[4]TDSheet!$A:$D,4,0)</f>
        <v>356</v>
      </c>
      <c r="AI78" s="14" t="str">
        <f>VLOOKUP(A:A,[1]TDSheet!$A:$AI,35,0)</f>
        <v>продянв</v>
      </c>
      <c r="AJ78" s="14">
        <f t="shared" si="20"/>
        <v>0</v>
      </c>
      <c r="AK78" s="14"/>
      <c r="AL78" s="14"/>
      <c r="AM78" s="14">
        <f t="shared" si="21"/>
        <v>54.225000000000001</v>
      </c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15</v>
      </c>
      <c r="C79" s="8">
        <v>-123</v>
      </c>
      <c r="D79" s="8">
        <v>706</v>
      </c>
      <c r="E79" s="8">
        <v>451</v>
      </c>
      <c r="F79" s="8">
        <v>101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455</v>
      </c>
      <c r="K79" s="14">
        <f t="shared" si="16"/>
        <v>-4</v>
      </c>
      <c r="L79" s="14">
        <f>VLOOKUP(A:A,[1]TDSheet!$A:$S,19,0)</f>
        <v>120</v>
      </c>
      <c r="M79" s="14">
        <f>VLOOKUP(A:A,[1]TDSheet!$A:$U,21,0)</f>
        <v>40</v>
      </c>
      <c r="N79" s="14">
        <f>VLOOKUP(A:A,[1]TDSheet!$A:$V,22,0)</f>
        <v>50</v>
      </c>
      <c r="O79" s="14">
        <f>VLOOKUP(A:A,[1]TDSheet!$A:$X,24,0)</f>
        <v>50</v>
      </c>
      <c r="P79" s="14">
        <v>150</v>
      </c>
      <c r="Q79" s="14">
        <v>80</v>
      </c>
      <c r="R79" s="14">
        <f>VLOOKUP(A:A,[3]TDSheet!$A:$C,3,0)</f>
        <v>132.15</v>
      </c>
      <c r="S79" s="14"/>
      <c r="T79" s="14"/>
      <c r="U79" s="14"/>
      <c r="V79" s="14"/>
      <c r="W79" s="14">
        <f t="shared" si="17"/>
        <v>72.2</v>
      </c>
      <c r="X79" s="16"/>
      <c r="Y79" s="17">
        <f t="shared" si="18"/>
        <v>7.0775623268698062</v>
      </c>
      <c r="Z79" s="14">
        <f t="shared" si="19"/>
        <v>1.3988919667590027</v>
      </c>
      <c r="AA79" s="14"/>
      <c r="AB79" s="14"/>
      <c r="AC79" s="14">
        <f>VLOOKUP(A:A,[5]TDSheet!$A:$D,4,0)</f>
        <v>90</v>
      </c>
      <c r="AD79" s="14">
        <v>0</v>
      </c>
      <c r="AE79" s="14">
        <f>VLOOKUP(A:A,[1]TDSheet!$A:$AF,32,0)</f>
        <v>31.25</v>
      </c>
      <c r="AF79" s="14">
        <f>VLOOKUP(A:A,[1]TDSheet!$A:$AG,33,0)</f>
        <v>45.8</v>
      </c>
      <c r="AG79" s="14">
        <f>VLOOKUP(A:A,[1]TDSheet!$A:$W,23,0)</f>
        <v>65.8</v>
      </c>
      <c r="AH79" s="14">
        <f>VLOOKUP(A:A,[4]TDSheet!$A:$D,4,0)</f>
        <v>212</v>
      </c>
      <c r="AI79" s="14" t="e">
        <f>VLOOKUP(A:A,[1]TDSheet!$A:$AI,35,0)</f>
        <v>#N/A</v>
      </c>
      <c r="AJ79" s="14">
        <f t="shared" si="20"/>
        <v>0</v>
      </c>
      <c r="AK79" s="14"/>
      <c r="AL79" s="14"/>
      <c r="AM79" s="14">
        <f t="shared" si="21"/>
        <v>52.860000000000007</v>
      </c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15</v>
      </c>
      <c r="C80" s="8">
        <v>27</v>
      </c>
      <c r="D80" s="8">
        <v>697</v>
      </c>
      <c r="E80" s="8">
        <v>429</v>
      </c>
      <c r="F80" s="8">
        <v>240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463</v>
      </c>
      <c r="K80" s="14">
        <f t="shared" si="16"/>
        <v>-34</v>
      </c>
      <c r="L80" s="14">
        <f>VLOOKUP(A:A,[1]TDSheet!$A:$S,19,0)</f>
        <v>80</v>
      </c>
      <c r="M80" s="14">
        <f>VLOOKUP(A:A,[1]TDSheet!$A:$U,21,0)</f>
        <v>50</v>
      </c>
      <c r="N80" s="14">
        <f>VLOOKUP(A:A,[1]TDSheet!$A:$V,22,0)</f>
        <v>60</v>
      </c>
      <c r="O80" s="14">
        <f>VLOOKUP(A:A,[1]TDSheet!$A:$X,24,0)</f>
        <v>80</v>
      </c>
      <c r="P80" s="14"/>
      <c r="Q80" s="14">
        <v>80</v>
      </c>
      <c r="R80" s="14">
        <f>VLOOKUP(A:A,[3]TDSheet!$A:$C,3,0)</f>
        <v>116.7</v>
      </c>
      <c r="S80" s="14"/>
      <c r="T80" s="14"/>
      <c r="U80" s="14"/>
      <c r="V80" s="14"/>
      <c r="W80" s="14">
        <f t="shared" si="17"/>
        <v>67.8</v>
      </c>
      <c r="X80" s="16"/>
      <c r="Y80" s="17">
        <f t="shared" si="18"/>
        <v>7.5221238938053103</v>
      </c>
      <c r="Z80" s="14">
        <f t="shared" si="19"/>
        <v>3.5398230088495577</v>
      </c>
      <c r="AA80" s="14"/>
      <c r="AB80" s="14"/>
      <c r="AC80" s="14">
        <f>VLOOKUP(A:A,[5]TDSheet!$A:$D,4,0)</f>
        <v>90</v>
      </c>
      <c r="AD80" s="14">
        <v>0</v>
      </c>
      <c r="AE80" s="14">
        <f>VLOOKUP(A:A,[1]TDSheet!$A:$AF,32,0)</f>
        <v>29.5</v>
      </c>
      <c r="AF80" s="14">
        <f>VLOOKUP(A:A,[1]TDSheet!$A:$AG,33,0)</f>
        <v>56</v>
      </c>
      <c r="AG80" s="14">
        <f>VLOOKUP(A:A,[1]TDSheet!$A:$W,23,0)</f>
        <v>63.2</v>
      </c>
      <c r="AH80" s="14">
        <f>VLOOKUP(A:A,[4]TDSheet!$A:$D,4,0)</f>
        <v>196</v>
      </c>
      <c r="AI80" s="14" t="e">
        <f>VLOOKUP(A:A,[1]TDSheet!$A:$AI,35,0)</f>
        <v>#N/A</v>
      </c>
      <c r="AJ80" s="14">
        <f t="shared" si="20"/>
        <v>0</v>
      </c>
      <c r="AK80" s="14"/>
      <c r="AL80" s="14"/>
      <c r="AM80" s="14">
        <f t="shared" si="21"/>
        <v>46.680000000000007</v>
      </c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129.59100000000001</v>
      </c>
      <c r="D81" s="8">
        <v>1548.297</v>
      </c>
      <c r="E81" s="8">
        <v>1280.845</v>
      </c>
      <c r="F81" s="8">
        <v>297.68599999999998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1248.2940000000001</v>
      </c>
      <c r="K81" s="14">
        <f t="shared" si="16"/>
        <v>32.550999999999931</v>
      </c>
      <c r="L81" s="14">
        <f>VLOOKUP(A:A,[1]TDSheet!$A:$S,19,0)</f>
        <v>200</v>
      </c>
      <c r="M81" s="14">
        <f>VLOOKUP(A:A,[1]TDSheet!$A:$U,21,0)</f>
        <v>300</v>
      </c>
      <c r="N81" s="14">
        <f>VLOOKUP(A:A,[1]TDSheet!$A:$V,22,0)</f>
        <v>400</v>
      </c>
      <c r="O81" s="14">
        <f>VLOOKUP(A:A,[1]TDSheet!$A:$X,24,0)</f>
        <v>400</v>
      </c>
      <c r="P81" s="14">
        <v>150</v>
      </c>
      <c r="Q81" s="14">
        <v>150</v>
      </c>
      <c r="R81" s="14">
        <f>VLOOKUP(A:A,[3]TDSheet!$A:$C,3,0)</f>
        <v>282</v>
      </c>
      <c r="S81" s="14"/>
      <c r="T81" s="14"/>
      <c r="U81" s="14"/>
      <c r="V81" s="14"/>
      <c r="W81" s="14">
        <f t="shared" si="17"/>
        <v>164.56900000000002</v>
      </c>
      <c r="X81" s="16"/>
      <c r="Y81" s="17">
        <f t="shared" si="18"/>
        <v>10.619776507118592</v>
      </c>
      <c r="Z81" s="14">
        <f t="shared" si="19"/>
        <v>1.8088825963577584</v>
      </c>
      <c r="AA81" s="14"/>
      <c r="AB81" s="14"/>
      <c r="AC81" s="14">
        <f>VLOOKUP(A:A,[5]TDSheet!$A:$D,4,0)</f>
        <v>458</v>
      </c>
      <c r="AD81" s="14">
        <v>0</v>
      </c>
      <c r="AE81" s="14">
        <f>VLOOKUP(A:A,[1]TDSheet!$A:$AF,32,0)</f>
        <v>226.20325</v>
      </c>
      <c r="AF81" s="14">
        <f>VLOOKUP(A:A,[1]TDSheet!$A:$AG,33,0)</f>
        <v>175.12479999999999</v>
      </c>
      <c r="AG81" s="14">
        <f>VLOOKUP(A:A,[1]TDSheet!$A:$W,23,0)</f>
        <v>190.05899999999997</v>
      </c>
      <c r="AH81" s="14">
        <f>VLOOKUP(A:A,[4]TDSheet!$A:$D,4,0)</f>
        <v>559.01700000000005</v>
      </c>
      <c r="AI81" s="14" t="str">
        <f>VLOOKUP(A:A,[1]TDSheet!$A:$AI,35,0)</f>
        <v>янвак</v>
      </c>
      <c r="AJ81" s="14">
        <f t="shared" si="20"/>
        <v>0</v>
      </c>
      <c r="AK81" s="14"/>
      <c r="AL81" s="14"/>
      <c r="AM81" s="14">
        <f t="shared" si="21"/>
        <v>282</v>
      </c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8</v>
      </c>
      <c r="C82" s="8">
        <v>1.7030000000000001</v>
      </c>
      <c r="D82" s="8">
        <v>15.749000000000001</v>
      </c>
      <c r="E82" s="8">
        <v>5.0380000000000003</v>
      </c>
      <c r="F82" s="8">
        <v>12.414</v>
      </c>
      <c r="G82" s="1" t="str">
        <f>VLOOKUP(A:A,[1]TDSheet!$A:$G,7,0)</f>
        <v>выв</v>
      </c>
      <c r="H82" s="1">
        <f>VLOOKUP(A:A,[1]TDSheet!$A:$H,8,0)</f>
        <v>0</v>
      </c>
      <c r="I82" s="1">
        <f>VLOOKUP(A:A,[1]TDSheet!$A:$I,9,0)</f>
        <v>40</v>
      </c>
      <c r="J82" s="14">
        <f>VLOOKUP(A:A,[2]TDSheet!$A:$F,6,0)</f>
        <v>6.02</v>
      </c>
      <c r="K82" s="14">
        <f t="shared" si="16"/>
        <v>-0.98199999999999932</v>
      </c>
      <c r="L82" s="14">
        <f>VLOOKUP(A:A,[1]TDSheet!$A:$S,19,0)</f>
        <v>0</v>
      </c>
      <c r="M82" s="14">
        <f>VLOOKUP(A:A,[1]TDSheet!$A:$U,21,0)</f>
        <v>0</v>
      </c>
      <c r="N82" s="14">
        <f>VLOOKUP(A:A,[1]TDSheet!$A:$V,22,0)</f>
        <v>0</v>
      </c>
      <c r="O82" s="14">
        <f>VLOOKUP(A:A,[1]TDSheet!$A:$X,24,0)</f>
        <v>0</v>
      </c>
      <c r="P82" s="14"/>
      <c r="Q82" s="14"/>
      <c r="R82" s="14">
        <f>VLOOKUP(A:A,[3]TDSheet!$A:$C,3,0)</f>
        <v>0</v>
      </c>
      <c r="S82" s="14"/>
      <c r="T82" s="14"/>
      <c r="U82" s="14"/>
      <c r="V82" s="14"/>
      <c r="W82" s="14">
        <f t="shared" si="17"/>
        <v>1.0076000000000001</v>
      </c>
      <c r="X82" s="16"/>
      <c r="Y82" s="17">
        <f t="shared" si="18"/>
        <v>12.320365224295355</v>
      </c>
      <c r="Z82" s="14">
        <f t="shared" si="19"/>
        <v>12.320365224295355</v>
      </c>
      <c r="AA82" s="14"/>
      <c r="AB82" s="14"/>
      <c r="AC82" s="14">
        <v>0</v>
      </c>
      <c r="AD82" s="14">
        <v>0</v>
      </c>
      <c r="AE82" s="14">
        <f>VLOOKUP(A:A,[1]TDSheet!$A:$AF,32,0)</f>
        <v>1.7302500000000001</v>
      </c>
      <c r="AF82" s="14">
        <f>VLOOKUP(A:A,[1]TDSheet!$A:$AG,33,0)</f>
        <v>0.98919999999999997</v>
      </c>
      <c r="AG82" s="14">
        <f>VLOOKUP(A:A,[1]TDSheet!$A:$W,23,0)</f>
        <v>0.98480000000000012</v>
      </c>
      <c r="AH82" s="14">
        <f>VLOOKUP(A:A,[4]TDSheet!$A:$D,4,0)</f>
        <v>2.02</v>
      </c>
      <c r="AI82" s="14" t="str">
        <f>VLOOKUP(A:A,[1]TDSheet!$A:$AI,35,0)</f>
        <v>вывод</v>
      </c>
      <c r="AJ82" s="14">
        <f t="shared" si="20"/>
        <v>0</v>
      </c>
      <c r="AK82" s="14"/>
      <c r="AL82" s="14"/>
      <c r="AM82" s="14">
        <f t="shared" si="21"/>
        <v>0</v>
      </c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15</v>
      </c>
      <c r="C83" s="8">
        <v>-29</v>
      </c>
      <c r="D83" s="8">
        <v>535</v>
      </c>
      <c r="E83" s="8">
        <v>337</v>
      </c>
      <c r="F83" s="8">
        <v>146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4">
        <f>VLOOKUP(A:A,[2]TDSheet!$A:$F,6,0)</f>
        <v>348</v>
      </c>
      <c r="K83" s="14">
        <f t="shared" si="16"/>
        <v>-11</v>
      </c>
      <c r="L83" s="14">
        <f>VLOOKUP(A:A,[1]TDSheet!$A:$S,19,0)</f>
        <v>0</v>
      </c>
      <c r="M83" s="14">
        <f>VLOOKUP(A:A,[1]TDSheet!$A:$U,21,0)</f>
        <v>0</v>
      </c>
      <c r="N83" s="14">
        <f>VLOOKUP(A:A,[1]TDSheet!$A:$V,22,0)</f>
        <v>500</v>
      </c>
      <c r="O83" s="14">
        <f>VLOOKUP(A:A,[1]TDSheet!$A:$X,24,0)</f>
        <v>0</v>
      </c>
      <c r="P83" s="14"/>
      <c r="Q83" s="14"/>
      <c r="R83" s="14">
        <f>VLOOKUP(A:A,[3]TDSheet!$A:$C,3,0)</f>
        <v>0</v>
      </c>
      <c r="S83" s="14"/>
      <c r="T83" s="14"/>
      <c r="U83" s="14"/>
      <c r="V83" s="14"/>
      <c r="W83" s="14">
        <f t="shared" si="17"/>
        <v>67.400000000000006</v>
      </c>
      <c r="X83" s="16"/>
      <c r="Y83" s="17">
        <f t="shared" si="18"/>
        <v>9.584569732937684</v>
      </c>
      <c r="Z83" s="14">
        <f t="shared" si="19"/>
        <v>2.1661721068249258</v>
      </c>
      <c r="AA83" s="14"/>
      <c r="AB83" s="14"/>
      <c r="AC83" s="14">
        <v>0</v>
      </c>
      <c r="AD83" s="14">
        <v>0</v>
      </c>
      <c r="AE83" s="14">
        <f>VLOOKUP(A:A,[1]TDSheet!$A:$AF,32,0)</f>
        <v>45</v>
      </c>
      <c r="AF83" s="14">
        <f>VLOOKUP(A:A,[1]TDSheet!$A:$AG,33,0)</f>
        <v>66.2</v>
      </c>
      <c r="AG83" s="14">
        <f>VLOOKUP(A:A,[1]TDSheet!$A:$W,23,0)</f>
        <v>65</v>
      </c>
      <c r="AH83" s="14">
        <f>VLOOKUP(A:A,[4]TDSheet!$A:$D,4,0)</f>
        <v>103</v>
      </c>
      <c r="AI83" s="14" t="e">
        <f>VLOOKUP(A:A,[1]TDSheet!$A:$AI,35,0)</f>
        <v>#N/A</v>
      </c>
      <c r="AJ83" s="14">
        <f t="shared" si="20"/>
        <v>0</v>
      </c>
      <c r="AK83" s="14"/>
      <c r="AL83" s="14"/>
      <c r="AM83" s="14">
        <f t="shared" si="21"/>
        <v>0</v>
      </c>
      <c r="AN83" s="14"/>
      <c r="AO83" s="14"/>
    </row>
    <row r="84" spans="1:41" s="1" customFormat="1" ht="11.1" customHeight="1" outlineLevel="1" x14ac:dyDescent="0.2">
      <c r="A84" s="7" t="s">
        <v>86</v>
      </c>
      <c r="B84" s="7" t="s">
        <v>8</v>
      </c>
      <c r="C84" s="8">
        <v>-42.237000000000002</v>
      </c>
      <c r="D84" s="8">
        <v>321.39999999999998</v>
      </c>
      <c r="E84" s="8">
        <v>188.756</v>
      </c>
      <c r="F84" s="8">
        <v>74.748000000000005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4">
        <f>VLOOKUP(A:A,[2]TDSheet!$A:$F,6,0)</f>
        <v>184.34299999999999</v>
      </c>
      <c r="K84" s="14">
        <f t="shared" si="16"/>
        <v>4.4130000000000109</v>
      </c>
      <c r="L84" s="14">
        <f>VLOOKUP(A:A,[1]TDSheet!$A:$S,19,0)</f>
        <v>20</v>
      </c>
      <c r="M84" s="14">
        <f>VLOOKUP(A:A,[1]TDSheet!$A:$U,21,0)</f>
        <v>20</v>
      </c>
      <c r="N84" s="14">
        <f>VLOOKUP(A:A,[1]TDSheet!$A:$V,22,0)</f>
        <v>50</v>
      </c>
      <c r="O84" s="14">
        <f>VLOOKUP(A:A,[1]TDSheet!$A:$X,24,0)</f>
        <v>20</v>
      </c>
      <c r="P84" s="14"/>
      <c r="Q84" s="14">
        <v>40</v>
      </c>
      <c r="R84" s="14">
        <f>VLOOKUP(A:A,[3]TDSheet!$A:$C,3,0)</f>
        <v>103.1</v>
      </c>
      <c r="S84" s="14"/>
      <c r="T84" s="14"/>
      <c r="U84" s="14"/>
      <c r="V84" s="14"/>
      <c r="W84" s="14">
        <f t="shared" si="17"/>
        <v>26.183199999999999</v>
      </c>
      <c r="X84" s="16"/>
      <c r="Y84" s="17">
        <f t="shared" si="18"/>
        <v>7.0559748235509794</v>
      </c>
      <c r="Z84" s="14">
        <f t="shared" si="19"/>
        <v>2.8548076629289012</v>
      </c>
      <c r="AA84" s="14"/>
      <c r="AB84" s="14"/>
      <c r="AC84" s="14">
        <f>VLOOKUP(A:A,[5]TDSheet!$A:$D,4,0)</f>
        <v>57.84</v>
      </c>
      <c r="AD84" s="14">
        <v>0</v>
      </c>
      <c r="AE84" s="14">
        <f>VLOOKUP(A:A,[1]TDSheet!$A:$AF,32,0)</f>
        <v>28.352250000000002</v>
      </c>
      <c r="AF84" s="14">
        <f>VLOOKUP(A:A,[1]TDSheet!$A:$AG,33,0)</f>
        <v>19.609400000000001</v>
      </c>
      <c r="AG84" s="14">
        <f>VLOOKUP(A:A,[1]TDSheet!$A:$W,23,0)</f>
        <v>28.969799999999999</v>
      </c>
      <c r="AH84" s="14">
        <f>VLOOKUP(A:A,[4]TDSheet!$A:$D,4,0)</f>
        <v>114.75700000000001</v>
      </c>
      <c r="AI84" s="14" t="e">
        <f>VLOOKUP(A:A,[1]TDSheet!$A:$AI,35,0)</f>
        <v>#N/A</v>
      </c>
      <c r="AJ84" s="14">
        <f t="shared" si="20"/>
        <v>0</v>
      </c>
      <c r="AK84" s="14"/>
      <c r="AL84" s="14"/>
      <c r="AM84" s="14">
        <f t="shared" si="21"/>
        <v>103.1</v>
      </c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15</v>
      </c>
      <c r="C85" s="8">
        <v>-1142</v>
      </c>
      <c r="D85" s="8">
        <v>4883</v>
      </c>
      <c r="E85" s="8">
        <v>3390</v>
      </c>
      <c r="F85" s="8">
        <v>39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3600</v>
      </c>
      <c r="K85" s="14">
        <f t="shared" si="16"/>
        <v>-210</v>
      </c>
      <c r="L85" s="14">
        <f>VLOOKUP(A:A,[1]TDSheet!$A:$S,19,0)</f>
        <v>600</v>
      </c>
      <c r="M85" s="14">
        <f>VLOOKUP(A:A,[1]TDSheet!$A:$U,21,0)</f>
        <v>400</v>
      </c>
      <c r="N85" s="14">
        <f>VLOOKUP(A:A,[1]TDSheet!$A:$V,22,0)</f>
        <v>800</v>
      </c>
      <c r="O85" s="14">
        <f>VLOOKUP(A:A,[1]TDSheet!$A:$X,24,0)</f>
        <v>700</v>
      </c>
      <c r="P85" s="14">
        <v>1200</v>
      </c>
      <c r="Q85" s="14">
        <v>900</v>
      </c>
      <c r="R85" s="14">
        <f>VLOOKUP(A:A,[3]TDSheet!$A:$C,3,0)</f>
        <v>620.5</v>
      </c>
      <c r="S85" s="14"/>
      <c r="T85" s="14"/>
      <c r="U85" s="14"/>
      <c r="V85" s="14"/>
      <c r="W85" s="14">
        <f t="shared" si="17"/>
        <v>585.6</v>
      </c>
      <c r="X85" s="16"/>
      <c r="Y85" s="17">
        <f t="shared" si="18"/>
        <v>6.3849043715846996</v>
      </c>
      <c r="Z85" s="14">
        <f t="shared" si="19"/>
        <v>6.6598360655737696E-2</v>
      </c>
      <c r="AA85" s="14"/>
      <c r="AB85" s="14"/>
      <c r="AC85" s="14">
        <f>VLOOKUP(A:A,[5]TDSheet!$A:$D,4,0)</f>
        <v>462</v>
      </c>
      <c r="AD85" s="14">
        <v>0</v>
      </c>
      <c r="AE85" s="14">
        <f>VLOOKUP(A:A,[1]TDSheet!$A:$AF,32,0)</f>
        <v>375.25</v>
      </c>
      <c r="AF85" s="14">
        <f>VLOOKUP(A:A,[1]TDSheet!$A:$AG,33,0)</f>
        <v>492.6</v>
      </c>
      <c r="AG85" s="14">
        <f>VLOOKUP(A:A,[1]TDSheet!$A:$W,23,0)</f>
        <v>579.4</v>
      </c>
      <c r="AH85" s="14">
        <f>VLOOKUP(A:A,[4]TDSheet!$A:$D,4,0)</f>
        <v>1170</v>
      </c>
      <c r="AI85" s="14" t="str">
        <f>VLOOKUP(A:A,[1]TDSheet!$A:$AI,35,0)</f>
        <v>склад</v>
      </c>
      <c r="AJ85" s="14">
        <f t="shared" si="20"/>
        <v>0</v>
      </c>
      <c r="AK85" s="14"/>
      <c r="AL85" s="14"/>
      <c r="AM85" s="14">
        <f t="shared" si="21"/>
        <v>248.20000000000002</v>
      </c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15</v>
      </c>
      <c r="C86" s="8">
        <v>-522</v>
      </c>
      <c r="D86" s="8">
        <v>3565</v>
      </c>
      <c r="E86" s="8">
        <v>2608</v>
      </c>
      <c r="F86" s="8">
        <v>155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4">
        <f>VLOOKUP(A:A,[2]TDSheet!$A:$F,6,0)</f>
        <v>2674</v>
      </c>
      <c r="K86" s="14">
        <f t="shared" si="16"/>
        <v>-66</v>
      </c>
      <c r="L86" s="14">
        <f>VLOOKUP(A:A,[1]TDSheet!$A:$S,19,0)</f>
        <v>300</v>
      </c>
      <c r="M86" s="14">
        <f>VLOOKUP(A:A,[1]TDSheet!$A:$U,21,0)</f>
        <v>300</v>
      </c>
      <c r="N86" s="14">
        <f>VLOOKUP(A:A,[1]TDSheet!$A:$V,22,0)</f>
        <v>500</v>
      </c>
      <c r="O86" s="14">
        <f>VLOOKUP(A:A,[1]TDSheet!$A:$X,24,0)</f>
        <v>500</v>
      </c>
      <c r="P86" s="14">
        <v>1000</v>
      </c>
      <c r="Q86" s="14">
        <v>800</v>
      </c>
      <c r="R86" s="14">
        <f>VLOOKUP(A:A,[3]TDSheet!$A:$C,3,0)</f>
        <v>488.5</v>
      </c>
      <c r="S86" s="14"/>
      <c r="T86" s="14"/>
      <c r="U86" s="14"/>
      <c r="V86" s="14"/>
      <c r="W86" s="14">
        <f t="shared" si="17"/>
        <v>429.2</v>
      </c>
      <c r="X86" s="16"/>
      <c r="Y86" s="17">
        <f t="shared" si="18"/>
        <v>6.4189189189189193</v>
      </c>
      <c r="Z86" s="14">
        <f t="shared" si="19"/>
        <v>0.36113699906803354</v>
      </c>
      <c r="AA86" s="14"/>
      <c r="AB86" s="14"/>
      <c r="AC86" s="14">
        <f>VLOOKUP(A:A,[5]TDSheet!$A:$D,4,0)</f>
        <v>462</v>
      </c>
      <c r="AD86" s="14">
        <v>0</v>
      </c>
      <c r="AE86" s="14">
        <f>VLOOKUP(A:A,[1]TDSheet!$A:$AF,32,0)</f>
        <v>285</v>
      </c>
      <c r="AF86" s="14">
        <f>VLOOKUP(A:A,[1]TDSheet!$A:$AG,33,0)</f>
        <v>346.6</v>
      </c>
      <c r="AG86" s="14">
        <f>VLOOKUP(A:A,[1]TDSheet!$A:$W,23,0)</f>
        <v>425.4</v>
      </c>
      <c r="AH86" s="14">
        <f>VLOOKUP(A:A,[4]TDSheet!$A:$D,4,0)</f>
        <v>949</v>
      </c>
      <c r="AI86" s="14" t="str">
        <f>VLOOKUP(A:A,[1]TDSheet!$A:$AI,35,0)</f>
        <v>склад</v>
      </c>
      <c r="AJ86" s="14">
        <f t="shared" si="20"/>
        <v>0</v>
      </c>
      <c r="AK86" s="14"/>
      <c r="AL86" s="14"/>
      <c r="AM86" s="14">
        <f t="shared" si="21"/>
        <v>195.4</v>
      </c>
      <c r="AN86" s="14"/>
      <c r="AO86" s="14"/>
    </row>
    <row r="87" spans="1:41" s="1" customFormat="1" ht="21.95" customHeight="1" outlineLevel="1" x14ac:dyDescent="0.2">
      <c r="A87" s="7" t="s">
        <v>89</v>
      </c>
      <c r="B87" s="7" t="s">
        <v>8</v>
      </c>
      <c r="C87" s="8">
        <v>-55.311</v>
      </c>
      <c r="D87" s="8">
        <v>763.89200000000005</v>
      </c>
      <c r="E87" s="8">
        <v>649.62400000000002</v>
      </c>
      <c r="F87" s="8">
        <v>18.376000000000001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657.971</v>
      </c>
      <c r="K87" s="14">
        <f t="shared" si="16"/>
        <v>-8.34699999999998</v>
      </c>
      <c r="L87" s="14">
        <f>VLOOKUP(A:A,[1]TDSheet!$A:$S,19,0)</f>
        <v>80</v>
      </c>
      <c r="M87" s="14">
        <f>VLOOKUP(A:A,[1]TDSheet!$A:$U,21,0)</f>
        <v>60</v>
      </c>
      <c r="N87" s="14">
        <f>VLOOKUP(A:A,[1]TDSheet!$A:$V,22,0)</f>
        <v>110</v>
      </c>
      <c r="O87" s="14">
        <f>VLOOKUP(A:A,[1]TDSheet!$A:$X,24,0)</f>
        <v>80</v>
      </c>
      <c r="P87" s="14">
        <v>250</v>
      </c>
      <c r="Q87" s="14">
        <v>150</v>
      </c>
      <c r="R87" s="14">
        <f>VLOOKUP(A:A,[3]TDSheet!$A:$C,3,0)</f>
        <v>204.5</v>
      </c>
      <c r="S87" s="14"/>
      <c r="T87" s="14"/>
      <c r="U87" s="14"/>
      <c r="V87" s="14"/>
      <c r="W87" s="14">
        <f t="shared" si="17"/>
        <v>87.406599999999997</v>
      </c>
      <c r="X87" s="16"/>
      <c r="Y87" s="17">
        <f t="shared" si="18"/>
        <v>6.8458903561058317</v>
      </c>
      <c r="Z87" s="14">
        <f t="shared" si="19"/>
        <v>0.21023584031411818</v>
      </c>
      <c r="AA87" s="14"/>
      <c r="AB87" s="14"/>
      <c r="AC87" s="14">
        <f>VLOOKUP(A:A,[5]TDSheet!$A:$D,4,0)</f>
        <v>212.59100000000001</v>
      </c>
      <c r="AD87" s="14">
        <v>0</v>
      </c>
      <c r="AE87" s="14">
        <f>VLOOKUP(A:A,[1]TDSheet!$A:$AF,32,0)</f>
        <v>78.433750000000003</v>
      </c>
      <c r="AF87" s="14">
        <f>VLOOKUP(A:A,[1]TDSheet!$A:$AG,33,0)</f>
        <v>64.378000000000014</v>
      </c>
      <c r="AG87" s="14">
        <f>VLOOKUP(A:A,[1]TDSheet!$A:$W,23,0)</f>
        <v>78.205199999999977</v>
      </c>
      <c r="AH87" s="14">
        <f>VLOOKUP(A:A,[4]TDSheet!$A:$D,4,0)</f>
        <v>283.00599999999997</v>
      </c>
      <c r="AI87" s="14" t="e">
        <f>VLOOKUP(A:A,[1]TDSheet!$A:$AI,35,0)</f>
        <v>#N/A</v>
      </c>
      <c r="AJ87" s="14">
        <f t="shared" si="20"/>
        <v>0</v>
      </c>
      <c r="AK87" s="14"/>
      <c r="AL87" s="14"/>
      <c r="AM87" s="14">
        <f t="shared" si="21"/>
        <v>204.5</v>
      </c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8</v>
      </c>
      <c r="C88" s="8">
        <v>-21.559000000000001</v>
      </c>
      <c r="D88" s="8">
        <v>691.94899999999996</v>
      </c>
      <c r="E88" s="8">
        <v>495.113</v>
      </c>
      <c r="F88" s="8">
        <v>137.77699999999999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504.00299999999999</v>
      </c>
      <c r="K88" s="14">
        <f t="shared" si="16"/>
        <v>-8.8899999999999864</v>
      </c>
      <c r="L88" s="14">
        <f>VLOOKUP(A:A,[1]TDSheet!$A:$S,19,0)</f>
        <v>70</v>
      </c>
      <c r="M88" s="14">
        <f>VLOOKUP(A:A,[1]TDSheet!$A:$U,21,0)</f>
        <v>50</v>
      </c>
      <c r="N88" s="14">
        <f>VLOOKUP(A:A,[1]TDSheet!$A:$V,22,0)</f>
        <v>110</v>
      </c>
      <c r="O88" s="14">
        <f>VLOOKUP(A:A,[1]TDSheet!$A:$X,24,0)</f>
        <v>70</v>
      </c>
      <c r="P88" s="14">
        <v>50</v>
      </c>
      <c r="Q88" s="14">
        <v>80</v>
      </c>
      <c r="R88" s="14">
        <f>VLOOKUP(A:A,[3]TDSheet!$A:$C,3,0)</f>
        <v>137.30000000000001</v>
      </c>
      <c r="S88" s="14"/>
      <c r="T88" s="14"/>
      <c r="U88" s="14"/>
      <c r="V88" s="14"/>
      <c r="W88" s="14">
        <f t="shared" si="17"/>
        <v>66.987799999999993</v>
      </c>
      <c r="X88" s="16"/>
      <c r="Y88" s="17">
        <f t="shared" si="18"/>
        <v>7.2815796309178689</v>
      </c>
      <c r="Z88" s="14">
        <f t="shared" si="19"/>
        <v>2.0567476465863934</v>
      </c>
      <c r="AA88" s="14"/>
      <c r="AB88" s="14"/>
      <c r="AC88" s="14">
        <f>VLOOKUP(A:A,[5]TDSheet!$A:$D,4,0)</f>
        <v>160.17400000000001</v>
      </c>
      <c r="AD88" s="14">
        <v>0</v>
      </c>
      <c r="AE88" s="14">
        <f>VLOOKUP(A:A,[1]TDSheet!$A:$AF,32,0)</f>
        <v>73.8185</v>
      </c>
      <c r="AF88" s="14">
        <f>VLOOKUP(A:A,[1]TDSheet!$A:$AG,33,0)</f>
        <v>55.884</v>
      </c>
      <c r="AG88" s="14">
        <f>VLOOKUP(A:A,[1]TDSheet!$A:$W,23,0)</f>
        <v>72.712999999999994</v>
      </c>
      <c r="AH88" s="14">
        <f>VLOOKUP(A:A,[4]TDSheet!$A:$D,4,0)</f>
        <v>232.059</v>
      </c>
      <c r="AI88" s="14" t="e">
        <f>VLOOKUP(A:A,[1]TDSheet!$A:$AI,35,0)</f>
        <v>#N/A</v>
      </c>
      <c r="AJ88" s="14">
        <f t="shared" si="20"/>
        <v>0</v>
      </c>
      <c r="AK88" s="14"/>
      <c r="AL88" s="14"/>
      <c r="AM88" s="14">
        <f t="shared" si="21"/>
        <v>137.30000000000001</v>
      </c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8</v>
      </c>
      <c r="C89" s="8">
        <v>6.6139999999999999</v>
      </c>
      <c r="D89" s="8">
        <v>1003.712</v>
      </c>
      <c r="E89" s="8">
        <v>876.38199999999995</v>
      </c>
      <c r="F89" s="8">
        <v>63.027000000000001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892.62400000000002</v>
      </c>
      <c r="K89" s="14">
        <f t="shared" si="16"/>
        <v>-16.242000000000075</v>
      </c>
      <c r="L89" s="14">
        <f>VLOOKUP(A:A,[1]TDSheet!$A:$S,19,0)</f>
        <v>130</v>
      </c>
      <c r="M89" s="14">
        <f>VLOOKUP(A:A,[1]TDSheet!$A:$U,21,0)</f>
        <v>80</v>
      </c>
      <c r="N89" s="14">
        <f>VLOOKUP(A:A,[1]TDSheet!$A:$V,22,0)</f>
        <v>180</v>
      </c>
      <c r="O89" s="14">
        <f>VLOOKUP(A:A,[1]TDSheet!$A:$X,24,0)</f>
        <v>120</v>
      </c>
      <c r="P89" s="14">
        <v>250</v>
      </c>
      <c r="Q89" s="14">
        <v>200</v>
      </c>
      <c r="R89" s="14">
        <f>VLOOKUP(A:A,[3]TDSheet!$A:$C,3,0)</f>
        <v>202.5</v>
      </c>
      <c r="S89" s="14"/>
      <c r="T89" s="14"/>
      <c r="U89" s="14"/>
      <c r="V89" s="14"/>
      <c r="W89" s="14">
        <f t="shared" si="17"/>
        <v>124.6378</v>
      </c>
      <c r="X89" s="16"/>
      <c r="Y89" s="17">
        <f t="shared" si="18"/>
        <v>6.6033498665733834</v>
      </c>
      <c r="Z89" s="14">
        <f t="shared" si="19"/>
        <v>0.5056812620248432</v>
      </c>
      <c r="AA89" s="14"/>
      <c r="AB89" s="14"/>
      <c r="AC89" s="14">
        <f>VLOOKUP(A:A,[5]TDSheet!$A:$D,4,0)</f>
        <v>253.19300000000001</v>
      </c>
      <c r="AD89" s="14">
        <v>0</v>
      </c>
      <c r="AE89" s="14">
        <f>VLOOKUP(A:A,[1]TDSheet!$A:$AF,32,0)</f>
        <v>109.0095</v>
      </c>
      <c r="AF89" s="14">
        <f>VLOOKUP(A:A,[1]TDSheet!$A:$AG,33,0)</f>
        <v>112.3578</v>
      </c>
      <c r="AG89" s="14">
        <f>VLOOKUP(A:A,[1]TDSheet!$A:$W,23,0)</f>
        <v>122.56219999999999</v>
      </c>
      <c r="AH89" s="14">
        <f>VLOOKUP(A:A,[4]TDSheet!$A:$D,4,0)</f>
        <v>349.50900000000001</v>
      </c>
      <c r="AI89" s="14" t="e">
        <f>VLOOKUP(A:A,[1]TDSheet!$A:$AI,35,0)</f>
        <v>#N/A</v>
      </c>
      <c r="AJ89" s="14">
        <f t="shared" si="20"/>
        <v>0</v>
      </c>
      <c r="AK89" s="14"/>
      <c r="AL89" s="14"/>
      <c r="AM89" s="14">
        <f t="shared" si="21"/>
        <v>202.5</v>
      </c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8</v>
      </c>
      <c r="C90" s="8">
        <v>-36.615000000000002</v>
      </c>
      <c r="D90" s="8">
        <v>789.98800000000006</v>
      </c>
      <c r="E90" s="8">
        <v>597.29100000000005</v>
      </c>
      <c r="F90" s="8">
        <v>108.294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4">
        <f>VLOOKUP(A:A,[2]TDSheet!$A:$F,6,0)</f>
        <v>629.13199999999995</v>
      </c>
      <c r="K90" s="14">
        <f t="shared" si="16"/>
        <v>-31.840999999999894</v>
      </c>
      <c r="L90" s="14">
        <f>VLOOKUP(A:A,[1]TDSheet!$A:$S,19,0)</f>
        <v>100</v>
      </c>
      <c r="M90" s="14">
        <f>VLOOKUP(A:A,[1]TDSheet!$A:$U,21,0)</f>
        <v>70</v>
      </c>
      <c r="N90" s="14">
        <f>VLOOKUP(A:A,[1]TDSheet!$A:$V,22,0)</f>
        <v>130</v>
      </c>
      <c r="O90" s="14">
        <f>VLOOKUP(A:A,[1]TDSheet!$A:$X,24,0)</f>
        <v>100</v>
      </c>
      <c r="P90" s="14">
        <v>150</v>
      </c>
      <c r="Q90" s="14">
        <v>130</v>
      </c>
      <c r="R90" s="14">
        <f>VLOOKUP(A:A,[3]TDSheet!$A:$C,3,0)</f>
        <v>102.5</v>
      </c>
      <c r="S90" s="14"/>
      <c r="T90" s="14"/>
      <c r="U90" s="14"/>
      <c r="V90" s="14"/>
      <c r="W90" s="14">
        <f t="shared" si="17"/>
        <v>92.33420000000001</v>
      </c>
      <c r="X90" s="16"/>
      <c r="Y90" s="17">
        <f t="shared" si="18"/>
        <v>7.1294709869149235</v>
      </c>
      <c r="Z90" s="14">
        <f t="shared" si="19"/>
        <v>1.1728481970927347</v>
      </c>
      <c r="AA90" s="14"/>
      <c r="AB90" s="14"/>
      <c r="AC90" s="14">
        <f>VLOOKUP(A:A,[5]TDSheet!$A:$D,4,0)</f>
        <v>135.62</v>
      </c>
      <c r="AD90" s="14">
        <v>0</v>
      </c>
      <c r="AE90" s="14">
        <f>VLOOKUP(A:A,[1]TDSheet!$A:$AF,32,0)</f>
        <v>91.800250000000005</v>
      </c>
      <c r="AF90" s="14">
        <f>VLOOKUP(A:A,[1]TDSheet!$A:$AG,33,0)</f>
        <v>80.512200000000007</v>
      </c>
      <c r="AG90" s="14">
        <f>VLOOKUP(A:A,[1]TDSheet!$A:$W,23,0)</f>
        <v>95.809000000000012</v>
      </c>
      <c r="AH90" s="14">
        <f>VLOOKUP(A:A,[4]TDSheet!$A:$D,4,0)</f>
        <v>205.03700000000001</v>
      </c>
      <c r="AI90" s="14" t="e">
        <f>VLOOKUP(A:A,[1]TDSheet!$A:$AI,35,0)</f>
        <v>#N/A</v>
      </c>
      <c r="AJ90" s="14">
        <f t="shared" si="20"/>
        <v>0</v>
      </c>
      <c r="AK90" s="14"/>
      <c r="AL90" s="14"/>
      <c r="AM90" s="14">
        <f t="shared" si="21"/>
        <v>102.5</v>
      </c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15</v>
      </c>
      <c r="C91" s="8">
        <v>13</v>
      </c>
      <c r="D91" s="8">
        <v>127</v>
      </c>
      <c r="E91" s="8">
        <v>97</v>
      </c>
      <c r="F91" s="8">
        <v>35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105</v>
      </c>
      <c r="K91" s="14">
        <f t="shared" si="16"/>
        <v>-8</v>
      </c>
      <c r="L91" s="14">
        <f>VLOOKUP(A:A,[1]TDSheet!$A:$S,19,0)</f>
        <v>10</v>
      </c>
      <c r="M91" s="14">
        <f>VLOOKUP(A:A,[1]TDSheet!$A:$U,21,0)</f>
        <v>0</v>
      </c>
      <c r="N91" s="14">
        <f>VLOOKUP(A:A,[1]TDSheet!$A:$V,22,0)</f>
        <v>20</v>
      </c>
      <c r="O91" s="14">
        <f>VLOOKUP(A:A,[1]TDSheet!$A:$X,24,0)</f>
        <v>10</v>
      </c>
      <c r="P91" s="14"/>
      <c r="Q91" s="14"/>
      <c r="R91" s="14">
        <f>VLOOKUP(A:A,[3]TDSheet!$A:$C,3,0)</f>
        <v>41</v>
      </c>
      <c r="S91" s="14"/>
      <c r="T91" s="14"/>
      <c r="U91" s="14"/>
      <c r="V91" s="14"/>
      <c r="W91" s="14">
        <f t="shared" si="17"/>
        <v>7.4</v>
      </c>
      <c r="X91" s="16"/>
      <c r="Y91" s="17">
        <f t="shared" si="18"/>
        <v>10.135135135135135</v>
      </c>
      <c r="Z91" s="14">
        <f t="shared" si="19"/>
        <v>4.7297297297297298</v>
      </c>
      <c r="AA91" s="14"/>
      <c r="AB91" s="14"/>
      <c r="AC91" s="14">
        <f>VLOOKUP(A:A,[5]TDSheet!$A:$D,4,0)</f>
        <v>60</v>
      </c>
      <c r="AD91" s="14">
        <v>0</v>
      </c>
      <c r="AE91" s="14">
        <f>VLOOKUP(A:A,[1]TDSheet!$A:$AF,32,0)</f>
        <v>4.5</v>
      </c>
      <c r="AF91" s="14">
        <f>VLOOKUP(A:A,[1]TDSheet!$A:$AG,33,0)</f>
        <v>6.4</v>
      </c>
      <c r="AG91" s="14">
        <f>VLOOKUP(A:A,[1]TDSheet!$A:$W,23,0)</f>
        <v>9.1999999999999993</v>
      </c>
      <c r="AH91" s="14">
        <f>VLOOKUP(A:A,[4]TDSheet!$A:$D,4,0)</f>
        <v>34</v>
      </c>
      <c r="AI91" s="14" t="str">
        <f>VLOOKUP(A:A,[1]TDSheet!$A:$AI,35,0)</f>
        <v>ф</v>
      </c>
      <c r="AJ91" s="14">
        <f t="shared" si="20"/>
        <v>0</v>
      </c>
      <c r="AK91" s="14"/>
      <c r="AL91" s="14"/>
      <c r="AM91" s="14">
        <f t="shared" si="21"/>
        <v>24.599999999999998</v>
      </c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15</v>
      </c>
      <c r="C92" s="8">
        <v>-9</v>
      </c>
      <c r="D92" s="8">
        <v>122</v>
      </c>
      <c r="E92" s="8">
        <v>92</v>
      </c>
      <c r="F92" s="8">
        <v>17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97</v>
      </c>
      <c r="K92" s="14">
        <f t="shared" si="16"/>
        <v>-5</v>
      </c>
      <c r="L92" s="14">
        <f>VLOOKUP(A:A,[1]TDSheet!$A:$S,19,0)</f>
        <v>10</v>
      </c>
      <c r="M92" s="14">
        <f>VLOOKUP(A:A,[1]TDSheet!$A:$U,21,0)</f>
        <v>0</v>
      </c>
      <c r="N92" s="14">
        <f>VLOOKUP(A:A,[1]TDSheet!$A:$V,22,0)</f>
        <v>10</v>
      </c>
      <c r="O92" s="14">
        <f>VLOOKUP(A:A,[1]TDSheet!$A:$X,24,0)</f>
        <v>10</v>
      </c>
      <c r="P92" s="14"/>
      <c r="Q92" s="14">
        <v>10</v>
      </c>
      <c r="R92" s="14">
        <f>VLOOKUP(A:A,[3]TDSheet!$A:$C,3,0)</f>
        <v>41</v>
      </c>
      <c r="S92" s="14"/>
      <c r="T92" s="14"/>
      <c r="U92" s="14"/>
      <c r="V92" s="14"/>
      <c r="W92" s="14">
        <f t="shared" si="17"/>
        <v>6.4</v>
      </c>
      <c r="X92" s="16"/>
      <c r="Y92" s="17">
        <f t="shared" si="18"/>
        <v>7.34375</v>
      </c>
      <c r="Z92" s="14">
        <f t="shared" si="19"/>
        <v>2.65625</v>
      </c>
      <c r="AA92" s="14"/>
      <c r="AB92" s="14"/>
      <c r="AC92" s="14">
        <f>VLOOKUP(A:A,[5]TDSheet!$A:$D,4,0)</f>
        <v>60</v>
      </c>
      <c r="AD92" s="14">
        <v>0</v>
      </c>
      <c r="AE92" s="14">
        <f>VLOOKUP(A:A,[1]TDSheet!$A:$AF,32,0)</f>
        <v>2.75</v>
      </c>
      <c r="AF92" s="14">
        <f>VLOOKUP(A:A,[1]TDSheet!$A:$AG,33,0)</f>
        <v>4</v>
      </c>
      <c r="AG92" s="14">
        <f>VLOOKUP(A:A,[1]TDSheet!$A:$W,23,0)</f>
        <v>6</v>
      </c>
      <c r="AH92" s="14">
        <f>VLOOKUP(A:A,[4]TDSheet!$A:$D,4,0)</f>
        <v>27</v>
      </c>
      <c r="AI92" s="14" t="str">
        <f>VLOOKUP(A:A,[1]TDSheet!$A:$AI,35,0)</f>
        <v>ф</v>
      </c>
      <c r="AJ92" s="14">
        <f t="shared" si="20"/>
        <v>0</v>
      </c>
      <c r="AK92" s="14"/>
      <c r="AL92" s="14"/>
      <c r="AM92" s="14">
        <f t="shared" si="21"/>
        <v>24.599999999999998</v>
      </c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15</v>
      </c>
      <c r="C93" s="8">
        <v>-4</v>
      </c>
      <c r="D93" s="8">
        <v>126</v>
      </c>
      <c r="E93" s="8">
        <v>107</v>
      </c>
      <c r="F93" s="8">
        <v>9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125</v>
      </c>
      <c r="K93" s="14">
        <f t="shared" si="16"/>
        <v>-18</v>
      </c>
      <c r="L93" s="14">
        <f>VLOOKUP(A:A,[1]TDSheet!$A:$S,19,0)</f>
        <v>10</v>
      </c>
      <c r="M93" s="14">
        <f>VLOOKUP(A:A,[1]TDSheet!$A:$U,21,0)</f>
        <v>0</v>
      </c>
      <c r="N93" s="14">
        <f>VLOOKUP(A:A,[1]TDSheet!$A:$V,22,0)</f>
        <v>20</v>
      </c>
      <c r="O93" s="14">
        <f>VLOOKUP(A:A,[1]TDSheet!$A:$X,24,0)</f>
        <v>10</v>
      </c>
      <c r="P93" s="14">
        <v>20</v>
      </c>
      <c r="Q93" s="14">
        <v>10</v>
      </c>
      <c r="R93" s="14">
        <f>VLOOKUP(A:A,[3]TDSheet!$A:$C,3,0)</f>
        <v>41</v>
      </c>
      <c r="S93" s="14"/>
      <c r="T93" s="14"/>
      <c r="U93" s="14"/>
      <c r="V93" s="14"/>
      <c r="W93" s="14">
        <f t="shared" si="17"/>
        <v>9.4</v>
      </c>
      <c r="X93" s="16"/>
      <c r="Y93" s="17">
        <f t="shared" si="18"/>
        <v>7.3404255319148932</v>
      </c>
      <c r="Z93" s="14">
        <f t="shared" si="19"/>
        <v>0.95744680851063824</v>
      </c>
      <c r="AA93" s="14"/>
      <c r="AB93" s="14"/>
      <c r="AC93" s="14">
        <f>VLOOKUP(A:A,[5]TDSheet!$A:$D,4,0)</f>
        <v>60</v>
      </c>
      <c r="AD93" s="14">
        <v>0</v>
      </c>
      <c r="AE93" s="14">
        <f>VLOOKUP(A:A,[1]TDSheet!$A:$AF,32,0)</f>
        <v>7.5</v>
      </c>
      <c r="AF93" s="14">
        <f>VLOOKUP(A:A,[1]TDSheet!$A:$AG,33,0)</f>
        <v>8.8000000000000007</v>
      </c>
      <c r="AG93" s="14">
        <f>VLOOKUP(A:A,[1]TDSheet!$A:$W,23,0)</f>
        <v>10</v>
      </c>
      <c r="AH93" s="14">
        <f>VLOOKUP(A:A,[4]TDSheet!$A:$D,4,0)</f>
        <v>36</v>
      </c>
      <c r="AI93" s="14" t="str">
        <f>VLOOKUP(A:A,[1]TDSheet!$A:$AI,35,0)</f>
        <v>ф</v>
      </c>
      <c r="AJ93" s="14">
        <f t="shared" si="20"/>
        <v>0</v>
      </c>
      <c r="AK93" s="14"/>
      <c r="AL93" s="14"/>
      <c r="AM93" s="14">
        <f t="shared" si="21"/>
        <v>24.599999999999998</v>
      </c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8</v>
      </c>
      <c r="C94" s="8">
        <v>-54.927999999999997</v>
      </c>
      <c r="D94" s="8">
        <v>632.71900000000005</v>
      </c>
      <c r="E94" s="8">
        <v>426.26100000000002</v>
      </c>
      <c r="F94" s="8">
        <v>108.625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30</v>
      </c>
      <c r="J94" s="14">
        <f>VLOOKUP(A:A,[2]TDSheet!$A:$F,6,0)</f>
        <v>433.911</v>
      </c>
      <c r="K94" s="14">
        <f t="shared" si="16"/>
        <v>-7.6499999999999773</v>
      </c>
      <c r="L94" s="14">
        <f>VLOOKUP(A:A,[1]TDSheet!$A:$S,19,0)</f>
        <v>50</v>
      </c>
      <c r="M94" s="14">
        <f>VLOOKUP(A:A,[1]TDSheet!$A:$U,21,0)</f>
        <v>40</v>
      </c>
      <c r="N94" s="14">
        <f>VLOOKUP(A:A,[1]TDSheet!$A:$V,22,0)</f>
        <v>60</v>
      </c>
      <c r="O94" s="14">
        <f>VLOOKUP(A:A,[1]TDSheet!$A:$X,24,0)</f>
        <v>50</v>
      </c>
      <c r="P94" s="14"/>
      <c r="Q94" s="14">
        <v>60</v>
      </c>
      <c r="R94" s="14">
        <f>VLOOKUP(A:A,[3]TDSheet!$A:$C,3,0)</f>
        <v>79.2</v>
      </c>
      <c r="S94" s="14"/>
      <c r="T94" s="14"/>
      <c r="U94" s="14"/>
      <c r="V94" s="14"/>
      <c r="W94" s="14">
        <f t="shared" si="17"/>
        <v>47.6922</v>
      </c>
      <c r="X94" s="16"/>
      <c r="Y94" s="17">
        <f t="shared" si="18"/>
        <v>6.471183967189603</v>
      </c>
      <c r="Z94" s="14">
        <f t="shared" si="19"/>
        <v>2.2776261107686371</v>
      </c>
      <c r="AA94" s="14"/>
      <c r="AB94" s="14"/>
      <c r="AC94" s="14">
        <f>VLOOKUP(A:A,[5]TDSheet!$A:$D,4,0)</f>
        <v>187.8</v>
      </c>
      <c r="AD94" s="14">
        <v>0</v>
      </c>
      <c r="AE94" s="14">
        <f>VLOOKUP(A:A,[1]TDSheet!$A:$AF,32,0)</f>
        <v>43.354750000000003</v>
      </c>
      <c r="AF94" s="14">
        <f>VLOOKUP(A:A,[1]TDSheet!$A:$AG,33,0)</f>
        <v>37.811399999999999</v>
      </c>
      <c r="AG94" s="14">
        <f>VLOOKUP(A:A,[1]TDSheet!$A:$W,23,0)</f>
        <v>49.967399999999998</v>
      </c>
      <c r="AH94" s="14">
        <f>VLOOKUP(A:A,[4]TDSheet!$A:$D,4,0)</f>
        <v>260.67700000000002</v>
      </c>
      <c r="AI94" s="14" t="e">
        <f>VLOOKUP(A:A,[1]TDSheet!$A:$AI,35,0)</f>
        <v>#N/A</v>
      </c>
      <c r="AJ94" s="14">
        <f t="shared" si="20"/>
        <v>0</v>
      </c>
      <c r="AK94" s="14"/>
      <c r="AL94" s="14"/>
      <c r="AM94" s="14">
        <f t="shared" si="21"/>
        <v>79.2</v>
      </c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8</v>
      </c>
      <c r="C95" s="8">
        <v>13.278</v>
      </c>
      <c r="D95" s="8">
        <v>6.7720000000000002</v>
      </c>
      <c r="E95" s="8">
        <v>18.908000000000001</v>
      </c>
      <c r="F95" s="8">
        <v>-1.556</v>
      </c>
      <c r="G95" s="1" t="str">
        <f>VLOOKUP(A:A,[1]TDSheet!$A:$G,7,0)</f>
        <v>выв</v>
      </c>
      <c r="H95" s="1">
        <f>VLOOKUP(A:A,[1]TDSheet!$A:$H,8,0)</f>
        <v>0</v>
      </c>
      <c r="I95" s="1">
        <f>VLOOKUP(A:A,[1]TDSheet!$A:$I,9,0)</f>
        <v>50</v>
      </c>
      <c r="J95" s="14">
        <f>VLOOKUP(A:A,[2]TDSheet!$A:$F,6,0)</f>
        <v>18.102</v>
      </c>
      <c r="K95" s="14">
        <f t="shared" si="16"/>
        <v>0.80600000000000094</v>
      </c>
      <c r="L95" s="14">
        <f>VLOOKUP(A:A,[1]TDSheet!$A:$S,19,0)</f>
        <v>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0</v>
      </c>
      <c r="P95" s="14"/>
      <c r="Q95" s="14"/>
      <c r="R95" s="14">
        <f>VLOOKUP(A:A,[3]TDSheet!$A:$C,3,0)</f>
        <v>0</v>
      </c>
      <c r="S95" s="14"/>
      <c r="T95" s="14"/>
      <c r="U95" s="14"/>
      <c r="V95" s="14"/>
      <c r="W95" s="14">
        <f t="shared" si="17"/>
        <v>3.7816000000000001</v>
      </c>
      <c r="X95" s="16"/>
      <c r="Y95" s="17">
        <f t="shared" si="18"/>
        <v>4.8773006134969323</v>
      </c>
      <c r="Z95" s="14">
        <f t="shared" si="19"/>
        <v>-0.41146604611804527</v>
      </c>
      <c r="AA95" s="14"/>
      <c r="AB95" s="14"/>
      <c r="AC95" s="14">
        <v>0</v>
      </c>
      <c r="AD95" s="14">
        <v>0</v>
      </c>
      <c r="AE95" s="14">
        <f>VLOOKUP(A:A,[1]TDSheet!$A:$AF,32,0)</f>
        <v>3.0394999999999999</v>
      </c>
      <c r="AF95" s="14">
        <f>VLOOKUP(A:A,[1]TDSheet!$A:$AG,33,0)</f>
        <v>3.7795999999999998</v>
      </c>
      <c r="AG95" s="14">
        <f>VLOOKUP(A:A,[1]TDSheet!$A:$W,23,0)</f>
        <v>3.5200000000000005</v>
      </c>
      <c r="AH95" s="14">
        <f>VLOOKUP(A:A,[4]TDSheet!$A:$D,4,0)</f>
        <v>1.3540000000000001</v>
      </c>
      <c r="AI95" s="14" t="str">
        <f>VLOOKUP(A:A,[1]TDSheet!$A:$AI,35,0)</f>
        <v>вывод</v>
      </c>
      <c r="AJ95" s="14">
        <f t="shared" si="20"/>
        <v>0</v>
      </c>
      <c r="AK95" s="14"/>
      <c r="AL95" s="14"/>
      <c r="AM95" s="14">
        <f t="shared" si="21"/>
        <v>0</v>
      </c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8</v>
      </c>
      <c r="C96" s="8">
        <v>61.597999999999999</v>
      </c>
      <c r="D96" s="8">
        <v>88.093999999999994</v>
      </c>
      <c r="E96" s="8">
        <v>58.843000000000004</v>
      </c>
      <c r="F96" s="8">
        <v>86.825000000000003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4">
        <f>VLOOKUP(A:A,[2]TDSheet!$A:$F,6,0)</f>
        <v>62.051000000000002</v>
      </c>
      <c r="K96" s="14">
        <f t="shared" si="16"/>
        <v>-3.2079999999999984</v>
      </c>
      <c r="L96" s="14">
        <f>VLOOKUP(A:A,[1]TDSheet!$A:$S,19,0)</f>
        <v>20</v>
      </c>
      <c r="M96" s="14">
        <f>VLOOKUP(A:A,[1]TDSheet!$A:$U,21,0)</f>
        <v>0</v>
      </c>
      <c r="N96" s="14">
        <f>VLOOKUP(A:A,[1]TDSheet!$A:$V,22,0)</f>
        <v>30</v>
      </c>
      <c r="O96" s="14">
        <f>VLOOKUP(A:A,[1]TDSheet!$A:$X,24,0)</f>
        <v>20</v>
      </c>
      <c r="P96" s="14"/>
      <c r="Q96" s="14"/>
      <c r="R96" s="14">
        <f>VLOOKUP(A:A,[3]TDSheet!$A:$C,3,0)</f>
        <v>0</v>
      </c>
      <c r="S96" s="14"/>
      <c r="T96" s="14"/>
      <c r="U96" s="14"/>
      <c r="V96" s="14"/>
      <c r="W96" s="14">
        <f t="shared" si="17"/>
        <v>11.768600000000001</v>
      </c>
      <c r="X96" s="16"/>
      <c r="Y96" s="17">
        <f t="shared" si="18"/>
        <v>13.32571418860357</v>
      </c>
      <c r="Z96" s="14">
        <f t="shared" si="19"/>
        <v>7.3776829869313252</v>
      </c>
      <c r="AA96" s="14"/>
      <c r="AB96" s="14"/>
      <c r="AC96" s="14">
        <v>0</v>
      </c>
      <c r="AD96" s="14">
        <v>0</v>
      </c>
      <c r="AE96" s="14">
        <f>VLOOKUP(A:A,[1]TDSheet!$A:$AF,32,0)</f>
        <v>19.438749999999999</v>
      </c>
      <c r="AF96" s="14">
        <f>VLOOKUP(A:A,[1]TDSheet!$A:$AG,33,0)</f>
        <v>17.966799999999999</v>
      </c>
      <c r="AG96" s="14">
        <f>VLOOKUP(A:A,[1]TDSheet!$A:$W,23,0)</f>
        <v>16.116599999999998</v>
      </c>
      <c r="AH96" s="14">
        <f>VLOOKUP(A:A,[4]TDSheet!$A:$D,4,0)</f>
        <v>9.3759999999999994</v>
      </c>
      <c r="AI96" s="21" t="str">
        <f>VLOOKUP(A:A,[1]TDSheet!$A:$AI,35,0)</f>
        <v>увел</v>
      </c>
      <c r="AJ96" s="14">
        <f t="shared" si="20"/>
        <v>0</v>
      </c>
      <c r="AK96" s="14"/>
      <c r="AL96" s="14"/>
      <c r="AM96" s="14">
        <f t="shared" si="21"/>
        <v>0</v>
      </c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15</v>
      </c>
      <c r="C97" s="8">
        <v>0.24399999999999999</v>
      </c>
      <c r="D97" s="8">
        <v>423</v>
      </c>
      <c r="E97" s="8">
        <v>276</v>
      </c>
      <c r="F97" s="8">
        <v>112.244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276</v>
      </c>
      <c r="K97" s="14">
        <f t="shared" si="16"/>
        <v>0</v>
      </c>
      <c r="L97" s="14">
        <f>VLOOKUP(A:A,[1]TDSheet!$A:$S,19,0)</f>
        <v>60</v>
      </c>
      <c r="M97" s="14">
        <f>VLOOKUP(A:A,[1]TDSheet!$A:$U,21,0)</f>
        <v>20</v>
      </c>
      <c r="N97" s="14">
        <f>VLOOKUP(A:A,[1]TDSheet!$A:$V,22,0)</f>
        <v>70</v>
      </c>
      <c r="O97" s="14">
        <f>VLOOKUP(A:A,[1]TDSheet!$A:$X,24,0)</f>
        <v>60</v>
      </c>
      <c r="P97" s="14"/>
      <c r="Q97" s="14">
        <v>20</v>
      </c>
      <c r="R97" s="14">
        <f>VLOOKUP(A:A,[3]TDSheet!$A:$C,3,0)</f>
        <v>58.8</v>
      </c>
      <c r="S97" s="14"/>
      <c r="T97" s="14"/>
      <c r="U97" s="14"/>
      <c r="V97" s="14"/>
      <c r="W97" s="14">
        <f t="shared" si="17"/>
        <v>39.6</v>
      </c>
      <c r="X97" s="16"/>
      <c r="Y97" s="17">
        <f t="shared" si="18"/>
        <v>8.137474747474748</v>
      </c>
      <c r="Z97" s="14">
        <f t="shared" si="19"/>
        <v>2.8344444444444443</v>
      </c>
      <c r="AA97" s="14"/>
      <c r="AB97" s="14"/>
      <c r="AC97" s="14">
        <f>VLOOKUP(A:A,[5]TDSheet!$A:$D,4,0)</f>
        <v>78</v>
      </c>
      <c r="AD97" s="14">
        <v>0</v>
      </c>
      <c r="AE97" s="14">
        <f>VLOOKUP(A:A,[1]TDSheet!$A:$AF,32,0)</f>
        <v>38.25</v>
      </c>
      <c r="AF97" s="14">
        <f>VLOOKUP(A:A,[1]TDSheet!$A:$AG,33,0)</f>
        <v>41.4</v>
      </c>
      <c r="AG97" s="14">
        <f>VLOOKUP(A:A,[1]TDSheet!$A:$W,23,0)</f>
        <v>50.2</v>
      </c>
      <c r="AH97" s="14">
        <f>VLOOKUP(A:A,[4]TDSheet!$A:$D,4,0)</f>
        <v>138</v>
      </c>
      <c r="AI97" s="14" t="str">
        <f>VLOOKUP(A:A,[1]TDSheet!$A:$AI,35,0)</f>
        <v>ф</v>
      </c>
      <c r="AJ97" s="14">
        <f t="shared" si="20"/>
        <v>0</v>
      </c>
      <c r="AK97" s="14"/>
      <c r="AL97" s="14"/>
      <c r="AM97" s="14">
        <f t="shared" si="21"/>
        <v>35.279999999999994</v>
      </c>
      <c r="AN97" s="14"/>
      <c r="AO97" s="14"/>
    </row>
    <row r="98" spans="1:41" s="1" customFormat="1" ht="11.1" customHeight="1" outlineLevel="1" x14ac:dyDescent="0.2">
      <c r="A98" s="7" t="s">
        <v>100</v>
      </c>
      <c r="B98" s="7" t="s">
        <v>15</v>
      </c>
      <c r="C98" s="8">
        <v>9</v>
      </c>
      <c r="D98" s="8">
        <v>470</v>
      </c>
      <c r="E98" s="8">
        <v>316</v>
      </c>
      <c r="F98" s="8">
        <v>124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4">
        <f>VLOOKUP(A:A,[2]TDSheet!$A:$F,6,0)</f>
        <v>315</v>
      </c>
      <c r="K98" s="14">
        <f t="shared" si="16"/>
        <v>1</v>
      </c>
      <c r="L98" s="14">
        <f>VLOOKUP(A:A,[1]TDSheet!$A:$S,19,0)</f>
        <v>60</v>
      </c>
      <c r="M98" s="14">
        <f>VLOOKUP(A:A,[1]TDSheet!$A:$U,21,0)</f>
        <v>30</v>
      </c>
      <c r="N98" s="14">
        <f>VLOOKUP(A:A,[1]TDSheet!$A:$V,22,0)</f>
        <v>70</v>
      </c>
      <c r="O98" s="14">
        <f>VLOOKUP(A:A,[1]TDSheet!$A:$X,24,0)</f>
        <v>60</v>
      </c>
      <c r="P98" s="14"/>
      <c r="Q98" s="14">
        <v>50</v>
      </c>
      <c r="R98" s="14">
        <f>VLOOKUP(A:A,[3]TDSheet!$A:$C,3,0)</f>
        <v>58.8</v>
      </c>
      <c r="S98" s="14"/>
      <c r="T98" s="14"/>
      <c r="U98" s="14"/>
      <c r="V98" s="14"/>
      <c r="W98" s="14">
        <f t="shared" si="17"/>
        <v>47.6</v>
      </c>
      <c r="X98" s="16"/>
      <c r="Y98" s="17">
        <f t="shared" si="18"/>
        <v>7.2268907563025211</v>
      </c>
      <c r="Z98" s="14">
        <f t="shared" si="19"/>
        <v>2.6050420168067228</v>
      </c>
      <c r="AA98" s="14"/>
      <c r="AB98" s="14"/>
      <c r="AC98" s="14">
        <f>VLOOKUP(A:A,[5]TDSheet!$A:$D,4,0)</f>
        <v>78</v>
      </c>
      <c r="AD98" s="14">
        <v>0</v>
      </c>
      <c r="AE98" s="14">
        <f>VLOOKUP(A:A,[1]TDSheet!$A:$AF,32,0)</f>
        <v>31.25</v>
      </c>
      <c r="AF98" s="14">
        <f>VLOOKUP(A:A,[1]TDSheet!$A:$AG,33,0)</f>
        <v>43</v>
      </c>
      <c r="AG98" s="14">
        <f>VLOOKUP(A:A,[1]TDSheet!$A:$W,23,0)</f>
        <v>54</v>
      </c>
      <c r="AH98" s="14">
        <f>VLOOKUP(A:A,[4]TDSheet!$A:$D,4,0)</f>
        <v>140</v>
      </c>
      <c r="AI98" s="14" t="str">
        <f>VLOOKUP(A:A,[1]TDSheet!$A:$AI,35,0)</f>
        <v>ф</v>
      </c>
      <c r="AJ98" s="14">
        <f t="shared" si="20"/>
        <v>0</v>
      </c>
      <c r="AK98" s="14"/>
      <c r="AL98" s="14"/>
      <c r="AM98" s="14">
        <f t="shared" si="21"/>
        <v>35.279999999999994</v>
      </c>
      <c r="AN98" s="14"/>
      <c r="AO98" s="14"/>
    </row>
    <row r="99" spans="1:41" s="1" customFormat="1" ht="11.1" customHeight="1" outlineLevel="1" x14ac:dyDescent="0.2">
      <c r="A99" s="7" t="s">
        <v>101</v>
      </c>
      <c r="B99" s="7" t="s">
        <v>15</v>
      </c>
      <c r="C99" s="8">
        <v>-530</v>
      </c>
      <c r="D99" s="8">
        <v>3281</v>
      </c>
      <c r="E99" s="8">
        <v>2352</v>
      </c>
      <c r="F99" s="8">
        <v>157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4">
        <f>VLOOKUP(A:A,[2]TDSheet!$A:$F,6,0)</f>
        <v>2406</v>
      </c>
      <c r="K99" s="14">
        <f t="shared" si="16"/>
        <v>-54</v>
      </c>
      <c r="L99" s="14">
        <f>VLOOKUP(A:A,[1]TDSheet!$A:$S,19,0)</f>
        <v>400</v>
      </c>
      <c r="M99" s="14">
        <f>VLOOKUP(A:A,[1]TDSheet!$A:$U,21,0)</f>
        <v>300</v>
      </c>
      <c r="N99" s="14">
        <f>VLOOKUP(A:A,[1]TDSheet!$A:$V,22,0)</f>
        <v>800</v>
      </c>
      <c r="O99" s="14">
        <f>VLOOKUP(A:A,[1]TDSheet!$A:$X,24,0)</f>
        <v>600</v>
      </c>
      <c r="P99" s="14">
        <v>400</v>
      </c>
      <c r="Q99" s="14">
        <v>600</v>
      </c>
      <c r="R99" s="14">
        <f>VLOOKUP(A:A,[3]TDSheet!$A:$C,3,0)</f>
        <v>593</v>
      </c>
      <c r="S99" s="14"/>
      <c r="T99" s="14"/>
      <c r="U99" s="14"/>
      <c r="V99" s="14"/>
      <c r="W99" s="14">
        <f t="shared" si="17"/>
        <v>333.6</v>
      </c>
      <c r="X99" s="16"/>
      <c r="Y99" s="17">
        <f t="shared" si="18"/>
        <v>7.9646282973621094</v>
      </c>
      <c r="Z99" s="14">
        <f t="shared" si="19"/>
        <v>0.47062350119904073</v>
      </c>
      <c r="AA99" s="14"/>
      <c r="AB99" s="14"/>
      <c r="AC99" s="14">
        <f>VLOOKUP(A:A,[5]TDSheet!$A:$D,4,0)</f>
        <v>684</v>
      </c>
      <c r="AD99" s="14">
        <v>0</v>
      </c>
      <c r="AE99" s="14">
        <f>VLOOKUP(A:A,[1]TDSheet!$A:$AF,32,0)</f>
        <v>272</v>
      </c>
      <c r="AF99" s="14">
        <f>VLOOKUP(A:A,[1]TDSheet!$A:$AG,33,0)</f>
        <v>338</v>
      </c>
      <c r="AG99" s="14">
        <f>VLOOKUP(A:A,[1]TDSheet!$A:$W,23,0)</f>
        <v>347.4</v>
      </c>
      <c r="AH99" s="14">
        <f>VLOOKUP(A:A,[4]TDSheet!$A:$D,4,0)</f>
        <v>1175</v>
      </c>
      <c r="AI99" s="14" t="str">
        <f>VLOOKUP(A:A,[1]TDSheet!$A:$AI,35,0)</f>
        <v>янвак</v>
      </c>
      <c r="AJ99" s="14">
        <f t="shared" si="20"/>
        <v>0</v>
      </c>
      <c r="AK99" s="14"/>
      <c r="AL99" s="14"/>
      <c r="AM99" s="14">
        <f t="shared" si="21"/>
        <v>166.04000000000002</v>
      </c>
      <c r="AN99" s="14"/>
      <c r="AO99" s="14"/>
    </row>
    <row r="100" spans="1:41" s="1" customFormat="1" ht="11.1" customHeight="1" outlineLevel="1" x14ac:dyDescent="0.2">
      <c r="A100" s="7" t="s">
        <v>102</v>
      </c>
      <c r="B100" s="7" t="s">
        <v>15</v>
      </c>
      <c r="C100" s="8"/>
      <c r="D100" s="8">
        <v>345</v>
      </c>
      <c r="E100" s="8">
        <v>318</v>
      </c>
      <c r="F100" s="8">
        <v>10</v>
      </c>
      <c r="G100" s="12">
        <v>0</v>
      </c>
      <c r="H100" s="1">
        <v>0.4</v>
      </c>
      <c r="I100" s="1" t="e">
        <f>VLOOKUP(A:A,[1]TDSheet!$A:$I,9,0)</f>
        <v>#N/A</v>
      </c>
      <c r="J100" s="14">
        <f>VLOOKUP(A:A,[2]TDSheet!$A:$F,6,0)</f>
        <v>376</v>
      </c>
      <c r="K100" s="14">
        <f t="shared" si="16"/>
        <v>-58</v>
      </c>
      <c r="L100" s="14">
        <v>0</v>
      </c>
      <c r="M100" s="14">
        <v>0</v>
      </c>
      <c r="N100" s="14">
        <v>0</v>
      </c>
      <c r="O100" s="14">
        <v>0</v>
      </c>
      <c r="P100" s="14">
        <v>250</v>
      </c>
      <c r="Q100" s="14">
        <v>250</v>
      </c>
      <c r="R100" s="14">
        <f>VLOOKUP(A:A,[3]TDSheet!$A:$C,3,0)</f>
        <v>65</v>
      </c>
      <c r="S100" s="14"/>
      <c r="T100" s="14"/>
      <c r="U100" s="14"/>
      <c r="V100" s="14"/>
      <c r="W100" s="14">
        <f t="shared" si="17"/>
        <v>63.6</v>
      </c>
      <c r="X100" s="16"/>
      <c r="Y100" s="17">
        <f t="shared" si="18"/>
        <v>4.0880503144654083</v>
      </c>
      <c r="Z100" s="14">
        <f t="shared" si="19"/>
        <v>0.15723270440251572</v>
      </c>
      <c r="AA100" s="14"/>
      <c r="AB100" s="14"/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f>VLOOKUP(A:A,[4]TDSheet!$A:$D,4,0)</f>
        <v>62</v>
      </c>
      <c r="AI100" s="14" t="e">
        <f>VLOOKUP(A:A,[1]TDSheet!$A:$AI,35,0)</f>
        <v>#N/A</v>
      </c>
      <c r="AJ100" s="14">
        <f t="shared" si="20"/>
        <v>0</v>
      </c>
      <c r="AK100" s="14"/>
      <c r="AL100" s="14"/>
      <c r="AM100" s="14">
        <f t="shared" si="21"/>
        <v>26</v>
      </c>
      <c r="AN100" s="14"/>
      <c r="AO100" s="14"/>
    </row>
    <row r="101" spans="1:41" s="1" customFormat="1" ht="11.1" customHeight="1" outlineLevel="1" x14ac:dyDescent="0.2">
      <c r="A101" s="7" t="s">
        <v>103</v>
      </c>
      <c r="B101" s="7" t="s">
        <v>15</v>
      </c>
      <c r="C101" s="8">
        <v>-147</v>
      </c>
      <c r="D101" s="8">
        <v>1028</v>
      </c>
      <c r="E101" s="8">
        <v>656</v>
      </c>
      <c r="F101" s="8">
        <v>162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4">
        <f>VLOOKUP(A:A,[2]TDSheet!$A:$F,6,0)</f>
        <v>686</v>
      </c>
      <c r="K101" s="14">
        <f t="shared" si="16"/>
        <v>-30</v>
      </c>
      <c r="L101" s="14">
        <f>VLOOKUP(A:A,[1]TDSheet!$A:$S,19,0)</f>
        <v>120</v>
      </c>
      <c r="M101" s="14">
        <f>VLOOKUP(A:A,[1]TDSheet!$A:$U,21,0)</f>
        <v>60</v>
      </c>
      <c r="N101" s="14">
        <f>VLOOKUP(A:A,[1]TDSheet!$A:$V,22,0)</f>
        <v>150</v>
      </c>
      <c r="O101" s="14">
        <f>VLOOKUP(A:A,[1]TDSheet!$A:$X,24,0)</f>
        <v>100</v>
      </c>
      <c r="P101" s="14">
        <v>100</v>
      </c>
      <c r="Q101" s="14">
        <v>150</v>
      </c>
      <c r="R101" s="14">
        <f>VLOOKUP(A:A,[3]TDSheet!$A:$C,3,0)</f>
        <v>11.9</v>
      </c>
      <c r="S101" s="14"/>
      <c r="T101" s="14"/>
      <c r="U101" s="14"/>
      <c r="V101" s="14"/>
      <c r="W101" s="14">
        <f t="shared" si="17"/>
        <v>108.8</v>
      </c>
      <c r="X101" s="16"/>
      <c r="Y101" s="17">
        <f t="shared" si="18"/>
        <v>6.3602941176470589</v>
      </c>
      <c r="Z101" s="14">
        <f t="shared" si="19"/>
        <v>1.4889705882352942</v>
      </c>
      <c r="AA101" s="14"/>
      <c r="AB101" s="14"/>
      <c r="AC101" s="14">
        <f>VLOOKUP(A:A,[5]TDSheet!$A:$D,4,0)</f>
        <v>112</v>
      </c>
      <c r="AD101" s="14">
        <v>0</v>
      </c>
      <c r="AE101" s="14">
        <f>VLOOKUP(A:A,[1]TDSheet!$A:$AF,32,0)</f>
        <v>58.75</v>
      </c>
      <c r="AF101" s="14">
        <f>VLOOKUP(A:A,[1]TDSheet!$A:$AG,33,0)</f>
        <v>73.599999999999994</v>
      </c>
      <c r="AG101" s="14">
        <f>VLOOKUP(A:A,[1]TDSheet!$A:$W,23,0)</f>
        <v>106.6</v>
      </c>
      <c r="AH101" s="14">
        <f>VLOOKUP(A:A,[4]TDSheet!$A:$D,4,0)</f>
        <v>166</v>
      </c>
      <c r="AI101" s="14">
        <f>VLOOKUP(A:A,[1]TDSheet!$A:$AI,35,0)</f>
        <v>0</v>
      </c>
      <c r="AJ101" s="14">
        <f t="shared" si="20"/>
        <v>0</v>
      </c>
      <c r="AK101" s="14"/>
      <c r="AL101" s="14"/>
      <c r="AM101" s="14">
        <f t="shared" si="21"/>
        <v>3.9270000000000005</v>
      </c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15</v>
      </c>
      <c r="C102" s="8">
        <v>24</v>
      </c>
      <c r="D102" s="8">
        <v>363</v>
      </c>
      <c r="E102" s="8">
        <v>269</v>
      </c>
      <c r="F102" s="8">
        <v>74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4">
        <f>VLOOKUP(A:A,[2]TDSheet!$A:$F,6,0)</f>
        <v>292</v>
      </c>
      <c r="K102" s="14">
        <f t="shared" si="16"/>
        <v>-23</v>
      </c>
      <c r="L102" s="14">
        <f>VLOOKUP(A:A,[1]TDSheet!$A:$S,19,0)</f>
        <v>80</v>
      </c>
      <c r="M102" s="14">
        <f>VLOOKUP(A:A,[1]TDSheet!$A:$U,21,0)</f>
        <v>0</v>
      </c>
      <c r="N102" s="14">
        <f>VLOOKUP(A:A,[1]TDSheet!$A:$V,22,0)</f>
        <v>90</v>
      </c>
      <c r="O102" s="14">
        <f>VLOOKUP(A:A,[1]TDSheet!$A:$X,24,0)</f>
        <v>60</v>
      </c>
      <c r="P102" s="14">
        <v>80</v>
      </c>
      <c r="Q102" s="14">
        <v>70</v>
      </c>
      <c r="R102" s="14">
        <v>0</v>
      </c>
      <c r="S102" s="14"/>
      <c r="T102" s="14"/>
      <c r="U102" s="14"/>
      <c r="V102" s="14"/>
      <c r="W102" s="14">
        <f t="shared" si="17"/>
        <v>53.8</v>
      </c>
      <c r="X102" s="16"/>
      <c r="Y102" s="17">
        <f t="shared" si="18"/>
        <v>7.1375464684014878</v>
      </c>
      <c r="Z102" s="14">
        <f t="shared" si="19"/>
        <v>1.3754646840148699</v>
      </c>
      <c r="AA102" s="14"/>
      <c r="AB102" s="14"/>
      <c r="AC102" s="14">
        <v>0</v>
      </c>
      <c r="AD102" s="14">
        <v>0</v>
      </c>
      <c r="AE102" s="14">
        <f>VLOOKUP(A:A,[1]TDSheet!$A:$AF,32,0)</f>
        <v>33.75</v>
      </c>
      <c r="AF102" s="14">
        <f>VLOOKUP(A:A,[1]TDSheet!$A:$AG,33,0)</f>
        <v>54.8</v>
      </c>
      <c r="AG102" s="14">
        <f>VLOOKUP(A:A,[1]TDSheet!$A:$W,23,0)</f>
        <v>55.8</v>
      </c>
      <c r="AH102" s="14">
        <f>VLOOKUP(A:A,[4]TDSheet!$A:$D,4,0)</f>
        <v>57</v>
      </c>
      <c r="AI102" s="14" t="e">
        <f>VLOOKUP(A:A,[1]TDSheet!$A:$AI,35,0)</f>
        <v>#N/A</v>
      </c>
      <c r="AJ102" s="14">
        <f t="shared" si="20"/>
        <v>0</v>
      </c>
      <c r="AK102" s="14"/>
      <c r="AL102" s="14"/>
      <c r="AM102" s="14">
        <f t="shared" si="21"/>
        <v>0</v>
      </c>
      <c r="AN102" s="14"/>
      <c r="AO102" s="14"/>
    </row>
    <row r="103" spans="1:41" s="1" customFormat="1" ht="11.1" customHeight="1" outlineLevel="1" x14ac:dyDescent="0.2">
      <c r="A103" s="7" t="s">
        <v>117</v>
      </c>
      <c r="B103" s="7" t="s">
        <v>15</v>
      </c>
      <c r="C103" s="8"/>
      <c r="D103" s="8">
        <v>24</v>
      </c>
      <c r="E103" s="8">
        <v>6</v>
      </c>
      <c r="F103" s="8">
        <v>18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6</v>
      </c>
      <c r="K103" s="14">
        <f t="shared" si="16"/>
        <v>0</v>
      </c>
      <c r="L103" s="14">
        <f>VLOOKUP(A:A,[1]TDSheet!$A:$S,19,0)</f>
        <v>0</v>
      </c>
      <c r="M103" s="14">
        <f>VLOOKUP(A:A,[1]TDSheet!$A:$U,21,0)</f>
        <v>0</v>
      </c>
      <c r="N103" s="14">
        <f>VLOOKUP(A:A,[1]TDSheet!$A:$V,22,0)</f>
        <v>20</v>
      </c>
      <c r="O103" s="14">
        <f>VLOOKUP(A:A,[1]TDSheet!$A:$X,24,0)</f>
        <v>0</v>
      </c>
      <c r="P103" s="14"/>
      <c r="Q103" s="14">
        <v>20</v>
      </c>
      <c r="R103" s="14">
        <v>0</v>
      </c>
      <c r="S103" s="14"/>
      <c r="T103" s="14"/>
      <c r="U103" s="14"/>
      <c r="V103" s="14"/>
      <c r="W103" s="14">
        <f t="shared" si="17"/>
        <v>1.2</v>
      </c>
      <c r="X103" s="16"/>
      <c r="Y103" s="17">
        <f t="shared" si="18"/>
        <v>31.666666666666668</v>
      </c>
      <c r="Z103" s="14">
        <f t="shared" si="19"/>
        <v>15</v>
      </c>
      <c r="AA103" s="14"/>
      <c r="AB103" s="14"/>
      <c r="AC103" s="14">
        <v>0</v>
      </c>
      <c r="AD103" s="14">
        <v>0</v>
      </c>
      <c r="AE103" s="14">
        <f>VLOOKUP(A:A,[1]TDSheet!$A:$AF,32,0)</f>
        <v>0</v>
      </c>
      <c r="AF103" s="14">
        <f>VLOOKUP(A:A,[1]TDSheet!$A:$AG,33,0)</f>
        <v>6</v>
      </c>
      <c r="AG103" s="14">
        <f>VLOOKUP(A:A,[1]TDSheet!$A:$W,23,0)</f>
        <v>1.4</v>
      </c>
      <c r="AH103" s="14">
        <f>VLOOKUP(A:A,[4]TDSheet!$A:$D,4,0)</f>
        <v>2</v>
      </c>
      <c r="AI103" s="14" t="e">
        <f>VLOOKUP(A:A,[1]TDSheet!$A:$AI,35,0)</f>
        <v>#N/A</v>
      </c>
      <c r="AJ103" s="14">
        <f t="shared" si="20"/>
        <v>0</v>
      </c>
      <c r="AK103" s="14"/>
      <c r="AL103" s="14"/>
      <c r="AM103" s="14">
        <f t="shared" si="21"/>
        <v>0</v>
      </c>
      <c r="AN103" s="14"/>
      <c r="AO103" s="14"/>
    </row>
    <row r="104" spans="1:41" s="1" customFormat="1" ht="11.1" customHeight="1" outlineLevel="1" x14ac:dyDescent="0.2">
      <c r="A104" s="7" t="s">
        <v>105</v>
      </c>
      <c r="B104" s="7" t="s">
        <v>15</v>
      </c>
      <c r="C104" s="8">
        <v>-157</v>
      </c>
      <c r="D104" s="8">
        <v>6546</v>
      </c>
      <c r="E104" s="8">
        <v>5130</v>
      </c>
      <c r="F104" s="8">
        <v>799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4">
        <f>VLOOKUP(A:A,[2]TDSheet!$A:$F,6,0)</f>
        <v>5155</v>
      </c>
      <c r="K104" s="14">
        <f t="shared" si="16"/>
        <v>-25</v>
      </c>
      <c r="L104" s="14">
        <f>VLOOKUP(A:A,[1]TDSheet!$A:$S,19,0)</f>
        <v>700</v>
      </c>
      <c r="M104" s="14">
        <f>VLOOKUP(A:A,[1]TDSheet!$A:$U,21,0)</f>
        <v>500</v>
      </c>
      <c r="N104" s="14">
        <f>VLOOKUP(A:A,[1]TDSheet!$A:$V,22,0)</f>
        <v>800</v>
      </c>
      <c r="O104" s="14">
        <f>VLOOKUP(A:A,[1]TDSheet!$A:$X,24,0)</f>
        <v>1000</v>
      </c>
      <c r="P104" s="14">
        <v>600</v>
      </c>
      <c r="Q104" s="14">
        <v>1000</v>
      </c>
      <c r="R104" s="14">
        <v>1460</v>
      </c>
      <c r="S104" s="14"/>
      <c r="T104" s="14"/>
      <c r="U104" s="14"/>
      <c r="V104" s="14"/>
      <c r="W104" s="14">
        <f t="shared" si="17"/>
        <v>631.20000000000005</v>
      </c>
      <c r="X104" s="16"/>
      <c r="Y104" s="17">
        <f t="shared" si="18"/>
        <v>6.9692648922686944</v>
      </c>
      <c r="Z104" s="14">
        <f t="shared" si="19"/>
        <v>1.2658428390367553</v>
      </c>
      <c r="AA104" s="14"/>
      <c r="AB104" s="14"/>
      <c r="AC104" s="14">
        <f>VLOOKUP(A:A,[5]TDSheet!$A:$D,4,0)</f>
        <v>984</v>
      </c>
      <c r="AD104" s="14">
        <f>VLOOKUP(A:A,[6]TDSheet!$A:$D,4,0)</f>
        <v>990</v>
      </c>
      <c r="AE104" s="14">
        <f>VLOOKUP(A:A,[1]TDSheet!$A:$AF,32,0)</f>
        <v>446.75</v>
      </c>
      <c r="AF104" s="14">
        <f>VLOOKUP(A:A,[1]TDSheet!$A:$AG,33,0)</f>
        <v>623</v>
      </c>
      <c r="AG104" s="14">
        <f>VLOOKUP(A:A,[1]TDSheet!$A:$W,23,0)</f>
        <v>697.4</v>
      </c>
      <c r="AH104" s="14">
        <f>VLOOKUP(A:A,[4]TDSheet!$A:$D,4,0)</f>
        <v>1951</v>
      </c>
      <c r="AI104" s="14" t="e">
        <f>VLOOKUP(A:A,[1]TDSheet!$A:$AI,35,0)</f>
        <v>#N/A</v>
      </c>
      <c r="AJ104" s="14">
        <f t="shared" si="20"/>
        <v>0</v>
      </c>
      <c r="AK104" s="14"/>
      <c r="AL104" s="14"/>
      <c r="AM104" s="14">
        <f t="shared" si="21"/>
        <v>510.99999999999994</v>
      </c>
      <c r="AN104" s="14"/>
      <c r="AO104" s="14"/>
    </row>
    <row r="105" spans="1:41" s="1" customFormat="1" ht="11.1" customHeight="1" outlineLevel="1" x14ac:dyDescent="0.2">
      <c r="A105" s="7" t="s">
        <v>106</v>
      </c>
      <c r="B105" s="7" t="s">
        <v>15</v>
      </c>
      <c r="C105" s="8">
        <v>186</v>
      </c>
      <c r="D105" s="8">
        <v>11138</v>
      </c>
      <c r="E105" s="8">
        <v>9772</v>
      </c>
      <c r="F105" s="8">
        <v>716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4">
        <f>VLOOKUP(A:A,[2]TDSheet!$A:$F,6,0)</f>
        <v>10097</v>
      </c>
      <c r="K105" s="14">
        <f t="shared" si="16"/>
        <v>-325</v>
      </c>
      <c r="L105" s="14">
        <f>VLOOKUP(A:A,[1]TDSheet!$A:$S,19,0)</f>
        <v>1200</v>
      </c>
      <c r="M105" s="14">
        <f>VLOOKUP(A:A,[1]TDSheet!$A:$U,21,0)</f>
        <v>900</v>
      </c>
      <c r="N105" s="14">
        <f>VLOOKUP(A:A,[1]TDSheet!$A:$V,22,0)</f>
        <v>2000</v>
      </c>
      <c r="O105" s="14">
        <f>VLOOKUP(A:A,[1]TDSheet!$A:$X,24,0)</f>
        <v>2000</v>
      </c>
      <c r="P105" s="14">
        <v>2000</v>
      </c>
      <c r="Q105" s="14">
        <v>2000</v>
      </c>
      <c r="R105" s="14">
        <v>2588</v>
      </c>
      <c r="S105" s="14"/>
      <c r="T105" s="14"/>
      <c r="U105" s="14"/>
      <c r="V105" s="14"/>
      <c r="W105" s="14">
        <f t="shared" si="17"/>
        <v>1196</v>
      </c>
      <c r="X105" s="16"/>
      <c r="Y105" s="17">
        <f t="shared" si="18"/>
        <v>7.3712374581939804</v>
      </c>
      <c r="Z105" s="14">
        <f t="shared" si="19"/>
        <v>0.59866220735785958</v>
      </c>
      <c r="AA105" s="14"/>
      <c r="AB105" s="14"/>
      <c r="AC105" s="14">
        <f>VLOOKUP(A:A,[5]TDSheet!$A:$D,4,0)</f>
        <v>2802</v>
      </c>
      <c r="AD105" s="14">
        <f>VLOOKUP(A:A,[6]TDSheet!$A:$D,4,0)</f>
        <v>990</v>
      </c>
      <c r="AE105" s="14">
        <f>VLOOKUP(A:A,[1]TDSheet!$A:$AF,32,0)</f>
        <v>745.25</v>
      </c>
      <c r="AF105" s="14">
        <f>VLOOKUP(A:A,[1]TDSheet!$A:$AG,33,0)</f>
        <v>1071.8</v>
      </c>
      <c r="AG105" s="14">
        <f>VLOOKUP(A:A,[1]TDSheet!$A:$W,23,0)</f>
        <v>1190.4000000000001</v>
      </c>
      <c r="AH105" s="14">
        <f>VLOOKUP(A:A,[4]TDSheet!$A:$D,4,0)</f>
        <v>3595</v>
      </c>
      <c r="AI105" s="14" t="str">
        <f>VLOOKUP(A:A,[1]TDSheet!$A:$AI,35,0)</f>
        <v>янвак</v>
      </c>
      <c r="AJ105" s="14">
        <f t="shared" si="20"/>
        <v>0</v>
      </c>
      <c r="AK105" s="14"/>
      <c r="AL105" s="14"/>
      <c r="AM105" s="14">
        <f t="shared" si="21"/>
        <v>905.8</v>
      </c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15</v>
      </c>
      <c r="C106" s="8">
        <v>29</v>
      </c>
      <c r="D106" s="8">
        <v>2</v>
      </c>
      <c r="E106" s="8">
        <v>2</v>
      </c>
      <c r="F106" s="8">
        <v>27</v>
      </c>
      <c r="G106" s="1">
        <f>VLOOKUP(A:A,[1]TDSheet!$A:$G,7,0)</f>
        <v>0</v>
      </c>
      <c r="H106" s="1">
        <v>0.11</v>
      </c>
      <c r="I106" s="1" t="e">
        <f>VLOOKUP(A:A,[1]TDSheet!$A:$I,9,0)</f>
        <v>#N/A</v>
      </c>
      <c r="J106" s="14">
        <f>VLOOKUP(A:A,[2]TDSheet!$A:$F,6,0)</f>
        <v>49</v>
      </c>
      <c r="K106" s="14">
        <f t="shared" si="16"/>
        <v>-47</v>
      </c>
      <c r="L106" s="14">
        <f>VLOOKUP(A:A,[1]TDSheet!$A:$S,19,0)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50</v>
      </c>
      <c r="P106" s="14">
        <v>100</v>
      </c>
      <c r="Q106" s="14">
        <v>50</v>
      </c>
      <c r="R106" s="14">
        <v>0</v>
      </c>
      <c r="S106" s="14"/>
      <c r="T106" s="14"/>
      <c r="U106" s="14"/>
      <c r="V106" s="14"/>
      <c r="W106" s="14">
        <f t="shared" si="17"/>
        <v>0.4</v>
      </c>
      <c r="X106" s="16"/>
      <c r="Y106" s="17">
        <f t="shared" si="18"/>
        <v>442.5</v>
      </c>
      <c r="Z106" s="14">
        <f t="shared" si="19"/>
        <v>67.5</v>
      </c>
      <c r="AA106" s="14"/>
      <c r="AB106" s="14"/>
      <c r="AC106" s="14">
        <v>0</v>
      </c>
      <c r="AD106" s="14">
        <v>0</v>
      </c>
      <c r="AE106" s="14">
        <f>VLOOKUP(A:A,[1]TDSheet!$A:$AF,32,0)</f>
        <v>5</v>
      </c>
      <c r="AF106" s="14">
        <f>VLOOKUP(A:A,[1]TDSheet!$A:$AG,33,0)</f>
        <v>7</v>
      </c>
      <c r="AG106" s="14">
        <f>VLOOKUP(A:A,[1]TDSheet!$A:$W,23,0)</f>
        <v>1</v>
      </c>
      <c r="AH106" s="14">
        <v>0</v>
      </c>
      <c r="AI106" s="14" t="e">
        <f>VLOOKUP(A:A,[1]TDSheet!$A:$AI,35,0)</f>
        <v>#N/A</v>
      </c>
      <c r="AJ106" s="14">
        <f t="shared" si="20"/>
        <v>0</v>
      </c>
      <c r="AK106" s="14"/>
      <c r="AL106" s="14"/>
      <c r="AM106" s="14">
        <f t="shared" si="21"/>
        <v>0</v>
      </c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15</v>
      </c>
      <c r="C107" s="8">
        <v>-3</v>
      </c>
      <c r="D107" s="8"/>
      <c r="E107" s="8">
        <v>0</v>
      </c>
      <c r="F107" s="8">
        <v>-3</v>
      </c>
      <c r="G107" s="1">
        <f>VLOOKUP(A:A,[1]TDSheet!$A:$G,7,0)</f>
        <v>0</v>
      </c>
      <c r="H107" s="1">
        <v>0.11</v>
      </c>
      <c r="I107" s="1" t="e">
        <f>VLOOKUP(A:A,[1]TDSheet!$A:$I,9,0)</f>
        <v>#N/A</v>
      </c>
      <c r="J107" s="14">
        <f>VLOOKUP(A:A,[2]TDSheet!$A:$F,6,0)</f>
        <v>14</v>
      </c>
      <c r="K107" s="14">
        <f t="shared" si="16"/>
        <v>-14</v>
      </c>
      <c r="L107" s="14">
        <f>VLOOKUP(A:A,[1]TDSheet!$A:$S,19,0)</f>
        <v>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50</v>
      </c>
      <c r="P107" s="14">
        <v>100</v>
      </c>
      <c r="Q107" s="14">
        <v>50</v>
      </c>
      <c r="R107" s="14">
        <v>0</v>
      </c>
      <c r="S107" s="14"/>
      <c r="T107" s="14"/>
      <c r="U107" s="14"/>
      <c r="V107" s="14"/>
      <c r="W107" s="14">
        <f t="shared" si="17"/>
        <v>0</v>
      </c>
      <c r="X107" s="16"/>
      <c r="Y107" s="17" t="e">
        <f t="shared" si="18"/>
        <v>#DIV/0!</v>
      </c>
      <c r="Z107" s="14" t="e">
        <f t="shared" si="19"/>
        <v>#DIV/0!</v>
      </c>
      <c r="AA107" s="14"/>
      <c r="AB107" s="14"/>
      <c r="AC107" s="14">
        <v>0</v>
      </c>
      <c r="AD107" s="14">
        <v>0</v>
      </c>
      <c r="AE107" s="14">
        <f>VLOOKUP(A:A,[1]TDSheet!$A:$AF,32,0)</f>
        <v>24.25</v>
      </c>
      <c r="AF107" s="14">
        <f>VLOOKUP(A:A,[1]TDSheet!$A:$AG,33,0)</f>
        <v>17.2</v>
      </c>
      <c r="AG107" s="14">
        <f>VLOOKUP(A:A,[1]TDSheet!$A:$W,23,0)</f>
        <v>2.2000000000000002</v>
      </c>
      <c r="AH107" s="14">
        <v>0</v>
      </c>
      <c r="AI107" s="14" t="e">
        <f>VLOOKUP(A:A,[1]TDSheet!$A:$AI,35,0)</f>
        <v>#N/A</v>
      </c>
      <c r="AJ107" s="14">
        <f t="shared" si="20"/>
        <v>0</v>
      </c>
      <c r="AK107" s="14"/>
      <c r="AL107" s="14"/>
      <c r="AM107" s="14">
        <f t="shared" si="21"/>
        <v>0</v>
      </c>
      <c r="AN107" s="14"/>
      <c r="AO107" s="14"/>
    </row>
    <row r="108" spans="1:41" s="1" customFormat="1" ht="11.1" customHeight="1" outlineLevel="1" x14ac:dyDescent="0.2">
      <c r="A108" s="7" t="s">
        <v>109</v>
      </c>
      <c r="B108" s="7" t="s">
        <v>8</v>
      </c>
      <c r="C108" s="8">
        <v>-14.311</v>
      </c>
      <c r="D108" s="8">
        <v>5.375</v>
      </c>
      <c r="E108" s="19">
        <v>148.977</v>
      </c>
      <c r="F108" s="20">
        <v>-168.648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146.40100000000001</v>
      </c>
      <c r="K108" s="14">
        <f t="shared" si="16"/>
        <v>2.5759999999999934</v>
      </c>
      <c r="L108" s="14">
        <f>VLOOKUP(A:A,[1]TDSheet!$A:$S,19,0)</f>
        <v>0</v>
      </c>
      <c r="M108" s="14">
        <f>VLOOKUP(A:A,[1]TDSheet!$A:$U,21,0)</f>
        <v>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>
        <v>0</v>
      </c>
      <c r="S108" s="14"/>
      <c r="T108" s="14"/>
      <c r="U108" s="14"/>
      <c r="V108" s="14"/>
      <c r="W108" s="14">
        <f t="shared" si="17"/>
        <v>29.795400000000001</v>
      </c>
      <c r="X108" s="16"/>
      <c r="Y108" s="17">
        <f t="shared" si="18"/>
        <v>-5.6602025816065566</v>
      </c>
      <c r="Z108" s="14">
        <f t="shared" si="19"/>
        <v>-5.6602025816065566</v>
      </c>
      <c r="AA108" s="14"/>
      <c r="AB108" s="14"/>
      <c r="AC108" s="14">
        <v>0</v>
      </c>
      <c r="AD108" s="14">
        <v>0</v>
      </c>
      <c r="AE108" s="14">
        <f>VLOOKUP(A:A,[1]TDSheet!$A:$AF,32,0)</f>
        <v>3.0615000000000001</v>
      </c>
      <c r="AF108" s="14">
        <f>VLOOKUP(A:A,[1]TDSheet!$A:$AG,33,0)</f>
        <v>6.6921999999999997</v>
      </c>
      <c r="AG108" s="14">
        <f>VLOOKUP(A:A,[1]TDSheet!$A:$W,23,0)</f>
        <v>18.605600000000003</v>
      </c>
      <c r="AH108" s="14">
        <f>VLOOKUP(A:A,[4]TDSheet!$A:$D,4,0)</f>
        <v>1.339</v>
      </c>
      <c r="AI108" s="14" t="str">
        <f>VLOOKUP(A:A,[1]TDSheet!$A:$AI,35,0)</f>
        <v>цена</v>
      </c>
      <c r="AJ108" s="14">
        <f t="shared" si="20"/>
        <v>0</v>
      </c>
      <c r="AK108" s="14"/>
      <c r="AL108" s="14"/>
      <c r="AM108" s="14">
        <f t="shared" si="21"/>
        <v>0</v>
      </c>
      <c r="AN108" s="14"/>
      <c r="AO108" s="14"/>
    </row>
    <row r="109" spans="1:41" s="1" customFormat="1" ht="21.95" customHeight="1" outlineLevel="1" x14ac:dyDescent="0.2">
      <c r="A109" s="7" t="s">
        <v>110</v>
      </c>
      <c r="B109" s="7" t="s">
        <v>15</v>
      </c>
      <c r="C109" s="8">
        <v>-153</v>
      </c>
      <c r="D109" s="8">
        <v>622</v>
      </c>
      <c r="E109" s="8">
        <v>315</v>
      </c>
      <c r="F109" s="8">
        <v>110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6"/>
        <v>-13</v>
      </c>
      <c r="L109" s="14">
        <f>VLOOKUP(A:A,[1]TDSheet!$A:$S,19,0)</f>
        <v>0</v>
      </c>
      <c r="M109" s="14">
        <f>VLOOKUP(A:A,[1]TDSheet!$A:$U,21,0)</f>
        <v>100</v>
      </c>
      <c r="N109" s="14">
        <f>VLOOKUP(A:A,[1]TDSheet!$A:$V,22,0)</f>
        <v>200</v>
      </c>
      <c r="O109" s="14">
        <f>VLOOKUP(A:A,[1]TDSheet!$A:$X,24,0)</f>
        <v>100</v>
      </c>
      <c r="P109" s="14"/>
      <c r="Q109" s="14">
        <v>100</v>
      </c>
      <c r="R109" s="14">
        <v>0</v>
      </c>
      <c r="S109" s="14"/>
      <c r="T109" s="14"/>
      <c r="U109" s="14"/>
      <c r="V109" s="14"/>
      <c r="W109" s="14">
        <f t="shared" si="17"/>
        <v>63</v>
      </c>
      <c r="X109" s="16"/>
      <c r="Y109" s="17">
        <f t="shared" si="18"/>
        <v>8.0952380952380949</v>
      </c>
      <c r="Z109" s="14">
        <f t="shared" si="19"/>
        <v>1.746031746031746</v>
      </c>
      <c r="AA109" s="14"/>
      <c r="AB109" s="14"/>
      <c r="AC109" s="14">
        <v>0</v>
      </c>
      <c r="AD109" s="14">
        <v>0</v>
      </c>
      <c r="AE109" s="14">
        <f>VLOOKUP(A:A,[1]TDSheet!$A:$AF,32,0)</f>
        <v>20.75</v>
      </c>
      <c r="AF109" s="14">
        <f>VLOOKUP(A:A,[1]TDSheet!$A:$AG,33,0)</f>
        <v>51.4</v>
      </c>
      <c r="AG109" s="14">
        <f>VLOOKUP(A:A,[1]TDSheet!$A:$W,23,0)</f>
        <v>69</v>
      </c>
      <c r="AH109" s="14">
        <f>VLOOKUP(A:A,[4]TDSheet!$A:$D,4,0)</f>
        <v>79</v>
      </c>
      <c r="AI109" s="14" t="e">
        <f>VLOOKUP(A:A,[1]TDSheet!$A:$AI,35,0)</f>
        <v>#N/A</v>
      </c>
      <c r="AJ109" s="14">
        <f t="shared" si="20"/>
        <v>0</v>
      </c>
      <c r="AK109" s="14"/>
      <c r="AL109" s="14"/>
      <c r="AM109" s="14">
        <f t="shared" si="21"/>
        <v>0</v>
      </c>
      <c r="AN109" s="14"/>
      <c r="AO109" s="14"/>
    </row>
    <row r="110" spans="1:41" s="1" customFormat="1" ht="21.95" customHeight="1" outlineLevel="1" x14ac:dyDescent="0.2">
      <c r="A110" s="7" t="s">
        <v>111</v>
      </c>
      <c r="B110" s="7" t="s">
        <v>15</v>
      </c>
      <c r="C110" s="8">
        <v>-37</v>
      </c>
      <c r="D110" s="8">
        <v>432</v>
      </c>
      <c r="E110" s="8">
        <v>295</v>
      </c>
      <c r="F110" s="8">
        <v>64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4">
        <f>VLOOKUP(A:A,[2]TDSheet!$A:$F,6,0)</f>
        <v>332</v>
      </c>
      <c r="K110" s="14">
        <f t="shared" si="16"/>
        <v>-37</v>
      </c>
      <c r="L110" s="14">
        <f>VLOOKUP(A:A,[1]TDSheet!$A:$S,19,0)</f>
        <v>0</v>
      </c>
      <c r="M110" s="14">
        <f>VLOOKUP(A:A,[1]TDSheet!$A:$U,21,0)</f>
        <v>0</v>
      </c>
      <c r="N110" s="14">
        <f>VLOOKUP(A:A,[1]TDSheet!$A:$V,22,0)</f>
        <v>100</v>
      </c>
      <c r="O110" s="14">
        <f>VLOOKUP(A:A,[1]TDSheet!$A:$X,24,0)</f>
        <v>100</v>
      </c>
      <c r="P110" s="14">
        <v>200</v>
      </c>
      <c r="Q110" s="14">
        <v>100</v>
      </c>
      <c r="R110" s="14">
        <v>0</v>
      </c>
      <c r="S110" s="14"/>
      <c r="T110" s="14"/>
      <c r="U110" s="14"/>
      <c r="V110" s="14"/>
      <c r="W110" s="14">
        <f t="shared" si="17"/>
        <v>59</v>
      </c>
      <c r="X110" s="16"/>
      <c r="Y110" s="17">
        <f t="shared" si="18"/>
        <v>7.8644067796610173</v>
      </c>
      <c r="Z110" s="14">
        <f t="shared" si="19"/>
        <v>1.0847457627118644</v>
      </c>
      <c r="AA110" s="14"/>
      <c r="AB110" s="14"/>
      <c r="AC110" s="14">
        <v>0</v>
      </c>
      <c r="AD110" s="14">
        <v>0</v>
      </c>
      <c r="AE110" s="14">
        <f>VLOOKUP(A:A,[1]TDSheet!$A:$AF,32,0)</f>
        <v>16</v>
      </c>
      <c r="AF110" s="14">
        <f>VLOOKUP(A:A,[1]TDSheet!$A:$AG,33,0)</f>
        <v>46</v>
      </c>
      <c r="AG110" s="14">
        <f>VLOOKUP(A:A,[1]TDSheet!$A:$W,23,0)</f>
        <v>57.6</v>
      </c>
      <c r="AH110" s="14">
        <f>VLOOKUP(A:A,[4]TDSheet!$A:$D,4,0)</f>
        <v>63</v>
      </c>
      <c r="AI110" s="14" t="e">
        <f>VLOOKUP(A:A,[1]TDSheet!$A:$AI,35,0)</f>
        <v>#N/A</v>
      </c>
      <c r="AJ110" s="14">
        <f t="shared" si="20"/>
        <v>0</v>
      </c>
      <c r="AK110" s="14"/>
      <c r="AL110" s="14"/>
      <c r="AM110" s="14">
        <f t="shared" si="21"/>
        <v>0</v>
      </c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15</v>
      </c>
      <c r="C111" s="8">
        <v>-193</v>
      </c>
      <c r="D111" s="8">
        <v>724</v>
      </c>
      <c r="E111" s="8">
        <v>447</v>
      </c>
      <c r="F111" s="8">
        <v>34</v>
      </c>
      <c r="G111" s="1">
        <f>VLOOKUP(A:A,[1]TDSheet!$A:$G,7,0)</f>
        <v>0</v>
      </c>
      <c r="H111" s="1">
        <f>VLOOKUP(A:A,[1]TDSheet!$A:$H,8,0)</f>
        <v>0.06</v>
      </c>
      <c r="I111" s="1" t="e">
        <f>VLOOKUP(A:A,[1]TDSheet!$A:$I,9,0)</f>
        <v>#N/A</v>
      </c>
      <c r="J111" s="14">
        <f>VLOOKUP(A:A,[2]TDSheet!$A:$F,6,0)</f>
        <v>480</v>
      </c>
      <c r="K111" s="14">
        <f t="shared" si="16"/>
        <v>-33</v>
      </c>
      <c r="L111" s="14">
        <f>VLOOKUP(A:A,[1]TDSheet!$A:$S,19,0)</f>
        <v>0</v>
      </c>
      <c r="M111" s="14">
        <f>VLOOKUP(A:A,[1]TDSheet!$A:$U,21,0)</f>
        <v>100</v>
      </c>
      <c r="N111" s="14">
        <f>VLOOKUP(A:A,[1]TDSheet!$A:$V,22,0)</f>
        <v>200</v>
      </c>
      <c r="O111" s="14">
        <f>VLOOKUP(A:A,[1]TDSheet!$A:$X,24,0)</f>
        <v>100</v>
      </c>
      <c r="P111" s="14">
        <v>200</v>
      </c>
      <c r="Q111" s="14">
        <v>150</v>
      </c>
      <c r="R111" s="14">
        <v>0</v>
      </c>
      <c r="S111" s="14"/>
      <c r="T111" s="14"/>
      <c r="U111" s="14"/>
      <c r="V111" s="14"/>
      <c r="W111" s="14">
        <f t="shared" si="17"/>
        <v>89.4</v>
      </c>
      <c r="X111" s="16"/>
      <c r="Y111" s="17">
        <f t="shared" si="18"/>
        <v>7.0917225950782994</v>
      </c>
      <c r="Z111" s="14">
        <f t="shared" si="19"/>
        <v>0.38031319910514538</v>
      </c>
      <c r="AA111" s="14"/>
      <c r="AB111" s="14"/>
      <c r="AC111" s="14">
        <v>0</v>
      </c>
      <c r="AD111" s="14">
        <v>0</v>
      </c>
      <c r="AE111" s="14">
        <f>VLOOKUP(A:A,[1]TDSheet!$A:$AF,32,0)</f>
        <v>21.5</v>
      </c>
      <c r="AF111" s="14">
        <f>VLOOKUP(A:A,[1]TDSheet!$A:$AG,33,0)</f>
        <v>52.8</v>
      </c>
      <c r="AG111" s="14">
        <f>VLOOKUP(A:A,[1]TDSheet!$A:$W,23,0)</f>
        <v>77.2</v>
      </c>
      <c r="AH111" s="14">
        <f>VLOOKUP(A:A,[4]TDSheet!$A:$D,4,0)</f>
        <v>89</v>
      </c>
      <c r="AI111" s="14" t="e">
        <f>VLOOKUP(A:A,[1]TDSheet!$A:$AI,35,0)</f>
        <v>#N/A</v>
      </c>
      <c r="AJ111" s="14">
        <f t="shared" si="20"/>
        <v>0</v>
      </c>
      <c r="AK111" s="14"/>
      <c r="AL111" s="14"/>
      <c r="AM111" s="14">
        <f t="shared" si="21"/>
        <v>0</v>
      </c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15</v>
      </c>
      <c r="C112" s="8">
        <v>48</v>
      </c>
      <c r="D112" s="8">
        <v>4</v>
      </c>
      <c r="E112" s="8">
        <v>29</v>
      </c>
      <c r="F112" s="8">
        <v>17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4">
        <f>VLOOKUP(A:A,[2]TDSheet!$A:$F,6,0)</f>
        <v>78</v>
      </c>
      <c r="K112" s="14">
        <f t="shared" si="16"/>
        <v>-49</v>
      </c>
      <c r="L112" s="14">
        <f>VLOOKUP(A:A,[1]TDSheet!$A:$S,19,0)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20</v>
      </c>
      <c r="P112" s="14"/>
      <c r="Q112" s="14">
        <v>20</v>
      </c>
      <c r="R112" s="14">
        <v>0</v>
      </c>
      <c r="S112" s="14"/>
      <c r="T112" s="14"/>
      <c r="U112" s="14"/>
      <c r="V112" s="14"/>
      <c r="W112" s="14">
        <f t="shared" si="17"/>
        <v>5.8</v>
      </c>
      <c r="X112" s="16"/>
      <c r="Y112" s="17">
        <f t="shared" si="18"/>
        <v>6.3793103448275863</v>
      </c>
      <c r="Z112" s="14">
        <f t="shared" si="19"/>
        <v>2.931034482758621</v>
      </c>
      <c r="AA112" s="14"/>
      <c r="AB112" s="14"/>
      <c r="AC112" s="14"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17.2</v>
      </c>
      <c r="AG112" s="14">
        <f>VLOOKUP(A:A,[1]TDSheet!$A:$W,23,0)</f>
        <v>7.6</v>
      </c>
      <c r="AH112" s="14">
        <f>VLOOKUP(A:A,[4]TDSheet!$A:$D,4,0)</f>
        <v>3</v>
      </c>
      <c r="AI112" s="14" t="e">
        <f>VLOOKUP(A:A,[1]TDSheet!$A:$AI,35,0)</f>
        <v>#N/A</v>
      </c>
      <c r="AJ112" s="14">
        <f t="shared" si="20"/>
        <v>0</v>
      </c>
      <c r="AK112" s="14"/>
      <c r="AL112" s="14"/>
      <c r="AM112" s="14">
        <f t="shared" si="21"/>
        <v>0</v>
      </c>
      <c r="AN112" s="14"/>
      <c r="AO112" s="14"/>
    </row>
    <row r="113" spans="1:41" s="1" customFormat="1" ht="11.1" customHeight="1" outlineLevel="1" x14ac:dyDescent="0.2">
      <c r="A113" s="7" t="s">
        <v>120</v>
      </c>
      <c r="B113" s="7" t="s">
        <v>15</v>
      </c>
      <c r="C113" s="8"/>
      <c r="D113" s="8">
        <v>205</v>
      </c>
      <c r="E113" s="8">
        <v>134</v>
      </c>
      <c r="F113" s="8">
        <v>70</v>
      </c>
      <c r="G113" s="13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136</v>
      </c>
      <c r="K113" s="14">
        <f t="shared" si="16"/>
        <v>-2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70</v>
      </c>
      <c r="R113" s="14">
        <v>0</v>
      </c>
      <c r="S113" s="14"/>
      <c r="T113" s="14"/>
      <c r="U113" s="14"/>
      <c r="V113" s="14"/>
      <c r="W113" s="14">
        <f t="shared" si="17"/>
        <v>26.8</v>
      </c>
      <c r="X113" s="16"/>
      <c r="Y113" s="17">
        <f t="shared" si="18"/>
        <v>5.5970149253731343</v>
      </c>
      <c r="Z113" s="14">
        <f t="shared" si="19"/>
        <v>2.6119402985074625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f>VLOOKUP(A:A,[4]TDSheet!$A:$D,4,0)</f>
        <v>5</v>
      </c>
      <c r="AI113" s="14" t="e">
        <f>VLOOKUP(A:A,[1]TDSheet!$A:$AI,35,0)</f>
        <v>#N/A</v>
      </c>
      <c r="AJ113" s="14">
        <f t="shared" si="20"/>
        <v>0</v>
      </c>
      <c r="AK113" s="14"/>
      <c r="AL113" s="14"/>
      <c r="AM113" s="14">
        <f t="shared" si="21"/>
        <v>0</v>
      </c>
      <c r="AN113" s="14"/>
      <c r="AO113" s="14"/>
    </row>
    <row r="114" spans="1:41" s="1" customFormat="1" ht="11.1" customHeight="1" outlineLevel="1" x14ac:dyDescent="0.2">
      <c r="A114" s="7" t="s">
        <v>112</v>
      </c>
      <c r="B114" s="7" t="s">
        <v>15</v>
      </c>
      <c r="C114" s="8">
        <v>-2182</v>
      </c>
      <c r="D114" s="8">
        <v>31</v>
      </c>
      <c r="E114" s="19">
        <v>1213</v>
      </c>
      <c r="F114" s="20">
        <v>-3505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1235</v>
      </c>
      <c r="K114" s="14">
        <f t="shared" si="16"/>
        <v>-22</v>
      </c>
      <c r="L114" s="14">
        <f>VLOOKUP(A:A,[1]TDSheet!$A:$S,19,0)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>
        <v>0</v>
      </c>
      <c r="S114" s="14"/>
      <c r="T114" s="14"/>
      <c r="U114" s="14"/>
      <c r="V114" s="14"/>
      <c r="W114" s="14">
        <f t="shared" si="17"/>
        <v>242.6</v>
      </c>
      <c r="X114" s="16"/>
      <c r="Y114" s="17">
        <f t="shared" si="18"/>
        <v>-14.44765045342127</v>
      </c>
      <c r="Z114" s="14">
        <f t="shared" si="19"/>
        <v>-14.44765045342127</v>
      </c>
      <c r="AA114" s="14"/>
      <c r="AB114" s="14"/>
      <c r="AC114" s="14">
        <v>0</v>
      </c>
      <c r="AD114" s="14">
        <v>0</v>
      </c>
      <c r="AE114" s="14">
        <f>VLOOKUP(A:A,[1]TDSheet!$A:$AF,32,0)</f>
        <v>110.75</v>
      </c>
      <c r="AF114" s="14">
        <f>VLOOKUP(A:A,[1]TDSheet!$A:$AG,33,0)</f>
        <v>198.4</v>
      </c>
      <c r="AG114" s="14">
        <f>VLOOKUP(A:A,[1]TDSheet!$A:$W,23,0)</f>
        <v>217.6</v>
      </c>
      <c r="AH114" s="14">
        <f>VLOOKUP(A:A,[4]TDSheet!$A:$D,4,0)</f>
        <v>229</v>
      </c>
      <c r="AI114" s="14" t="e">
        <f>VLOOKUP(A:A,[1]TDSheet!$A:$AI,35,0)</f>
        <v>#N/A</v>
      </c>
      <c r="AJ114" s="14">
        <f t="shared" si="20"/>
        <v>0</v>
      </c>
      <c r="AK114" s="14"/>
      <c r="AL114" s="14"/>
      <c r="AM114" s="14">
        <f t="shared" si="21"/>
        <v>0</v>
      </c>
      <c r="AN114" s="14"/>
      <c r="AO114" s="14"/>
    </row>
    <row r="115" spans="1:41" s="1" customFormat="1" ht="11.1" customHeight="1" outlineLevel="1" x14ac:dyDescent="0.2">
      <c r="A115" s="7" t="s">
        <v>113</v>
      </c>
      <c r="B115" s="7" t="s">
        <v>8</v>
      </c>
      <c r="C115" s="8">
        <v>-778.61900000000003</v>
      </c>
      <c r="D115" s="8">
        <v>9.5980000000000008</v>
      </c>
      <c r="E115" s="19">
        <v>450.714</v>
      </c>
      <c r="F115" s="20">
        <v>-1263.191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424.62799999999999</v>
      </c>
      <c r="K115" s="14">
        <f t="shared" si="16"/>
        <v>26.086000000000013</v>
      </c>
      <c r="L115" s="14">
        <f>VLOOKUP(A:A,[1]TDSheet!$A:$S,19,0)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>
        <v>0</v>
      </c>
      <c r="S115" s="14"/>
      <c r="T115" s="14"/>
      <c r="U115" s="14"/>
      <c r="V115" s="14"/>
      <c r="W115" s="14">
        <f t="shared" si="17"/>
        <v>90.142799999999994</v>
      </c>
      <c r="X115" s="16"/>
      <c r="Y115" s="17">
        <f t="shared" si="18"/>
        <v>-14.013221244514261</v>
      </c>
      <c r="Z115" s="14">
        <f t="shared" si="19"/>
        <v>-14.013221244514261</v>
      </c>
      <c r="AA115" s="14"/>
      <c r="AB115" s="14"/>
      <c r="AC115" s="14">
        <v>0</v>
      </c>
      <c r="AD115" s="14">
        <v>0</v>
      </c>
      <c r="AE115" s="14">
        <f>VLOOKUP(A:A,[1]TDSheet!$A:$AF,32,0)</f>
        <v>77.343000000000004</v>
      </c>
      <c r="AF115" s="14">
        <f>VLOOKUP(A:A,[1]TDSheet!$A:$AG,33,0)</f>
        <v>70.448400000000007</v>
      </c>
      <c r="AG115" s="14">
        <f>VLOOKUP(A:A,[1]TDSheet!$A:$W,23,0)</f>
        <v>85.286599999999993</v>
      </c>
      <c r="AH115" s="14">
        <f>VLOOKUP(A:A,[4]TDSheet!$A:$D,4,0)</f>
        <v>85.834000000000003</v>
      </c>
      <c r="AI115" s="14" t="e">
        <f>VLOOKUP(A:A,[1]TDSheet!$A:$AI,35,0)</f>
        <v>#N/A</v>
      </c>
      <c r="AJ115" s="14">
        <f t="shared" si="20"/>
        <v>0</v>
      </c>
      <c r="AK115" s="14"/>
      <c r="AL115" s="14"/>
      <c r="AM115" s="14">
        <f t="shared" si="21"/>
        <v>0</v>
      </c>
      <c r="AN115" s="14"/>
      <c r="AO115" s="14"/>
    </row>
    <row r="116" spans="1:41" s="1" customFormat="1" ht="21.95" customHeight="1" outlineLevel="1" x14ac:dyDescent="0.2">
      <c r="A116" s="7" t="s">
        <v>114</v>
      </c>
      <c r="B116" s="7" t="s">
        <v>8</v>
      </c>
      <c r="C116" s="8">
        <v>-409.71800000000002</v>
      </c>
      <c r="D116" s="8">
        <v>0.71699999999999997</v>
      </c>
      <c r="E116" s="19">
        <v>235.78299999999999</v>
      </c>
      <c r="F116" s="20">
        <v>-664.07100000000003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236.83799999999999</v>
      </c>
      <c r="K116" s="14">
        <f t="shared" si="16"/>
        <v>-1.0550000000000068</v>
      </c>
      <c r="L116" s="14">
        <f>VLOOKUP(A:A,[1]TDSheet!$A:$S,19,0)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>
        <v>0</v>
      </c>
      <c r="S116" s="14"/>
      <c r="T116" s="14"/>
      <c r="U116" s="14"/>
      <c r="V116" s="14"/>
      <c r="W116" s="14">
        <f t="shared" si="17"/>
        <v>47.156599999999997</v>
      </c>
      <c r="X116" s="16"/>
      <c r="Y116" s="17">
        <f t="shared" si="18"/>
        <v>-14.082249356399743</v>
      </c>
      <c r="Z116" s="14">
        <f t="shared" si="19"/>
        <v>-14.082249356399743</v>
      </c>
      <c r="AA116" s="14"/>
      <c r="AB116" s="14"/>
      <c r="AC116" s="14">
        <v>0</v>
      </c>
      <c r="AD116" s="14">
        <v>0</v>
      </c>
      <c r="AE116" s="14">
        <f>VLOOKUP(A:A,[1]TDSheet!$A:$AF,32,0)</f>
        <v>40.085000000000001</v>
      </c>
      <c r="AF116" s="14">
        <f>VLOOKUP(A:A,[1]TDSheet!$A:$AG,33,0)</f>
        <v>37.4482</v>
      </c>
      <c r="AG116" s="14">
        <f>VLOOKUP(A:A,[1]TDSheet!$A:$W,23,0)</f>
        <v>40.188600000000001</v>
      </c>
      <c r="AH116" s="14">
        <f>VLOOKUP(A:A,[4]TDSheet!$A:$D,4,0)</f>
        <v>66.147000000000006</v>
      </c>
      <c r="AI116" s="14" t="e">
        <f>VLOOKUP(A:A,[1]TDSheet!$A:$AI,35,0)</f>
        <v>#N/A</v>
      </c>
      <c r="AJ116" s="14">
        <f t="shared" si="20"/>
        <v>0</v>
      </c>
      <c r="AK116" s="14"/>
      <c r="AL116" s="14"/>
      <c r="AM116" s="14">
        <f t="shared" si="21"/>
        <v>0</v>
      </c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15</v>
      </c>
      <c r="C117" s="8">
        <v>-477</v>
      </c>
      <c r="D117" s="8">
        <v>17</v>
      </c>
      <c r="E117" s="19">
        <v>402</v>
      </c>
      <c r="F117" s="20">
        <v>-920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416</v>
      </c>
      <c r="K117" s="14">
        <f t="shared" si="16"/>
        <v>-14</v>
      </c>
      <c r="L117" s="14">
        <f>VLOOKUP(A:A,[1]TDSheet!$A:$S,19,0)</f>
        <v>0</v>
      </c>
      <c r="M117" s="14">
        <f>VLOOKUP(A:A,[1]TDSheet!$A:$U,21,0)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>
        <v>0</v>
      </c>
      <c r="S117" s="14"/>
      <c r="T117" s="14"/>
      <c r="U117" s="14"/>
      <c r="V117" s="14"/>
      <c r="W117" s="14">
        <f t="shared" si="17"/>
        <v>80.400000000000006</v>
      </c>
      <c r="X117" s="16"/>
      <c r="Y117" s="17">
        <f t="shared" si="18"/>
        <v>-11.44278606965174</v>
      </c>
      <c r="Z117" s="14">
        <f t="shared" si="19"/>
        <v>-11.44278606965174</v>
      </c>
      <c r="AA117" s="14"/>
      <c r="AB117" s="14"/>
      <c r="AC117" s="14">
        <v>0</v>
      </c>
      <c r="AD117" s="14">
        <v>0</v>
      </c>
      <c r="AE117" s="14">
        <f>VLOOKUP(A:A,[1]TDSheet!$A:$AF,32,0)</f>
        <v>72.5</v>
      </c>
      <c r="AF117" s="14">
        <f>VLOOKUP(A:A,[1]TDSheet!$A:$AG,33,0)</f>
        <v>67.599999999999994</v>
      </c>
      <c r="AG117" s="14">
        <f>VLOOKUP(A:A,[1]TDSheet!$A:$W,23,0)</f>
        <v>85.6</v>
      </c>
      <c r="AH117" s="14">
        <f>VLOOKUP(A:A,[4]TDSheet!$A:$D,4,0)</f>
        <v>81</v>
      </c>
      <c r="AI117" s="14" t="e">
        <f>VLOOKUP(A:A,[1]TDSheet!$A:$AI,35,0)</f>
        <v>#N/A</v>
      </c>
      <c r="AJ117" s="14">
        <f t="shared" si="20"/>
        <v>0</v>
      </c>
      <c r="AK117" s="14"/>
      <c r="AL117" s="14"/>
      <c r="AM117" s="14">
        <f t="shared" si="21"/>
        <v>0</v>
      </c>
      <c r="AN117" s="14"/>
      <c r="AO117" s="14"/>
    </row>
    <row r="118" spans="1:41" s="1" customFormat="1" ht="11.1" customHeight="1" outlineLevel="1" x14ac:dyDescent="0.2">
      <c r="A118" s="7" t="s">
        <v>115</v>
      </c>
      <c r="B118" s="7" t="s">
        <v>15</v>
      </c>
      <c r="C118" s="8">
        <v>-769</v>
      </c>
      <c r="D118" s="8">
        <v>11</v>
      </c>
      <c r="E118" s="19">
        <v>317</v>
      </c>
      <c r="F118" s="20">
        <v>-1115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418</v>
      </c>
      <c r="K118" s="14">
        <f t="shared" si="16"/>
        <v>-101</v>
      </c>
      <c r="L118" s="14">
        <f>VLOOKUP(A:A,[1]TDSheet!$A:$S,19,0)</f>
        <v>0</v>
      </c>
      <c r="M118" s="14">
        <f>VLOOKUP(A:A,[1]TDSheet!$A:$U,21,0)</f>
        <v>0</v>
      </c>
      <c r="N118" s="14">
        <f>VLOOKUP(A:A,[1]TDSheet!$A:$V,22,0)</f>
        <v>0</v>
      </c>
      <c r="O118" s="14">
        <f>VLOOKUP(A:A,[1]TDSheet!$A:$X,24,0)</f>
        <v>0</v>
      </c>
      <c r="P118" s="14"/>
      <c r="Q118" s="14"/>
      <c r="R118" s="14">
        <v>0</v>
      </c>
      <c r="S118" s="14"/>
      <c r="T118" s="14"/>
      <c r="U118" s="14"/>
      <c r="V118" s="14"/>
      <c r="W118" s="14">
        <f t="shared" si="17"/>
        <v>63.4</v>
      </c>
      <c r="X118" s="16"/>
      <c r="Y118" s="17">
        <f t="shared" si="18"/>
        <v>-17.586750788643535</v>
      </c>
      <c r="Z118" s="14">
        <f t="shared" si="19"/>
        <v>-17.586750788643535</v>
      </c>
      <c r="AA118" s="14"/>
      <c r="AB118" s="14"/>
      <c r="AC118" s="14">
        <v>0</v>
      </c>
      <c r="AD118" s="14">
        <v>0</v>
      </c>
      <c r="AE118" s="14">
        <f>VLOOKUP(A:A,[1]TDSheet!$A:$AF,32,0)</f>
        <v>64.5</v>
      </c>
      <c r="AF118" s="14">
        <f>VLOOKUP(A:A,[1]TDSheet!$A:$AG,33,0)</f>
        <v>70.400000000000006</v>
      </c>
      <c r="AG118" s="14">
        <f>VLOOKUP(A:A,[1]TDSheet!$A:$W,23,0)</f>
        <v>84</v>
      </c>
      <c r="AH118" s="14">
        <f>VLOOKUP(A:A,[4]TDSheet!$A:$D,4,0)</f>
        <v>75</v>
      </c>
      <c r="AI118" s="14" t="e">
        <f>VLOOKUP(A:A,[1]TDSheet!$A:$AI,35,0)</f>
        <v>#N/A</v>
      </c>
      <c r="AJ118" s="14">
        <f t="shared" si="20"/>
        <v>0</v>
      </c>
      <c r="AK118" s="14"/>
      <c r="AL118" s="14"/>
      <c r="AM118" s="14">
        <f t="shared" si="21"/>
        <v>0</v>
      </c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2024-02-02T09:40:03Z</dcterms:modified>
</cp:coreProperties>
</file>