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CC3BD3-B6F7-4066-95D5-C63D43B39F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W490" i="2"/>
  <c r="X490" i="2" s="1"/>
  <c r="W489" i="2"/>
  <c r="W488" i="2"/>
  <c r="V486" i="2"/>
  <c r="V485" i="2"/>
  <c r="W484" i="2"/>
  <c r="X484" i="2" s="1"/>
  <c r="W483" i="2"/>
  <c r="V481" i="2"/>
  <c r="V480" i="2"/>
  <c r="W479" i="2"/>
  <c r="X479" i="2" s="1"/>
  <c r="W478" i="2"/>
  <c r="X478" i="2" s="1"/>
  <c r="W477" i="2"/>
  <c r="V512" i="2" s="1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W463" i="2"/>
  <c r="X463" i="2" s="1"/>
  <c r="W462" i="2"/>
  <c r="N462" i="2"/>
  <c r="W461" i="2"/>
  <c r="X461" i="2" s="1"/>
  <c r="N461" i="2"/>
  <c r="X460" i="2"/>
  <c r="W460" i="2"/>
  <c r="N460" i="2"/>
  <c r="V458" i="2"/>
  <c r="V457" i="2"/>
  <c r="W456" i="2"/>
  <c r="X456" i="2" s="1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W439" i="2" s="1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X414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X374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N361" i="2"/>
  <c r="V359" i="2"/>
  <c r="V358" i="2"/>
  <c r="W357" i="2"/>
  <c r="X357" i="2" s="1"/>
  <c r="N357" i="2"/>
  <c r="X356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X349" i="2"/>
  <c r="W349" i="2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W333" i="2"/>
  <c r="W332" i="2"/>
  <c r="X332" i="2" s="1"/>
  <c r="N332" i="2"/>
  <c r="V330" i="2"/>
  <c r="V329" i="2"/>
  <c r="W328" i="2"/>
  <c r="X328" i="2" s="1"/>
  <c r="N328" i="2"/>
  <c r="X327" i="2"/>
  <c r="W327" i="2"/>
  <c r="N327" i="2"/>
  <c r="W326" i="2"/>
  <c r="X326" i="2" s="1"/>
  <c r="W325" i="2"/>
  <c r="X325" i="2" s="1"/>
  <c r="N325" i="2"/>
  <c r="W324" i="2"/>
  <c r="X324" i="2" s="1"/>
  <c r="N324" i="2"/>
  <c r="X323" i="2"/>
  <c r="W323" i="2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X275" i="2"/>
  <c r="W275" i="2"/>
  <c r="N275" i="2"/>
  <c r="W274" i="2"/>
  <c r="N274" i="2"/>
  <c r="W273" i="2"/>
  <c r="X273" i="2" s="1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X166" i="2" s="1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W365" i="2" l="1"/>
  <c r="W504" i="2"/>
  <c r="V502" i="2"/>
  <c r="W32" i="2"/>
  <c r="X43" i="2"/>
  <c r="X44" i="2" s="1"/>
  <c r="X437" i="2"/>
  <c r="X438" i="2" s="1"/>
  <c r="W438" i="2"/>
  <c r="W486" i="2"/>
  <c r="W493" i="2"/>
  <c r="X35" i="2"/>
  <c r="X36" i="2" s="1"/>
  <c r="I512" i="2"/>
  <c r="W276" i="2"/>
  <c r="W294" i="2"/>
  <c r="Q512" i="2"/>
  <c r="W335" i="2"/>
  <c r="W410" i="2"/>
  <c r="U512" i="2"/>
  <c r="X51" i="2"/>
  <c r="X104" i="2"/>
  <c r="W119" i="2"/>
  <c r="X168" i="2"/>
  <c r="W168" i="2"/>
  <c r="W239" i="2"/>
  <c r="W238" i="2"/>
  <c r="X237" i="2"/>
  <c r="X238" i="2" s="1"/>
  <c r="X26" i="2"/>
  <c r="X32" i="2" s="1"/>
  <c r="V506" i="2"/>
  <c r="W37" i="2"/>
  <c r="W45" i="2"/>
  <c r="C512" i="2"/>
  <c r="W51" i="2"/>
  <c r="W52" i="2"/>
  <c r="D512" i="2"/>
  <c r="W59" i="2"/>
  <c r="E512" i="2"/>
  <c r="W129" i="2"/>
  <c r="F512" i="2"/>
  <c r="X132" i="2"/>
  <c r="X136" i="2" s="1"/>
  <c r="W203" i="2"/>
  <c r="W202" i="2"/>
  <c r="W207" i="2"/>
  <c r="W215" i="2"/>
  <c r="W144" i="2"/>
  <c r="W145" i="2"/>
  <c r="H512" i="2"/>
  <c r="W195" i="2"/>
  <c r="W246" i="2"/>
  <c r="W258" i="2"/>
  <c r="X270" i="2"/>
  <c r="W277" i="2"/>
  <c r="X274" i="2"/>
  <c r="W302" i="2"/>
  <c r="W316" i="2"/>
  <c r="X333" i="2"/>
  <c r="X335" i="2" s="1"/>
  <c r="X343" i="2"/>
  <c r="X344" i="2" s="1"/>
  <c r="W344" i="2"/>
  <c r="R512" i="2"/>
  <c r="W359" i="2"/>
  <c r="W358" i="2"/>
  <c r="X361" i="2"/>
  <c r="X365" i="2" s="1"/>
  <c r="X368" i="2"/>
  <c r="X369" i="2" s="1"/>
  <c r="W369" i="2"/>
  <c r="S512" i="2"/>
  <c r="W376" i="2"/>
  <c r="W392" i="2"/>
  <c r="W400" i="2"/>
  <c r="X402" i="2"/>
  <c r="X403" i="2" s="1"/>
  <c r="W403" i="2"/>
  <c r="T512" i="2"/>
  <c r="W416" i="2"/>
  <c r="W417" i="2"/>
  <c r="W426" i="2"/>
  <c r="W427" i="2"/>
  <c r="W434" i="2"/>
  <c r="W466" i="2"/>
  <c r="W467" i="2"/>
  <c r="X477" i="2"/>
  <c r="X480" i="2" s="1"/>
  <c r="W481" i="2"/>
  <c r="X488" i="2"/>
  <c r="W501" i="2"/>
  <c r="W500" i="2"/>
  <c r="V505" i="2"/>
  <c r="X276" i="2"/>
  <c r="W288" i="2"/>
  <c r="W298" i="2"/>
  <c r="W310" i="2"/>
  <c r="W329" i="2"/>
  <c r="X358" i="2"/>
  <c r="X376" i="2"/>
  <c r="X416" i="2"/>
  <c r="W430" i="2"/>
  <c r="W431" i="2"/>
  <c r="X457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<sst xmlns="http://schemas.openxmlformats.org/spreadsheetml/2006/main" count="3326" uniqueCount="761">
  <si>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</si>
  <si>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</si>
  <si>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</si>
  <si>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</si>
  <si>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</si>
  <si>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</si>
  <si>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</si>
  <si>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</si>
  <si>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</si>
  <si>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</si>
  <si>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</si>
  <si>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</si>
  <si>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</si>
  <si>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</si>
  <si>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</si>
  <si>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</si>
  <si>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</si>
  <si>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</si>
  <si>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</si>
  <si>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</si>
  <si>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</si>
  <si>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</si>
  <si>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</si>
  <si>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</si>
  <si>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</si>
  <si>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</si>
  <si>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</si>
  <si>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</si>
  <si>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</si>
  <si>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</si>
  <si>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</si>
  <si>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</si>
  <si>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</si>
  <si>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</si>
  <si>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</si>
  <si>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</si>
  <si>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</si>
  <si>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</si>
  <si>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</si>
  <si>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</si>
  <si>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</si>
  <si>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</si>
  <si>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</si>
  <si>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</si>
  <si>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</si>
  <si>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</si>
  <si>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</si>
  <si>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</si>
  <si>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</si>
  <si>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</si>
  <si>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</si>
  <si>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</si>
  <si>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</si>
  <si>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</si>
  <si>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</si>
  <si>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</si>
  <si>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</si>
  <si>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</si>
  <si>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</si>
  <si>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</si>
  <si>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</si>
  <si>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</si>
  <si>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</si>
  <si>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</si>
  <si>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</si>
  <si>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</si>
  <si>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</si>
  <si>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</si>
  <si>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</si>
  <si>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</si>
  <si>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</si>
  <si>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</si>
  <si>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</si>
  <si>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</si>
  <si>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</si>
  <si>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</si>
  <si>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</si>
  <si>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</si>
  <si>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</si>
  <si>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</si>
  <si>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</si>
  <si>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</si>
  <si>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</si>
  <si>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</si>
  <si>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</si>
  <si>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</si>
  <si>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</si>
  <si>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</si>
  <si>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</si>
  <si>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</si>
  <si>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</si>
  <si>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</si>
  <si>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</si>
  <si>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</si>
  <si>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</si>
  <si>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</si>
  <si>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</si>
  <si>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</si>
  <si>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</si>
  <si>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</si>
  <si>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</si>
  <si>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</si>
  <si>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</si>
  <si>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</si>
  <si>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</si>
  <si>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</si>
  <si>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</si>
  <si>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</si>
  <si>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</si>
  <si>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</si>
  <si>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</si>
  <si>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</si>
  <si>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</si>
  <si>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</si>
  <si>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</si>
  <si>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</si>
  <si>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</si>
  <si>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</si>
  <si>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</si>
  <si>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</si>
  <si>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</si>
  <si>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</si>
  <si>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</si>
  <si>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</si>
  <si>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</si>
  <si>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</si>
  <si>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</si>
  <si>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</si>
  <si>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</si>
  <si>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</si>
  <si>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</si>
  <si>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</si>
  <si>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</si>
  <si>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</si>
  <si>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</si>
  <si>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</si>
  <si>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</si>
  <si>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</si>
  <si>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</si>
  <si>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</si>
  <si>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</si>
  <si>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</si>
  <si>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</si>
  <si>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</si>
  <si>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</si>
  <si>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</si>
  <si>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</si>
  <si>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</si>
  <si>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</si>
  <si>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</si>
  <si>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</si>
  <si>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</si>
  <si>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</si>
  <si>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</si>
  <si>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</si>
  <si>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</si>
  <si>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</si>
  <si>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</si>
  <si>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</si>
  <si>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</si>
  <si>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</si>
  <si>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</si>
  <si>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</si>
  <si>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</si>
  <si>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</si>
  <si>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</si>
  <si>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</si>
  <si>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</si>
  <si>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</si>
  <si>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</si>
  <si>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</si>
  <si>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</si>
  <si>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</si>
  <si>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</si>
  <si>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</si>
  <si>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</si>
  <si>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</si>
  <si>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</si>
  <si>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</si>
  <si>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</si>
  <si>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</si>
  <si>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</si>
  <si>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</si>
  <si>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</si>
  <si>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</si>
  <si>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</si>
  <si>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</si>
  <si>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</si>
  <si>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</si>
  <si>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</si>
  <si>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</si>
  <si>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</si>
  <si>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</si>
  <si>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</si>
  <si>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</si>
  <si>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</si>
  <si>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</si>
  <si>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</si>
  <si>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</si>
  <si>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</si>
  <si>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</si>
  <si>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</si>
  <si>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</si>
  <si>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</si>
  <si>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</si>
  <si>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</si>
  <si>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</si>
  <si>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</si>
  <si>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</si>
  <si>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</si>
  <si>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</si>
  <si>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</si>
  <si>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</si>
  <si>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</si>
  <si>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</si>
  <si>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</si>
  <si>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</si>
  <si>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</si>
  <si>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</si>
  <si>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</si>
  <si>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</si>
  <si>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</si>
  <si>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</si>
  <si>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</si>
  <si>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</si>
  <si>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</si>
  <si>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</si>
  <si>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</si>
  <si>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</si>
  <si>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</si>
  <si>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</si>
  <si>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</si>
  <si>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</si>
  <si>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</si>
  <si>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</si>
  <si>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</si>
  <si>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</si>
  <si>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</si>
  <si>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</si>
  <si>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</si>
  <si>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</si>
  <si>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</si>
  <si>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</si>
  <si>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</si>
  <si>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</si>
  <si>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</si>
  <si>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</si>
  <si>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</si>
  <si>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</si>
  <si>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</si>
  <si>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</si>
  <si>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</si>
  <si>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</si>
  <si>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</si>
  <si>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</si>
  <si>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</si>
  <si>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</si>
  <si>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</si>
  <si>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</si>
  <si>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</si>
  <si>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</si>
  <si>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</si>
  <si>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</si>
  <si>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</si>
  <si>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</si>
  <si>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</si>
  <si>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</si>
  <si>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</si>
  <si>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</si>
  <si>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</si>
  <si>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</si>
  <si>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</si>
  <si>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</si>
  <si>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</si>
  <si>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</si>
  <si>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</si>
  <si>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</si>
  <si>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</si>
  <si>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</si>
  <si>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</si>
  <si>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</si>
  <si>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</si>
  <si>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</si>
  <si>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</si>
  <si>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</si>
  <si>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</si>
  <si>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</si>
  <si>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</si>
  <si>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</si>
  <si>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</si>
  <si>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</si>
  <si>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</si>
  <si>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</si>
  <si>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</si>
  <si>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</si>
  <si>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</si>
  <si>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</si>
  <si>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</si>
  <si>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</si>
  <si>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</si>
  <si>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</si>
  <si>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</si>
  <si>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</si>
  <si>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</si>
  <si>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</si>
  <si>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</si>
  <si>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</si>
  <si>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</si>
  <si>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</si>
  <si>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</si>
  <si>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</si>
  <si>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</si>
  <si>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</si>
  <si>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</si>
  <si>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</si>
  <si>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</si>
  <si>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</si>
  <si>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</si>
  <si>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</si>
  <si>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</si>
  <si>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</si>
  <si>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</si>
  <si>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</si>
  <si>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</si>
  <si>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</si>
  <si>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</si>
  <si>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</si>
  <si>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</si>
  <si>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</si>
  <si>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</si>
  <si>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</si>
  <si>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</si>
  <si>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</si>
  <si>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</si>
  <si>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</si>
  <si>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</si>
  <si>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</si>
  <si>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</si>
  <si>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</si>
  <si>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</si>
  <si>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</si>
  <si>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</si>
  <si>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</si>
  <si>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</si>
  <si>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</si>
  <si>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</si>
  <si>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</si>
  <si>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</si>
  <si>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</si>
  <si>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</si>
  <si>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</si>
  <si>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</si>
  <si>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</si>
  <si>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</si>
  <si>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</si>
  <si>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</si>
  <si>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</si>
  <si>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</si>
  <si>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</si>
  <si>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</si>
  <si>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</si>
  <si>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</si>
  <si>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</si>
  <si>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</si>
  <si>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</si>
  <si>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</si>
  <si>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</si>
  <si>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</si>
  <si>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</si>
  <si>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</si>
  <si>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</si>
  <si>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</si>
  <si>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</si>
  <si>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</si>
  <si>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</si>
  <si>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</si>
  <si>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</si>
  <si>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</si>
  <si>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</si>
  <si>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</si>
  <si>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</si>
  <si>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</si>
  <si>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</si>
  <si>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</si>
  <si>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</si>
  <si>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</si>
  <si>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</si>
  <si>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</si>
  <si>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</si>
  <si>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</si>
  <si>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</si>
  <si>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</si>
  <si>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</si>
  <si>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</si>
  <si>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</si>
  <si>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</si>
  <si>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</si>
  <si>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</si>
  <si>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</si>
  <si>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</si>
  <si>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</si>
  <si>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</si>
  <si>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</si>
  <si>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</si>
  <si>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</si>
  <si>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</si>
  <si>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</si>
  <si>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</si>
  <si>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</si>
  <si>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</si>
  <si>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</si>
  <si>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</si>
  <si>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</si>
  <si>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</si>
  <si>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</si>
  <si>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</si>
  <si>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</si>
  <si>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</si>
  <si>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</si>
  <si>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</si>
  <si>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</si>
  <si>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</si>
  <si>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</si>
  <si>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</si>
  <si>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</si>
  <si>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</si>
  <si>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</si>
  <si>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</si>
  <si>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</si>
  <si>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</si>
  <si>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</si>
  <si>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</si>
  <si>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</si>
  <si>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</si>
  <si>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</si>
  <si>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</si>
  <si>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</si>
  <si>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</si>
  <si>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</si>
  <si>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</si>
  <si>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</si>
  <si>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</si>
  <si>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</si>
  <si>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</si>
  <si>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</si>
  <si>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</si>
  <si>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</si>
  <si>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</si>
  <si>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</si>
  <si>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</si>
  <si>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</si>
  <si>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</si>
  <si>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</si>
  <si>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</si>
  <si>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</si>
  <si>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</si>
  <si>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</si>
  <si>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</si>
  <si>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</si>
  <si>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</si>
  <si>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</si>
  <si>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</si>
  <si>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</si>
  <si>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</si>
  <si>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</si>
  <si>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</si>
  <si>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</si>
  <si>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</si>
  <si>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</si>
  <si>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</si>
  <si>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</si>
  <si>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</si>
  <si>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</si>
  <si>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</si>
  <si>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</si>
  <si>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</si>
  <si>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</si>
  <si>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</si>
  <si>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</si>
  <si>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</si>
  <si>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</si>
  <si>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</si>
  <si>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</si>
  <si>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</si>
  <si>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</si>
  <si>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</si>
  <si>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</si>
  <si>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</si>
  <si>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</si>
  <si>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</si>
  <si>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</si>
  <si>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</si>
  <si>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</si>
  <si>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</si>
  <si>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</si>
  <si>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</si>
  <si>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</si>
  <si>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</si>
  <si>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</si>
  <si>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</si>
  <si>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</si>
  <si>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</si>
  <si>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</si>
  <si>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</si>
  <si>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</si>
  <si>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</si>
  <si>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</si>
  <si>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</si>
  <si>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</si>
  <si>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</si>
  <si>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</si>
  <si>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</si>
  <si>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</si>
  <si>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</si>
  <si>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</si>
  <si>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</si>
  <si>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</si>
  <si>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</si>
  <si>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</si>
  <si>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</si>
  <si>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</si>
  <si>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</si>
  <si>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</si>
  <si>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</si>
  <si>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</si>
  <si>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</si>
  <si>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</si>
  <si>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</si>
  <si>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</si>
  <si>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</si>
  <si>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</si>
  <si>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</si>
  <si>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</si>
  <si>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</si>
  <si>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</si>
  <si>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</si>
  <si>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</si>
  <si>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</si>
  <si>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</si>
  <si>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</si>
  <si>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</si>
  <si>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</si>
  <si>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</si>
  <si>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</si>
  <si>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</si>
  <si>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</si>
  <si>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</si>
  <si>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</si>
  <si>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</si>
  <si>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</si>
  <si>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</si>
  <si>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</si>
  <si>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</si>
  <si>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</si>
  <si>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</si>
  <si>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</si>
  <si>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</si>
  <si>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</si>
  <si>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</si>
  <si>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</si>
  <si>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</si>
  <si>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</si>
  <si>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</si>
  <si>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</si>
  <si>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</si>
  <si>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</si>
  <si>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</si>
  <si>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</si>
  <si>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</si>
  <si>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</si>
  <si>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</si>
  <si>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</si>
  <si>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</si>
  <si>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</si>
  <si>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</si>
  <si>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</si>
  <si>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</si>
  <si>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</si>
  <si>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</si>
  <si>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</si>
  <si>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</si>
  <si>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</si>
  <si>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</si>
  <si>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</si>
  <si>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</si>
  <si>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</si>
  <si>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</si>
  <si>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</si>
  <si>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</si>
  <si>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</si>
  <si>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</si>
  <si>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</si>
  <si>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</si>
  <si>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</si>
  <si>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</si>
  <si>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</si>
  <si>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</si>
  <si>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</si>
  <si>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</si>
  <si>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</si>
  <si>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</si>
  <si>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</si>
  <si>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</si>
  <si>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</si>
  <si>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</si>
  <si>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</si>
  <si>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</si>
  <si>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</si>
  <si>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</si>
  <si>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</si>
  <si>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</si>
  <si>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</si>
  <si>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</si>
  <si>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</si>
  <si>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</si>
  <si>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</si>
  <si>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</si>
  <si>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</si>
  <si>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</si>
  <si>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</si>
  <si>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</si>
  <si>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</si>
  <si>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</si>
  <si>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</si>
  <si>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</si>
  <si>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</si>
  <si>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</si>
  <si>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</si>
  <si>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</si>
  <si>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</si>
  <si>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</si>
  <si>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</si>
  <si>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</si>
  <si>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</si>
  <si>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</si>
  <si>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</si>
  <si>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</si>
  <si>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</si>
  <si>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</si>
  <si>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</si>
  <si>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</si>
  <si>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</si>
  <si>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</si>
  <si>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</si>
  <si>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</si>
  <si>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</si>
  <si>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</si>
  <si>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</si>
  <si>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</si>
  <si>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</si>
  <si>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</si>
  <si>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</si>
  <si>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</si>
  <si>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</si>
  <si>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</si>
  <si>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</si>
  <si>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</si>
  <si>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</si>
  <si>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</si>
  <si>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</si>
  <si>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</si>
  <si>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</si>
  <si>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</si>
  <si>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</si>
  <si>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</si>
  <si>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</si>
  <si>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</si>
  <si>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</si>
  <si>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</si>
  <si>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</si>
  <si>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</si>
  <si>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</si>
  <si>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</si>
  <si>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</si>
  <si>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</si>
  <si>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</si>
  <si>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</si>
  <si>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</si>
  <si>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</si>
  <si>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</si>
  <si>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</si>
  <si>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</si>
  <si>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</si>
  <si>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</si>
  <si>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</si>
  <si>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</si>
  <si>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</si>
  <si>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</si>
  <si>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</si>
  <si>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</si>
  <si>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</si>
  <si>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</si>
  <si>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</si>
  <si>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</si>
  <si>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</si>
  <si>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</si>
  <si>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</si>
  <si>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</si>
  <si>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</si>
  <si>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</si>
  <si>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</si>
  <si>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</si>
  <si>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</si>
  <si>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</si>
  <si>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</si>
  <si>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</si>
  <si>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</si>
  <si>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</si>
  <si>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</si>
  <si>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</si>
  <si>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</si>
  <si>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</si>
  <si>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</si>
  <si>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</si>
  <si>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</si>
  <si>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</si>
  <si>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</si>
  <si>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</si>
  <si>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</si>
  <si>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</si>
  <si>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</si>
  <si>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</si>
  <si>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</si>
  <si>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</si>
  <si>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</si>
  <si>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</si>
  <si>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</si>
  <si>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</si>
  <si>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</si>
  <si>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</si>
  <si>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</si>
  <si>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</si>
  <si>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</si>
  <si>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</si>
  <si>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</si>
  <si>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</si>
  <si>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</si>
  <si>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</si>
  <si>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</si>
  <si>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</si>
  <si>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</si>
  <si>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</si>
  <si>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</si>
  <si>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</si>
  <si>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</si>
  <si>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</si>
  <si>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</si>
  <si>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</si>
  <si>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</si>
  <si>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</si>
  <si>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</si>
  <si>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</si>
  <si>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</si>
  <si>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</si>
  <si>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</si>
  <si>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</si>
  <si>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</si>
  <si>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</si>
  <si>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</si>
  <si>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</si>
  <si>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в орловскую машину Мир Колбас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</si>
</sst>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506" sqref="Z50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 t="s">
        <v>760</v>
      </c>
      <c r="I5" s="682"/>
      <c r="J5" s="682"/>
      <c r="K5" s="682"/>
      <c r="L5" s="682"/>
      <c r="N5" s="27" t="s">
        <v>4</v>
      </c>
      <c r="O5" s="677">
        <v>45322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Среда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0.91666666666666663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hidden="1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hidden="1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hidden="1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hidden="1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hidden="1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hidden="1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1500</v>
      </c>
      <c r="W248" s="56">
        <f t="shared" ref="W248:W257" si="13">IFERROR(IF(V248="",0,CEILING((V248/$H248),1)*$H248),"")</f>
        <v>1505.3999999999999</v>
      </c>
      <c r="X248" s="42">
        <f>IFERROR(IF(W248=0,"",ROUNDUP(W248/H248,0)*0.02175),"")</f>
        <v>4.1977500000000001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36</v>
      </c>
      <c r="W253" s="56">
        <f t="shared" si="13"/>
        <v>36</v>
      </c>
      <c r="X253" s="42">
        <f>IFERROR(IF(W253=0,"",ROUNDUP(W253/H253,0)*0.00937),"")</f>
        <v>9.3700000000000006E-2</v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202.30769230769232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203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4.2914500000000002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1536</v>
      </c>
      <c r="W259" s="44">
        <f>IFERROR(SUM(W248:W257),"0")</f>
        <v>1541.3999999999999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hidden="1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hidden="1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hidden="1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idden="1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hidden="1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hidden="1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hidden="1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idden="1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hidden="1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hidden="1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hidden="1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idden="1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hidden="1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hidden="1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idden="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hidden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hidden="1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hidden="1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hidden="1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hidden="1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hidden="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hidden="1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hidden="1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hidden="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hidden="1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idden="1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hidden="1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hidden="1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idden="1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hidden="1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idden="1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hidden="1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hidden="1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hidden="1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idden="1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hidden="1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hidden="1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hidden="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hidden="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hidden="1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idden="1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hidden="1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hidden="1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idden="1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hidden="1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hidden="1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hidden="1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hidden="1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hidden="1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hidden="1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hidden="1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idden="1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hidden="1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hidden="1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hidden="1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hidden="1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hidden="1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hidden="1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idden="1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hidden="1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1536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1541.3999999999999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1646.0676923076924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1651.854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4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4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1746.0676923076924</v>
      </c>
      <c r="W505" s="44">
        <f>GrossWeightTotalR+PalletQtyTotalR*25</f>
        <v>1751.854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202.30769230769232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203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4.2914500000000002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1541.3999999999999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536,00"/>
        <filter val="1 646,07"/>
        <filter val="1 746,07"/>
        <filter val="202,31"/>
        <filter val="36,00"/>
        <filter val="4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2024-01-29T10:49:35Z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