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72C78C-9225-40E9-BAF6-A5CB1A15A1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7" i="1" l="1"/>
  <c r="X38" i="1" s="1"/>
  <c r="W38" i="1"/>
  <c r="X41" i="1"/>
  <c r="X42" i="1" s="1"/>
  <c r="W42" i="1"/>
  <c r="X45" i="1"/>
  <c r="X46" i="1" s="1"/>
  <c r="W46" i="1"/>
  <c r="D507" i="1"/>
  <c r="W94" i="1"/>
  <c r="H507" i="1"/>
  <c r="W202" i="1"/>
  <c r="X363" i="1"/>
  <c r="X364" i="1" s="1"/>
  <c r="W364" i="1"/>
  <c r="X401" i="1"/>
  <c r="X405" i="1" s="1"/>
  <c r="W405" i="1"/>
  <c r="X194" i="1"/>
  <c r="X259" i="1"/>
  <c r="W461" i="1"/>
  <c r="J9" i="1"/>
  <c r="V497" i="1"/>
  <c r="W35" i="1"/>
  <c r="C507" i="1"/>
  <c r="V501" i="1"/>
  <c r="E507" i="1"/>
  <c r="X89" i="1"/>
  <c r="X94" i="1" s="1"/>
  <c r="W106" i="1"/>
  <c r="W117" i="1"/>
  <c r="W127" i="1"/>
  <c r="F507" i="1"/>
  <c r="W143" i="1"/>
  <c r="X165" i="1"/>
  <c r="X167" i="1" s="1"/>
  <c r="W175" i="1"/>
  <c r="W195" i="1"/>
  <c r="X205" i="1"/>
  <c r="X206" i="1" s="1"/>
  <c r="W206" i="1"/>
  <c r="W24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X34" i="1"/>
  <c r="W34" i="1"/>
  <c r="W54" i="1"/>
  <c r="W61" i="1"/>
  <c r="W86" i="1"/>
  <c r="W105" i="1"/>
  <c r="W128" i="1"/>
  <c r="W136" i="1"/>
  <c r="W144" i="1"/>
  <c r="W156" i="1"/>
  <c r="W168" i="1"/>
  <c r="W194" i="1"/>
  <c r="W216" i="1"/>
  <c r="X210" i="1"/>
  <c r="X216" i="1" s="1"/>
  <c r="W239" i="1"/>
  <c r="X238" i="1"/>
  <c r="X239" i="1" s="1"/>
  <c r="W240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W95" i="1"/>
  <c r="W118" i="1"/>
  <c r="W163" i="1"/>
  <c r="W174" i="1"/>
  <c r="W201" i="1"/>
  <c r="W236" i="1"/>
  <c r="W247" i="1"/>
  <c r="X242" i="1"/>
  <c r="X246" i="1" s="1"/>
  <c r="H9" i="1"/>
  <c r="B507" i="1"/>
  <c r="W499" i="1"/>
  <c r="W498" i="1"/>
  <c r="W24" i="1"/>
  <c r="W53" i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X502" i="1" l="1"/>
  <c r="W501" i="1"/>
  <c r="W497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<sst xmlns="http://schemas.openxmlformats.org/spreadsheetml/2006/main" count="2170" uniqueCount="751">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</sst>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topLeftCell="A8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 t="s">
        <v>750</v>
      </c>
      <c r="I5" s="390"/>
      <c r="J5" s="390"/>
      <c r="K5" s="390"/>
      <c r="L5" s="391"/>
      <c r="N5" s="24" t="s">
        <v>10</v>
      </c>
      <c r="O5" s="598">
        <v>45326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0.54166666666666663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100</v>
      </c>
      <c r="W67" s="336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40</v>
      </c>
      <c r="W69" s="336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12.632275132275133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0.28274999999999995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140</v>
      </c>
      <c r="W87" s="337">
        <f>IFERROR(SUM(W65:W85),"0")</f>
        <v>144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220</v>
      </c>
      <c r="W109" s="336">
        <f t="shared" si="6"/>
        <v>226.8</v>
      </c>
      <c r="X109" s="36">
        <f>IFERROR(IF(W109=0,"",ROUNDUP(W109/H109,0)*0.02175),"")</f>
        <v>0.58724999999999994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100</v>
      </c>
      <c r="W110" s="336">
        <f t="shared" si="6"/>
        <v>100.80000000000001</v>
      </c>
      <c r="X110" s="36">
        <f>IFERROR(IF(W110=0,"",ROUNDUP(W110/H110,0)*0.02175),"")</f>
        <v>0.26100000000000001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38.095238095238095</v>
      </c>
      <c r="W117" s="337">
        <f>IFERROR(W108/H108,"0")+IFERROR(W109/H109,"0")+IFERROR(W110/H110,"0")+IFERROR(W111/H111,"0")+IFERROR(W112/H112,"0")+IFERROR(W113/H113,"0")+IFERROR(W114/H114,"0")+IFERROR(W115/H115,"0")+IFERROR(W116/H116,"0")</f>
        <v>39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0.84824999999999995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320</v>
      </c>
      <c r="W118" s="337">
        <f>IFERROR(SUM(W108:W116),"0")</f>
        <v>327.60000000000002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240</v>
      </c>
      <c r="W132" s="336">
        <f>IFERROR(IF(V132="",0,CEILING((V132/$H132),1)*$H132),"")</f>
        <v>243.60000000000002</v>
      </c>
      <c r="X132" s="36">
        <f>IFERROR(IF(W132=0,"",ROUNDUP(W132/H132,0)*0.02175),"")</f>
        <v>0.63074999999999992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166</v>
      </c>
      <c r="W134" s="336">
        <f>IFERROR(IF(V134="",0,CEILING((V134/$H134),1)*$H134),"")</f>
        <v>167.4</v>
      </c>
      <c r="X134" s="36">
        <f>IFERROR(IF(W134=0,"",ROUNDUP(W134/H134,0)*0.00753),"")</f>
        <v>0.46686</v>
      </c>
      <c r="Y134" s="56"/>
      <c r="Z134" s="57"/>
      <c r="AD134" s="58"/>
      <c r="BA134" s="130" t="s">
        <v>1</v>
      </c>
    </row>
    <row r="135" spans="1:53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90.05291005291005</v>
      </c>
      <c r="W135" s="337">
        <f>IFERROR(W131/H131,"0")+IFERROR(W132/H132,"0")+IFERROR(W133/H133,"0")+IFERROR(W134/H134,"0")</f>
        <v>91</v>
      </c>
      <c r="X135" s="337">
        <f>IFERROR(IF(X131="",0,X131),"0")+IFERROR(IF(X132="",0,X132),"0")+IFERROR(IF(X133="",0,X133),"0")+IFERROR(IF(X134="",0,X134),"0")</f>
        <v>1.09761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406</v>
      </c>
      <c r="W136" s="337">
        <f>IFERROR(SUM(W131:W134),"0")</f>
        <v>411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150</v>
      </c>
      <c r="W180" s="336">
        <f t="shared" si="9"/>
        <v>152</v>
      </c>
      <c r="X180" s="36">
        <f>IFERROR(IF(W180=0,"",ROUNDUP(W180/H180,0)*0.01196),"")</f>
        <v>0.45448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240</v>
      </c>
      <c r="W185" s="336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280</v>
      </c>
      <c r="W190" s="336">
        <f t="shared" si="9"/>
        <v>280.8</v>
      </c>
      <c r="X190" s="36">
        <f t="shared" si="10"/>
        <v>0.88101000000000007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120</v>
      </c>
      <c r="W192" s="33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304.16666666666669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305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2.4649900000000002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790</v>
      </c>
      <c r="W195" s="337">
        <f>IFERROR(SUM(W177:W193),"0")</f>
        <v>792.8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79</v>
      </c>
      <c r="W199" s="336">
        <f>IFERROR(IF(V199="",0,CEILING((V199/$H199),1)*$H199),"")</f>
        <v>79.2</v>
      </c>
      <c r="X199" s="36">
        <f>IFERROR(IF(W199=0,"",ROUNDUP(W199/H199,0)*0.00753),"")</f>
        <v>0.24849000000000002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129</v>
      </c>
      <c r="W200" s="336">
        <f>IFERROR(IF(V200="",0,CEILING((V200/$H200),1)*$H200),"")</f>
        <v>129.6</v>
      </c>
      <c r="X200" s="36">
        <f>IFERROR(IF(W200=0,"",ROUNDUP(W200/H200,0)*0.00753),"")</f>
        <v>0.40662000000000004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86.666666666666671</v>
      </c>
      <c r="W201" s="337">
        <f>IFERROR(W197/H197,"0")+IFERROR(W198/H198,"0")+IFERROR(W199/H199,"0")+IFERROR(W200/H200,"0")</f>
        <v>87</v>
      </c>
      <c r="X201" s="337">
        <f>IFERROR(IF(X197="",0,X197),"0")+IFERROR(IF(X198="",0,X198),"0")+IFERROR(IF(X199="",0,X199),"0")+IFERROR(IF(X200="",0,X200),"0")</f>
        <v>0.65511000000000008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208</v>
      </c>
      <c r="W202" s="337">
        <f>IFERROR(SUM(W197:W200),"0")</f>
        <v>208.8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40</v>
      </c>
      <c r="W242" s="336">
        <f>IFERROR(IF(V242="",0,CEILING((V242/$H242),1)*$H242),"")</f>
        <v>42</v>
      </c>
      <c r="X242" s="36">
        <f>IFERROR(IF(W242=0,"",ROUNDUP(W242/H242,0)*0.00753),"")</f>
        <v>7.5300000000000006E-2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9.5238095238095237</v>
      </c>
      <c r="W246" s="337">
        <f>IFERROR(W242/H242,"0")+IFERROR(W243/H243,"0")+IFERROR(W244/H244,"0")+IFERROR(W245/H245,"0")</f>
        <v>10</v>
      </c>
      <c r="X246" s="337">
        <f>IFERROR(IF(X242="",0,X242),"0")+IFERROR(IF(X243="",0,X243),"0")+IFERROR(IF(X244="",0,X244),"0")+IFERROR(IF(X245="",0,X245),"0")</f>
        <v>7.5300000000000006E-2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40</v>
      </c>
      <c r="W247" s="337">
        <f>IFERROR(SUM(W242:W245),"0")</f>
        <v>42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70</v>
      </c>
      <c r="W252" s="336">
        <f t="shared" si="14"/>
        <v>71.400000000000006</v>
      </c>
      <c r="X252" s="36">
        <f>IFERROR(IF(W252=0,"",ROUNDUP(W252/H252,0)*0.00753),"")</f>
        <v>0.25602000000000003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33.333333333333329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34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0.25602000000000003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70</v>
      </c>
      <c r="W260" s="337">
        <f>IFERROR(SUM(W249:W258),"0")</f>
        <v>71.400000000000006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163</v>
      </c>
      <c r="W262" s="336">
        <f>IFERROR(IF(V262="",0,CEILING((V262/$H262),1)*$H262),"")</f>
        <v>168</v>
      </c>
      <c r="X262" s="36">
        <f>IFERROR(IF(W262=0,"",ROUNDUP(W262/H262,0)*0.02175),"")</f>
        <v>0.43499999999999994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19.404761904761905</v>
      </c>
      <c r="W265" s="337">
        <f>IFERROR(W262/H262,"0")+IFERROR(W263/H263,"0")+IFERROR(W264/H264,"0")</f>
        <v>20</v>
      </c>
      <c r="X265" s="337">
        <f>IFERROR(IF(X262="",0,X262),"0")+IFERROR(IF(X263="",0,X263),"0")+IFERROR(IF(X264="",0,X264),"0")</f>
        <v>0.43499999999999994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163</v>
      </c>
      <c r="W266" s="337">
        <f>IFERROR(SUM(W262:W264),"0")</f>
        <v>168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500</v>
      </c>
      <c r="W316" s="336">
        <f t="shared" ref="W316:W323" si="16">IFERROR(IF(V316="",0,CEILING((V316/$H316),1)*$H316),"")</f>
        <v>510</v>
      </c>
      <c r="X316" s="36">
        <f>IFERROR(IF(W316=0,"",ROUNDUP(W316/H316,0)*0.02175),"")</f>
        <v>0.73949999999999994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300</v>
      </c>
      <c r="W319" s="336">
        <f t="shared" si="16"/>
        <v>300</v>
      </c>
      <c r="X319" s="36">
        <f>IFERROR(IF(W319=0,"",ROUNDUP(W319/H319,0)*0.02175),"")</f>
        <v>0.43499999999999994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750</v>
      </c>
      <c r="W321" s="336">
        <f t="shared" si="16"/>
        <v>750</v>
      </c>
      <c r="X321" s="36">
        <f>IFERROR(IF(W321=0,"",ROUNDUP(W321/H321,0)*0.02175),"")</f>
        <v>1.0874999999999999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103.33333333333334</v>
      </c>
      <c r="W324" s="337">
        <f>IFERROR(W316/H316,"0")+IFERROR(W317/H317,"0")+IFERROR(W318/H318,"0")+IFERROR(W319/H319,"0")+IFERROR(W320/H320,"0")+IFERROR(W321/H321,"0")+IFERROR(W322/H322,"0")+IFERROR(W323/H323,"0")</f>
        <v>104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2.2619999999999996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1550</v>
      </c>
      <c r="W325" s="337">
        <f>IFERROR(SUM(W316:W323),"0")</f>
        <v>1560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200</v>
      </c>
      <c r="W327" s="336">
        <f>IFERROR(IF(V327="",0,CEILING((V327/$H327),1)*$H327),"")</f>
        <v>210</v>
      </c>
      <c r="X327" s="36">
        <f>IFERROR(IF(W327=0,"",ROUNDUP(W327/H327,0)*0.02175),"")</f>
        <v>0.30449999999999999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13.333333333333334</v>
      </c>
      <c r="W330" s="337">
        <f>IFERROR(W327/H327,"0")+IFERROR(W328/H328,"0")+IFERROR(W329/H329,"0")</f>
        <v>14</v>
      </c>
      <c r="X330" s="337">
        <f>IFERROR(IF(X327="",0,X327),"0")+IFERROR(IF(X328="",0,X328),"0")+IFERROR(IF(X329="",0,X329),"0")</f>
        <v>0.30449999999999999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200</v>
      </c>
      <c r="W331" s="337">
        <f>IFERROR(SUM(W327:W329),"0")</f>
        <v>210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99</v>
      </c>
      <c r="W334" s="336">
        <f>IFERROR(IF(V334="",0,CEILING((V334/$H334),1)*$H334),"")</f>
        <v>101.39999999999999</v>
      </c>
      <c r="X334" s="36">
        <f>IFERROR(IF(W334=0,"",ROUNDUP(W334/H334,0)*0.02175),"")</f>
        <v>0.28275</v>
      </c>
      <c r="Y334" s="56"/>
      <c r="Z334" s="57"/>
      <c r="AD334" s="58"/>
      <c r="BA334" s="244" t="s">
        <v>1</v>
      </c>
    </row>
    <row r="335" spans="1:53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12.692307692307693</v>
      </c>
      <c r="W335" s="337">
        <f>IFERROR(W333/H333,"0")+IFERROR(W334/H334,"0")</f>
        <v>13</v>
      </c>
      <c r="X335" s="337">
        <f>IFERROR(IF(X333="",0,X333),"0")+IFERROR(IF(X334="",0,X334),"0")</f>
        <v>0.28275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99</v>
      </c>
      <c r="W336" s="337">
        <f>IFERROR(SUM(W333:W334),"0")</f>
        <v>101.39999999999999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97</v>
      </c>
      <c r="W338" s="336">
        <f>IFERROR(IF(V338="",0,CEILING((V338/$H338),1)*$H338),"")</f>
        <v>101.39999999999999</v>
      </c>
      <c r="X338" s="36">
        <f>IFERROR(IF(W338=0,"",ROUNDUP(W338/H338,0)*0.02175),"")</f>
        <v>0.28275</v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12.435897435897436</v>
      </c>
      <c r="W339" s="337">
        <f>IFERROR(W338/H338,"0")</f>
        <v>13</v>
      </c>
      <c r="X339" s="337">
        <f>IFERROR(IF(X338="",0,X338),"0")</f>
        <v>0.28275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97</v>
      </c>
      <c r="W340" s="337">
        <f>IFERROR(SUM(W338:W338),"0")</f>
        <v>101.39999999999999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40</v>
      </c>
      <c r="W351" s="336">
        <f>IFERROR(IF(V351="",0,CEILING((V351/$H351),1)*$H351),"")</f>
        <v>43.8</v>
      </c>
      <c r="X351" s="36">
        <f>IFERROR(IF(W351=0,"",ROUNDUP(W351/H351,0)*0.00753),"")</f>
        <v>7.5300000000000006E-2</v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9.1324200913242013</v>
      </c>
      <c r="W353" s="337">
        <f>IFERROR(W351/H351,"0")+IFERROR(W352/H352,"0")</f>
        <v>10</v>
      </c>
      <c r="X353" s="337">
        <f>IFERROR(IF(X351="",0,X351),"0")+IFERROR(IF(X352="",0,X352),"0")</f>
        <v>7.5300000000000006E-2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40</v>
      </c>
      <c r="W354" s="337">
        <f>IFERROR(SUM(W351:W352),"0")</f>
        <v>43.8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140</v>
      </c>
      <c r="W356" s="336">
        <f>IFERROR(IF(V356="",0,CEILING((V356/$H356),1)*$H356),"")</f>
        <v>140.4</v>
      </c>
      <c r="X356" s="36">
        <f>IFERROR(IF(W356=0,"",ROUNDUP(W356/H356,0)*0.02175),"")</f>
        <v>0.39149999999999996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17.948717948717949</v>
      </c>
      <c r="W360" s="337">
        <f>IFERROR(W356/H356,"0")+IFERROR(W357/H357,"0")+IFERROR(W358/H358,"0")+IFERROR(W359/H359,"0")</f>
        <v>18</v>
      </c>
      <c r="X360" s="337">
        <f>IFERROR(IF(X356="",0,X356),"0")+IFERROR(IF(X357="",0,X357),"0")+IFERROR(IF(X358="",0,X358),"0")+IFERROR(IF(X359="",0,X359),"0")</f>
        <v>0.39149999999999996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140</v>
      </c>
      <c r="W361" s="337">
        <f>IFERROR(SUM(W356:W359),"0")</f>
        <v>140.4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100</v>
      </c>
      <c r="W376" s="336">
        <f t="shared" si="17"/>
        <v>100.80000000000001</v>
      </c>
      <c r="X376" s="36">
        <f>IFERROR(IF(W376=0,"",ROUNDUP(W376/H376,0)*0.00753),"")</f>
        <v>0.18071999999999999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23.80952380952381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24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0.18071999999999999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100</v>
      </c>
      <c r="W388" s="337">
        <f>IFERROR(SUM(W374:W386),"0")</f>
        <v>100.80000000000001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200</v>
      </c>
      <c r="W414" s="336">
        <f t="shared" ref="W414:W420" si="19">IFERROR(IF(V414="",0,CEILING((V414/$H414),1)*$H414),"")</f>
        <v>201.60000000000002</v>
      </c>
      <c r="X414" s="36">
        <f>IFERROR(IF(W414=0,"",ROUNDUP(W414/H414,0)*0.00753),"")</f>
        <v>0.36143999999999998</v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50</v>
      </c>
      <c r="W415" s="336">
        <f t="shared" si="19"/>
        <v>52</v>
      </c>
      <c r="X415" s="36">
        <f>IFERROR(IF(W415=0,"",ROUNDUP(W415/H415,0)*0.00937),"")</f>
        <v>0.12181</v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60.11904761904762</v>
      </c>
      <c r="W421" s="337">
        <f>IFERROR(W414/H414,"0")+IFERROR(W415/H415,"0")+IFERROR(W416/H416,"0")+IFERROR(W417/H417,"0")+IFERROR(W418/H418,"0")+IFERROR(W419/H419,"0")+IFERROR(W420/H420,"0")</f>
        <v>61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0.48324999999999996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250</v>
      </c>
      <c r="W422" s="337">
        <f>IFERROR(SUM(W414:W420),"0")</f>
        <v>253.60000000000002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200</v>
      </c>
      <c r="W439" s="336">
        <f t="shared" si="20"/>
        <v>200.64000000000001</v>
      </c>
      <c r="X439" s="36">
        <f>IFERROR(IF(W439=0,"",ROUNDUP(W439/H439,0)*0.01196),"")</f>
        <v>0.45448</v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250</v>
      </c>
      <c r="W441" s="336">
        <f t="shared" si="20"/>
        <v>253.44</v>
      </c>
      <c r="X441" s="36">
        <f>IFERROR(IF(W441=0,"",ROUNDUP(W441/H441,0)*0.01196),"")</f>
        <v>0.57408000000000003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85.22727272727272</v>
      </c>
      <c r="W447" s="337">
        <f>IFERROR(W438/H438,"0")+IFERROR(W439/H439,"0")+IFERROR(W440/H440,"0")+IFERROR(W441/H441,"0")+IFERROR(W442/H442,"0")+IFERROR(W443/H443,"0")+IFERROR(W444/H444,"0")+IFERROR(W445/H445,"0")+IFERROR(W446/H446,"0")</f>
        <v>86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1.0285600000000001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450</v>
      </c>
      <c r="W448" s="337">
        <f>IFERROR(SUM(W438:W446),"0")</f>
        <v>454.08000000000004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200</v>
      </c>
      <c r="W450" s="336">
        <f>IFERROR(IF(V450="",0,CEILING((V450/$H450),1)*$H450),"")</f>
        <v>200.64000000000001</v>
      </c>
      <c r="X450" s="36">
        <f>IFERROR(IF(W450=0,"",ROUNDUP(W450/H450,0)*0.01196),"")</f>
        <v>0.45448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37.878787878787875</v>
      </c>
      <c r="W452" s="337">
        <f>IFERROR(W450/H450,"0")+IFERROR(W451/H451,"0")</f>
        <v>38</v>
      </c>
      <c r="X452" s="337">
        <f>IFERROR(IF(X450="",0,X450),"0")+IFERROR(IF(X451="",0,X451),"0")</f>
        <v>0.45448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200</v>
      </c>
      <c r="W453" s="337">
        <f>IFERROR(SUM(W450:W451),"0")</f>
        <v>200.64000000000001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120</v>
      </c>
      <c r="W455" s="336">
        <f t="shared" ref="W455:W460" si="21">IFERROR(IF(V455="",0,CEILING((V455/$H455),1)*$H455),"")</f>
        <v>121.44000000000001</v>
      </c>
      <c r="X455" s="36">
        <f>IFERROR(IF(W455=0,"",ROUNDUP(W455/H455,0)*0.01196),"")</f>
        <v>0.27507999999999999</v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200</v>
      </c>
      <c r="W457" s="336">
        <f t="shared" si="21"/>
        <v>200.64000000000001</v>
      </c>
      <c r="X457" s="36">
        <f>IFERROR(IF(W457=0,"",ROUNDUP(W457/H457,0)*0.01196),"")</f>
        <v>0.45448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60.606060606060602</v>
      </c>
      <c r="W461" s="337">
        <f>IFERROR(W455/H455,"0")+IFERROR(W456/H456,"0")+IFERROR(W457/H457,"0")+IFERROR(W458/H458,"0")+IFERROR(W459/H459,"0")+IFERROR(W460/H460,"0")</f>
        <v>61</v>
      </c>
      <c r="X461" s="337">
        <f>IFERROR(IF(X455="",0,X455),"0")+IFERROR(IF(X456="",0,X456),"0")+IFERROR(IF(X457="",0,X457),"0")+IFERROR(IF(X458="",0,X458),"0")+IFERROR(IF(X459="",0,X459),"0")+IFERROR(IF(X460="",0,X460),"0")</f>
        <v>0.72955999999999999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320</v>
      </c>
      <c r="W462" s="337">
        <f>IFERROR(SUM(W455:W460),"0")</f>
        <v>322.08000000000004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400</v>
      </c>
      <c r="W490" s="336">
        <f>IFERROR(IF(V490="",0,CEILING((V490/$H490),1)*$H490),"")</f>
        <v>405.59999999999997</v>
      </c>
      <c r="X490" s="36">
        <f>IFERROR(IF(W490=0,"",ROUNDUP(W490/H490,0)*0.02175),"")</f>
        <v>1.131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51.282051282051285</v>
      </c>
      <c r="W495" s="337">
        <f>IFERROR(W490/H490,"0")+IFERROR(W491/H491,"0")+IFERROR(W492/H492,"0")+IFERROR(W493/H493,"0")+IFERROR(W494/H494,"0")</f>
        <v>52</v>
      </c>
      <c r="X495" s="337">
        <f>IFERROR(IF(X490="",0,X490),"0")+IFERROR(IF(X491="",0,X491),"0")+IFERROR(IF(X492="",0,X492),"0")+IFERROR(IF(X493="",0,X493),"0")+IFERROR(IF(X494="",0,X494),"0")</f>
        <v>1.131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400</v>
      </c>
      <c r="W496" s="337">
        <f>IFERROR(SUM(W490:W494),"0")</f>
        <v>405.59999999999997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5983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6059.4000000000015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6366.1437166004989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6447.0759999999991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12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12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6666.1437166004989</v>
      </c>
      <c r="W500" s="337">
        <f>GrossWeightTotalR+PalletQtyTotalR*25</f>
        <v>6747.0759999999991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1081.6744151333194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1093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13.721400000000003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471.6</v>
      </c>
      <c r="F507" s="46">
        <f>IFERROR(W131*1,"0")+IFERROR(W132*1,"0")+IFERROR(W133*1,"0")+IFERROR(W134*1,"0")</f>
        <v>411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1001.6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281.39999999999998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1972.8000000000002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184.2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100.80000000000001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253.60000000000002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976.80000000000007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405.59999999999997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1,67"/>
        <filter val="1 550,00"/>
        <filter val="100,00"/>
        <filter val="103,33"/>
        <filter val="12"/>
        <filter val="12,44"/>
        <filter val="12,63"/>
        <filter val="12,69"/>
        <filter val="120,00"/>
        <filter val="129,00"/>
        <filter val="13,33"/>
        <filter val="140,00"/>
        <filter val="150,00"/>
        <filter val="163,00"/>
        <filter val="166,00"/>
        <filter val="17,95"/>
        <filter val="19,40"/>
        <filter val="200,00"/>
        <filter val="208,00"/>
        <filter val="220,00"/>
        <filter val="23,81"/>
        <filter val="240,00"/>
        <filter val="250,00"/>
        <filter val="280,00"/>
        <filter val="300,00"/>
        <filter val="304,17"/>
        <filter val="320,00"/>
        <filter val="33,33"/>
        <filter val="37,88"/>
        <filter val="38,10"/>
        <filter val="40,00"/>
        <filter val="400,00"/>
        <filter val="406,00"/>
        <filter val="450,00"/>
        <filter val="5 983,00"/>
        <filter val="50,00"/>
        <filter val="500,00"/>
        <filter val="51,28"/>
        <filter val="6 366,14"/>
        <filter val="6 666,14"/>
        <filter val="60,12"/>
        <filter val="60,61"/>
        <filter val="70,00"/>
        <filter val="750,00"/>
        <filter val="79,00"/>
        <filter val="790,00"/>
        <filter val="85,23"/>
        <filter val="86,67"/>
        <filter val="9,13"/>
        <filter val="9,52"/>
        <filter val="90,05"/>
        <filter val="97,00"/>
        <filter val="99,00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