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ЗПФ\"/>
    </mc:Choice>
  </mc:AlternateContent>
  <xr:revisionPtr revIDLastSave="0" documentId="13_ncr:1_{DB3A2CF0-AD2E-4DA8-97D8-5AC3A41852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H7" i="1" s="1"/>
  <c r="AG8" i="1"/>
  <c r="AH8" i="1" s="1"/>
  <c r="AG10" i="1"/>
  <c r="AG11" i="1"/>
  <c r="AG12" i="1"/>
  <c r="AH9" i="1"/>
  <c r="AH10" i="1"/>
  <c r="AH11" i="1"/>
  <c r="AH12" i="1"/>
  <c r="AG13" i="1"/>
  <c r="AH13" i="1" s="1"/>
  <c r="AG14" i="1"/>
  <c r="AH14" i="1" s="1"/>
  <c r="AG15" i="1"/>
  <c r="AH15" i="1" s="1"/>
  <c r="AG16" i="1"/>
  <c r="AH16" i="1" s="1"/>
  <c r="AG17" i="1"/>
  <c r="AH17" i="1" s="1"/>
  <c r="AH18" i="1"/>
  <c r="AH19" i="1"/>
  <c r="AG20" i="1"/>
  <c r="AH20" i="1" s="1"/>
  <c r="AG21" i="1"/>
  <c r="AH21" i="1" s="1"/>
  <c r="AF22" i="1"/>
  <c r="AH22" i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H33" i="1"/>
  <c r="AF34" i="1"/>
  <c r="AH34" i="1"/>
  <c r="AG35" i="1"/>
  <c r="AH35" i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H6" i="1"/>
  <c r="AF6" i="1"/>
  <c r="AB2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6" i="1"/>
  <c r="R9" i="1"/>
  <c r="AF9" i="1" s="1"/>
  <c r="R10" i="1"/>
  <c r="AE10" i="1" s="1"/>
  <c r="AF10" i="1" s="1"/>
  <c r="R18" i="1"/>
  <c r="AF18" i="1" s="1"/>
  <c r="R19" i="1"/>
  <c r="AF19" i="1" s="1"/>
  <c r="R22" i="1"/>
  <c r="R29" i="1"/>
  <c r="AE29" i="1" s="1"/>
  <c r="AF29" i="1" s="1"/>
  <c r="R33" i="1"/>
  <c r="AF33" i="1" s="1"/>
  <c r="R34" i="1"/>
  <c r="AB34" i="1" s="1"/>
  <c r="R35" i="1"/>
  <c r="AE35" i="1" s="1"/>
  <c r="AF35" i="1" s="1"/>
  <c r="R36" i="1"/>
  <c r="AE36" i="1" s="1"/>
  <c r="AF36" i="1" s="1"/>
  <c r="R38" i="1"/>
  <c r="AE38" i="1" s="1"/>
  <c r="AF38" i="1" s="1"/>
  <c r="R41" i="1"/>
  <c r="AE41" i="1" s="1"/>
  <c r="AF41" i="1" s="1"/>
  <c r="R6" i="1"/>
  <c r="AB6" i="1" s="1"/>
  <c r="S5" i="1"/>
  <c r="AH5" i="1" l="1"/>
  <c r="AG5" i="1"/>
  <c r="AB38" i="1"/>
  <c r="AB18" i="1"/>
  <c r="AB10" i="1"/>
  <c r="AB36" i="1"/>
  <c r="AB41" i="1"/>
  <c r="AB35" i="1"/>
  <c r="AB33" i="1"/>
  <c r="AB29" i="1"/>
  <c r="AB19" i="1"/>
  <c r="AB9" i="1"/>
  <c r="AC5" i="1"/>
  <c r="P7" i="1" l="1"/>
  <c r="Q7" i="1" s="1"/>
  <c r="R7" i="1" s="1"/>
  <c r="P8" i="1"/>
  <c r="Q8" i="1" s="1"/>
  <c r="R8" i="1" s="1"/>
  <c r="P9" i="1"/>
  <c r="V9" i="1" s="1"/>
  <c r="P10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V18" i="1" s="1"/>
  <c r="P19" i="1"/>
  <c r="V19" i="1" s="1"/>
  <c r="P20" i="1"/>
  <c r="Q20" i="1" s="1"/>
  <c r="R20" i="1" s="1"/>
  <c r="P21" i="1"/>
  <c r="Q21" i="1" s="1"/>
  <c r="R21" i="1" s="1"/>
  <c r="P22" i="1"/>
  <c r="V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V33" i="1" s="1"/>
  <c r="P34" i="1"/>
  <c r="V34" i="1" s="1"/>
  <c r="P35" i="1"/>
  <c r="P36" i="1"/>
  <c r="P37" i="1"/>
  <c r="Q37" i="1" s="1"/>
  <c r="R37" i="1" s="1"/>
  <c r="P38" i="1"/>
  <c r="P39" i="1"/>
  <c r="Q39" i="1" s="1"/>
  <c r="R39" i="1" s="1"/>
  <c r="P40" i="1"/>
  <c r="Q40" i="1" s="1"/>
  <c r="R40" i="1" s="1"/>
  <c r="P41" i="1"/>
  <c r="P42" i="1"/>
  <c r="Q42" i="1" s="1"/>
  <c r="R42" i="1" s="1"/>
  <c r="P6" i="1"/>
  <c r="W6" i="1" s="1"/>
  <c r="Z5" i="1"/>
  <c r="Y5" i="1"/>
  <c r="AF37" i="1" l="1"/>
  <c r="AB37" i="1"/>
  <c r="AF31" i="1"/>
  <c r="AB31" i="1"/>
  <c r="AF27" i="1"/>
  <c r="AB27" i="1"/>
  <c r="AF23" i="1"/>
  <c r="AB23" i="1"/>
  <c r="AF21" i="1"/>
  <c r="AB21" i="1"/>
  <c r="AF17" i="1"/>
  <c r="AB17" i="1"/>
  <c r="AF15" i="1"/>
  <c r="AB15" i="1"/>
  <c r="AF13" i="1"/>
  <c r="AB13" i="1"/>
  <c r="AF11" i="1"/>
  <c r="AB11" i="1"/>
  <c r="AF7" i="1"/>
  <c r="AB7" i="1"/>
  <c r="R5" i="1"/>
  <c r="AF42" i="1"/>
  <c r="AB42" i="1"/>
  <c r="AF40" i="1"/>
  <c r="AB40" i="1"/>
  <c r="AF32" i="1"/>
  <c r="AB32" i="1"/>
  <c r="AF30" i="1"/>
  <c r="AB30" i="1"/>
  <c r="AF28" i="1"/>
  <c r="AB28" i="1"/>
  <c r="AF26" i="1"/>
  <c r="AB26" i="1"/>
  <c r="AF24" i="1"/>
  <c r="AB24" i="1"/>
  <c r="AF20" i="1"/>
  <c r="AB20" i="1"/>
  <c r="AF16" i="1"/>
  <c r="AB16" i="1"/>
  <c r="AF14" i="1"/>
  <c r="AB14" i="1"/>
  <c r="AF12" i="1"/>
  <c r="AB12" i="1"/>
  <c r="AF8" i="1"/>
  <c r="AB8" i="1"/>
  <c r="AF39" i="1"/>
  <c r="AB39" i="1"/>
  <c r="AF25" i="1"/>
  <c r="AB25" i="1"/>
  <c r="V35" i="1"/>
  <c r="V29" i="1"/>
  <c r="W41" i="1"/>
  <c r="W37" i="1"/>
  <c r="W33" i="1"/>
  <c r="W29" i="1"/>
  <c r="W25" i="1"/>
  <c r="W21" i="1"/>
  <c r="W17" i="1"/>
  <c r="W13" i="1"/>
  <c r="W9" i="1"/>
  <c r="V7" i="1"/>
  <c r="V23" i="1"/>
  <c r="V25" i="1"/>
  <c r="V27" i="1"/>
  <c r="V31" i="1"/>
  <c r="V37" i="1"/>
  <c r="V39" i="1"/>
  <c r="V41" i="1"/>
  <c r="V6" i="1"/>
  <c r="W39" i="1"/>
  <c r="W35" i="1"/>
  <c r="W31" i="1"/>
  <c r="W27" i="1"/>
  <c r="W23" i="1"/>
  <c r="W19" i="1"/>
  <c r="W15" i="1"/>
  <c r="W11" i="1"/>
  <c r="W7" i="1"/>
  <c r="V8" i="1"/>
  <c r="V13" i="1"/>
  <c r="V17" i="1"/>
  <c r="V24" i="1"/>
  <c r="V26" i="1"/>
  <c r="V28" i="1"/>
  <c r="V30" i="1"/>
  <c r="V32" i="1"/>
  <c r="V36" i="1"/>
  <c r="V38" i="1"/>
  <c r="V40" i="1"/>
  <c r="V42" i="1"/>
  <c r="V20" i="1"/>
  <c r="V16" i="1"/>
  <c r="V14" i="1"/>
  <c r="V12" i="1"/>
  <c r="V10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X5" i="1"/>
  <c r="T5" i="1"/>
  <c r="P5" i="1"/>
  <c r="O5" i="1"/>
  <c r="N5" i="1"/>
  <c r="M5" i="1"/>
  <c r="L5" i="1"/>
  <c r="J5" i="1"/>
  <c r="F5" i="1"/>
  <c r="E5" i="1"/>
  <c r="AE5" i="1" l="1"/>
  <c r="V11" i="1"/>
  <c r="V15" i="1"/>
  <c r="V21" i="1"/>
  <c r="Q5" i="1"/>
  <c r="K5" i="1"/>
  <c r="AB5" i="1" l="1"/>
</calcChain>
</file>

<file path=xl/sharedStrings.xml><?xml version="1.0" encoding="utf-8"?>
<sst xmlns="http://schemas.openxmlformats.org/spreadsheetml/2006/main" count="127" uniqueCount="76">
  <si>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</si>
  <si>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</si>
  <si>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</si>
  <si>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</si>
  <si>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</si>
  <si>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</si>
  <si>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</si>
  <si>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</si>
  <si>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</si>
  <si>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</si>
  <si>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</si>
  <si>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</si>
  <si>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</si>
  <si>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</si>
  <si>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</si>
  <si>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</si>
  <si>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</si>
  <si>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</si>
  <si>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</si>
  <si>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</si>
  <si>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</si>
  <si>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</si>
  <si>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</si>
  <si>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</si>
  <si>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</si>
  <si>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</si>
  <si>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23,01,</t>
  </si>
  <si>
    <t>18,01,</t>
  </si>
  <si>
    <t>04,01,</t>
  </si>
  <si>
    <t>11,01,</t>
  </si>
  <si>
    <t>БОНУС_Пельмени Бульмени со сливочным маслом Горячая штучка 0,9 кг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</si>
  <si>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</si>
  <si>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</si>
  <si>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</si>
  <si>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</si>
  <si>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продукция для Луганска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</si>
  <si>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</si>
  <si>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</si>
  <si>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</si>
  <si>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</si>
  <si>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</si>
  <si>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</si>
  <si>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</si>
  <si>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</si>
  <si>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</si>
  <si>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</si>
  <si>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Пельмени Grandmeni с говядиной ТМ Горячая штучка флоупак сфера 0,75 кг.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</si>
  <si>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</si>
  <si>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</si>
  <si>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</si>
  <si>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</si>
  <si>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</si>
  <si>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</si>
  <si>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</si>
  <si>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</si>
  <si>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</si>
  <si>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</si>
  <si>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</si>
  <si>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</si>
  <si>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</si>
  <si>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</si>
  <si>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</si>
  <si>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</si>
  <si>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</si>
  <si>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</si>
  <si>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</si>
  <si>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</si>
  <si>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</si>
  <si>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</si>
  <si>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</si>
  <si>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</si>
  <si>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заказ в пути</t>
  </si>
  <si>
    <t>заказ</t>
  </si>
  <si>
    <t>29,01,(1)</t>
  </si>
  <si>
    <t>29,01,(2)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</si>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</sst>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ySplit="5" topLeftCell="A6" activePane="bottomLeft" state="frozen"/>
      <selection pane="bottomLeft" activeCell="U11" sqref="U1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7" customWidth="1"/>
    <col min="8" max="8" width="5.42578125" customWidth="1"/>
    <col min="9" max="9" width="0.7109375" customWidth="1"/>
    <col min="10" max="10" width="7.28515625" customWidth="1"/>
    <col min="11" max="11" width="7.140625" customWidth="1"/>
    <col min="12" max="13" width="1.140625" customWidth="1"/>
    <col min="14" max="16" width="7.28515625" customWidth="1"/>
    <col min="17" max="20" width="8" customWidth="1"/>
    <col min="21" max="21" width="24.140625" customWidth="1"/>
    <col min="22" max="23" width="6" customWidth="1"/>
    <col min="24" max="26" width="7.140625" customWidth="1"/>
    <col min="27" max="27" width="22.28515625" customWidth="1"/>
    <col min="28" max="29" width="8" customWidth="1"/>
    <col min="30" max="30" width="8" style="7" customWidth="1"/>
    <col min="31" max="31" width="8" style="11" customWidth="1"/>
    <col min="32" max="32" width="8" customWidth="1"/>
    <col min="33" max="33" width="8" style="11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8"/>
      <c r="AF1" s="1"/>
      <c r="AG1" s="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5"/>
      <c r="AE2" s="8"/>
      <c r="AF2" s="1"/>
      <c r="AG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71</v>
      </c>
      <c r="O3" s="2" t="s">
        <v>71</v>
      </c>
      <c r="P3" s="2" t="s">
        <v>13</v>
      </c>
      <c r="Q3" s="3" t="s">
        <v>14</v>
      </c>
      <c r="R3" s="16" t="s">
        <v>72</v>
      </c>
      <c r="S3" s="17" t="s">
        <v>72</v>
      </c>
      <c r="T3" s="12" t="s">
        <v>15</v>
      </c>
      <c r="U3" s="12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2" t="s">
        <v>21</v>
      </c>
      <c r="AD3" s="6" t="s">
        <v>22</v>
      </c>
      <c r="AE3" s="9" t="s">
        <v>23</v>
      </c>
      <c r="AF3" s="2" t="s">
        <v>24</v>
      </c>
      <c r="AG3" s="9" t="s">
        <v>23</v>
      </c>
      <c r="AH3" s="2" t="s">
        <v>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75</v>
      </c>
      <c r="Q4" s="1"/>
      <c r="R4" s="18" t="s">
        <v>73</v>
      </c>
      <c r="S4" s="19" t="s">
        <v>74</v>
      </c>
      <c r="T4" s="1"/>
      <c r="U4" s="1"/>
      <c r="V4" s="1"/>
      <c r="W4" s="1"/>
      <c r="X4" s="1" t="s">
        <v>27</v>
      </c>
      <c r="Y4" s="1" t="s">
        <v>29</v>
      </c>
      <c r="Z4" s="1" t="s">
        <v>28</v>
      </c>
      <c r="AA4" s="1"/>
      <c r="AB4" s="1" t="s">
        <v>73</v>
      </c>
      <c r="AC4" s="1" t="s">
        <v>74</v>
      </c>
      <c r="AD4" s="5"/>
      <c r="AE4" s="1" t="s">
        <v>73</v>
      </c>
      <c r="AF4" s="1"/>
      <c r="AG4" s="1" t="s">
        <v>74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21464.6</v>
      </c>
      <c r="F5" s="4">
        <f>SUM(F6:F491)</f>
        <v>4587.7</v>
      </c>
      <c r="G5" s="5"/>
      <c r="H5" s="1"/>
      <c r="I5" s="1"/>
      <c r="J5" s="4">
        <f t="shared" ref="J5:T5" si="0">SUM(J6:J491)</f>
        <v>22697.34</v>
      </c>
      <c r="K5" s="4">
        <f t="shared" si="0"/>
        <v>-1232.74</v>
      </c>
      <c r="L5" s="4">
        <f t="shared" si="0"/>
        <v>0</v>
      </c>
      <c r="M5" s="4">
        <f t="shared" si="0"/>
        <v>0</v>
      </c>
      <c r="N5" s="4">
        <f t="shared" si="0"/>
        <v>13650.9</v>
      </c>
      <c r="O5" s="4">
        <f t="shared" si="0"/>
        <v>10000.700000000001</v>
      </c>
      <c r="P5" s="4">
        <f t="shared" si="0"/>
        <v>4292.920000000001</v>
      </c>
      <c r="Q5" s="4">
        <f t="shared" si="0"/>
        <v>32019.580000000005</v>
      </c>
      <c r="R5" s="20">
        <f t="shared" si="0"/>
        <v>20003.580000000002</v>
      </c>
      <c r="S5" s="21">
        <f t="shared" si="0"/>
        <v>12016</v>
      </c>
      <c r="T5" s="4">
        <f t="shared" si="0"/>
        <v>0</v>
      </c>
      <c r="U5" s="1"/>
      <c r="V5" s="1"/>
      <c r="W5" s="1"/>
      <c r="X5" s="4">
        <f>SUM(X6:X491)</f>
        <v>3560.9600000000005</v>
      </c>
      <c r="Y5" s="4">
        <f>SUM(Y6:Y491)</f>
        <v>3134.36</v>
      </c>
      <c r="Z5" s="4">
        <f>SUM(Z6:Z491)</f>
        <v>2101.0666666666666</v>
      </c>
      <c r="AA5" s="1"/>
      <c r="AB5" s="4">
        <f>SUM(AB6:AB491)</f>
        <v>12960.672</v>
      </c>
      <c r="AC5" s="4">
        <f>SUM(AC6:AC491)</f>
        <v>7204.4</v>
      </c>
      <c r="AD5" s="5"/>
      <c r="AE5" s="10">
        <f>SUM(AE6:AE491)</f>
        <v>2600</v>
      </c>
      <c r="AF5" s="4">
        <f>SUM(AF6:AF491)</f>
        <v>12967.62</v>
      </c>
      <c r="AG5" s="10">
        <f>SUM(AG6:AG491)</f>
        <v>1497</v>
      </c>
      <c r="AH5" s="4">
        <f>SUM(AH6:AH491)</f>
        <v>7204.4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8</v>
      </c>
      <c r="E6" s="1"/>
      <c r="F6" s="1"/>
      <c r="G6" s="5">
        <v>0</v>
      </c>
      <c r="H6" s="1" t="e">
        <v>#N/A</v>
      </c>
      <c r="I6" s="1"/>
      <c r="J6" s="1"/>
      <c r="K6" s="1">
        <f t="shared" ref="K6:K42" si="1">E6-J6</f>
        <v>0</v>
      </c>
      <c r="L6" s="1"/>
      <c r="M6" s="1"/>
      <c r="N6" s="1">
        <v>0</v>
      </c>
      <c r="O6" s="1">
        <v>0</v>
      </c>
      <c r="P6" s="1">
        <f>E6/5</f>
        <v>0</v>
      </c>
      <c r="Q6" s="14"/>
      <c r="R6" s="22">
        <f>Q6-S6</f>
        <v>0</v>
      </c>
      <c r="S6" s="23"/>
      <c r="T6" s="15"/>
      <c r="U6" s="1"/>
      <c r="V6" s="1" t="e">
        <f>(F6+N6+O6+Q6)/P6</f>
        <v>#DIV/0!</v>
      </c>
      <c r="W6" s="1" t="e">
        <f>(F6+N6+O6)/P6</f>
        <v>#DIV/0!</v>
      </c>
      <c r="X6" s="1">
        <v>1.6</v>
      </c>
      <c r="Y6" s="1">
        <v>0</v>
      </c>
      <c r="Z6" s="1">
        <v>0</v>
      </c>
      <c r="AA6" s="1"/>
      <c r="AB6" s="1">
        <f>R6*G6</f>
        <v>0</v>
      </c>
      <c r="AC6" s="1">
        <f>S6*G6</f>
        <v>0</v>
      </c>
      <c r="AD6" s="5">
        <v>0</v>
      </c>
      <c r="AE6" s="8">
        <v>0</v>
      </c>
      <c r="AF6" s="1">
        <f>AE6*AD6*G6</f>
        <v>0</v>
      </c>
      <c r="AG6" s="8">
        <v>0</v>
      </c>
      <c r="AH6" s="1">
        <f>AG6*AD6*G6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/>
      <c r="D7" s="1">
        <v>1429</v>
      </c>
      <c r="E7" s="1">
        <v>1428</v>
      </c>
      <c r="F7" s="1"/>
      <c r="G7" s="5">
        <v>0.3</v>
      </c>
      <c r="H7" s="1">
        <v>180</v>
      </c>
      <c r="I7" s="1"/>
      <c r="J7" s="1">
        <v>1568</v>
      </c>
      <c r="K7" s="1">
        <f t="shared" si="1"/>
        <v>-140</v>
      </c>
      <c r="L7" s="1"/>
      <c r="M7" s="1"/>
      <c r="N7" s="1">
        <v>876</v>
      </c>
      <c r="O7" s="1">
        <v>696</v>
      </c>
      <c r="P7" s="1">
        <f t="shared" ref="P7:P42" si="2">E7/5</f>
        <v>285.60000000000002</v>
      </c>
      <c r="Q7" s="14">
        <f>14*P7-O7-N7-F7</f>
        <v>2426.4000000000005</v>
      </c>
      <c r="R7" s="22">
        <f t="shared" ref="R7:R42" si="3">Q7-S7</f>
        <v>1826.4000000000005</v>
      </c>
      <c r="S7" s="23">
        <v>600</v>
      </c>
      <c r="T7" s="15"/>
      <c r="U7" s="1"/>
      <c r="V7" s="1">
        <f t="shared" ref="V7:V42" si="4">(F7+N7+O7+Q7)/P7</f>
        <v>14</v>
      </c>
      <c r="W7" s="1">
        <f t="shared" ref="W7:W42" si="5">(F7+N7+O7)/P7</f>
        <v>5.5042016806722689</v>
      </c>
      <c r="X7" s="1">
        <v>196.6</v>
      </c>
      <c r="Y7" s="1">
        <v>166.4</v>
      </c>
      <c r="Z7" s="1">
        <v>139</v>
      </c>
      <c r="AA7" s="1"/>
      <c r="AB7" s="1">
        <f t="shared" ref="AB7:AB42" si="6">R7*G7</f>
        <v>547.92000000000019</v>
      </c>
      <c r="AC7" s="1">
        <f t="shared" ref="AC7:AC42" si="7">S7*G7</f>
        <v>180</v>
      </c>
      <c r="AD7" s="5">
        <v>12</v>
      </c>
      <c r="AE7" s="8">
        <v>152</v>
      </c>
      <c r="AF7" s="1">
        <f t="shared" ref="AF7:AF42" si="8">AE7*AD7*G7</f>
        <v>547.19999999999993</v>
      </c>
      <c r="AG7" s="8">
        <f t="shared" ref="AG7:AG42" si="9">S7/AD7</f>
        <v>50</v>
      </c>
      <c r="AH7" s="1">
        <f t="shared" ref="AH7:AH42" si="10">AG7*AD7*G7</f>
        <v>180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/>
      <c r="D8" s="1">
        <v>1597</v>
      </c>
      <c r="E8" s="1">
        <v>1452</v>
      </c>
      <c r="F8" s="1">
        <v>144</v>
      </c>
      <c r="G8" s="5">
        <v>0.3</v>
      </c>
      <c r="H8" s="1">
        <v>180</v>
      </c>
      <c r="I8" s="1"/>
      <c r="J8" s="1">
        <v>1469</v>
      </c>
      <c r="K8" s="1">
        <f t="shared" si="1"/>
        <v>-17</v>
      </c>
      <c r="L8" s="1"/>
      <c r="M8" s="1"/>
      <c r="N8" s="1">
        <v>672</v>
      </c>
      <c r="O8" s="1">
        <v>600</v>
      </c>
      <c r="P8" s="1">
        <f t="shared" si="2"/>
        <v>290.39999999999998</v>
      </c>
      <c r="Q8" s="14">
        <f>14*P8-O8-N8-F8</f>
        <v>2649.5999999999995</v>
      </c>
      <c r="R8" s="22">
        <f t="shared" si="3"/>
        <v>1449.5999999999995</v>
      </c>
      <c r="S8" s="23">
        <v>1200</v>
      </c>
      <c r="T8" s="15"/>
      <c r="U8" s="1"/>
      <c r="V8" s="1">
        <f t="shared" si="4"/>
        <v>14</v>
      </c>
      <c r="W8" s="1">
        <f t="shared" si="5"/>
        <v>4.8760330578512399</v>
      </c>
      <c r="X8" s="1">
        <v>190.4</v>
      </c>
      <c r="Y8" s="1">
        <v>179.2</v>
      </c>
      <c r="Z8" s="1">
        <v>140</v>
      </c>
      <c r="AA8" s="1"/>
      <c r="AB8" s="1">
        <f t="shared" si="6"/>
        <v>434.87999999999982</v>
      </c>
      <c r="AC8" s="1">
        <f t="shared" si="7"/>
        <v>360</v>
      </c>
      <c r="AD8" s="5">
        <v>12</v>
      </c>
      <c r="AE8" s="8">
        <v>121</v>
      </c>
      <c r="AF8" s="1">
        <f t="shared" si="8"/>
        <v>435.59999999999997</v>
      </c>
      <c r="AG8" s="8">
        <f t="shared" si="9"/>
        <v>100</v>
      </c>
      <c r="AH8" s="1">
        <f t="shared" si="10"/>
        <v>360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31</v>
      </c>
      <c r="C9" s="1">
        <v>166</v>
      </c>
      <c r="D9" s="1">
        <v>2</v>
      </c>
      <c r="E9" s="1">
        <v>120</v>
      </c>
      <c r="F9" s="1">
        <v>24</v>
      </c>
      <c r="G9" s="5">
        <v>0</v>
      </c>
      <c r="H9" s="1">
        <v>180</v>
      </c>
      <c r="I9" s="1"/>
      <c r="J9" s="1">
        <v>155</v>
      </c>
      <c r="K9" s="1">
        <f t="shared" si="1"/>
        <v>-35</v>
      </c>
      <c r="L9" s="1"/>
      <c r="M9" s="1"/>
      <c r="N9" s="1">
        <v>0</v>
      </c>
      <c r="O9" s="1">
        <v>0</v>
      </c>
      <c r="P9" s="1">
        <f t="shared" si="2"/>
        <v>24</v>
      </c>
      <c r="Q9" s="14"/>
      <c r="R9" s="22">
        <f t="shared" si="3"/>
        <v>0</v>
      </c>
      <c r="S9" s="23"/>
      <c r="T9" s="15"/>
      <c r="U9" s="1"/>
      <c r="V9" s="1">
        <f t="shared" si="4"/>
        <v>1</v>
      </c>
      <c r="W9" s="1">
        <f t="shared" si="5"/>
        <v>1</v>
      </c>
      <c r="X9" s="1">
        <v>24.4</v>
      </c>
      <c r="Y9" s="1">
        <v>14.8</v>
      </c>
      <c r="Z9" s="1">
        <v>0</v>
      </c>
      <c r="AA9" s="13" t="s">
        <v>35</v>
      </c>
      <c r="AB9" s="1">
        <f t="shared" si="6"/>
        <v>0</v>
      </c>
      <c r="AC9" s="1">
        <f t="shared" si="7"/>
        <v>0</v>
      </c>
      <c r="AD9" s="5">
        <v>0</v>
      </c>
      <c r="AE9" s="8">
        <v>0</v>
      </c>
      <c r="AF9" s="1">
        <f t="shared" si="8"/>
        <v>0</v>
      </c>
      <c r="AG9" s="8">
        <v>0</v>
      </c>
      <c r="AH9" s="1">
        <f t="shared" si="10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37</v>
      </c>
      <c r="C10" s="1">
        <v>121</v>
      </c>
      <c r="D10" s="1">
        <v>165</v>
      </c>
      <c r="E10" s="1">
        <v>253</v>
      </c>
      <c r="F10" s="1">
        <v>11</v>
      </c>
      <c r="G10" s="5">
        <v>1</v>
      </c>
      <c r="H10" s="1">
        <v>180</v>
      </c>
      <c r="I10" s="1"/>
      <c r="J10" s="1">
        <v>266.5</v>
      </c>
      <c r="K10" s="1">
        <f t="shared" si="1"/>
        <v>-13.5</v>
      </c>
      <c r="L10" s="1"/>
      <c r="M10" s="1"/>
      <c r="N10" s="1">
        <v>396</v>
      </c>
      <c r="O10" s="1">
        <v>297</v>
      </c>
      <c r="P10" s="1">
        <f t="shared" si="2"/>
        <v>50.6</v>
      </c>
      <c r="Q10" s="14"/>
      <c r="R10" s="22">
        <f t="shared" si="3"/>
        <v>0</v>
      </c>
      <c r="S10" s="23"/>
      <c r="T10" s="15"/>
      <c r="U10" s="1"/>
      <c r="V10" s="1">
        <f t="shared" si="4"/>
        <v>13.913043478260869</v>
      </c>
      <c r="W10" s="1">
        <f t="shared" si="5"/>
        <v>13.913043478260869</v>
      </c>
      <c r="X10" s="1">
        <v>80.3</v>
      </c>
      <c r="Y10" s="1">
        <v>51.7</v>
      </c>
      <c r="Z10" s="1">
        <v>58.666666666666657</v>
      </c>
      <c r="AA10" s="1"/>
      <c r="AB10" s="1">
        <f t="shared" si="6"/>
        <v>0</v>
      </c>
      <c r="AC10" s="1">
        <f t="shared" si="7"/>
        <v>0</v>
      </c>
      <c r="AD10" s="5">
        <v>5.5</v>
      </c>
      <c r="AE10" s="8">
        <f t="shared" ref="AE10:AE41" si="11">R10/AD10</f>
        <v>0</v>
      </c>
      <c r="AF10" s="1">
        <f t="shared" si="8"/>
        <v>0</v>
      </c>
      <c r="AG10" s="8">
        <f t="shared" si="9"/>
        <v>0</v>
      </c>
      <c r="AH10" s="1">
        <f t="shared" si="10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37</v>
      </c>
      <c r="C11" s="1">
        <v>74</v>
      </c>
      <c r="D11" s="1">
        <v>70.3</v>
      </c>
      <c r="E11" s="1">
        <v>40.700000000000003</v>
      </c>
      <c r="F11" s="1">
        <v>99.9</v>
      </c>
      <c r="G11" s="5">
        <v>1</v>
      </c>
      <c r="H11" s="1">
        <v>180</v>
      </c>
      <c r="I11" s="1"/>
      <c r="J11" s="1">
        <v>39.54</v>
      </c>
      <c r="K11" s="1">
        <f t="shared" si="1"/>
        <v>1.1600000000000037</v>
      </c>
      <c r="L11" s="1"/>
      <c r="M11" s="1"/>
      <c r="N11" s="1">
        <v>0</v>
      </c>
      <c r="O11" s="1">
        <v>0</v>
      </c>
      <c r="P11" s="1">
        <f t="shared" si="2"/>
        <v>8.14</v>
      </c>
      <c r="Q11" s="14">
        <f t="shared" ref="Q11:Q16" si="12">14*P11-O11-N11-F11</f>
        <v>14.060000000000002</v>
      </c>
      <c r="R11" s="22">
        <f t="shared" si="3"/>
        <v>14.060000000000002</v>
      </c>
      <c r="S11" s="23"/>
      <c r="T11" s="15"/>
      <c r="U11" s="1"/>
      <c r="V11" s="1">
        <f t="shared" si="4"/>
        <v>14</v>
      </c>
      <c r="W11" s="1">
        <f t="shared" si="5"/>
        <v>12.272727272727273</v>
      </c>
      <c r="X11" s="1">
        <v>10.36</v>
      </c>
      <c r="Y11" s="1">
        <v>0</v>
      </c>
      <c r="Z11" s="1">
        <v>0</v>
      </c>
      <c r="AA11" s="1"/>
      <c r="AB11" s="1">
        <f t="shared" si="6"/>
        <v>14.060000000000002</v>
      </c>
      <c r="AC11" s="1">
        <f t="shared" si="7"/>
        <v>0</v>
      </c>
      <c r="AD11" s="5">
        <v>3.7</v>
      </c>
      <c r="AE11" s="8">
        <v>4</v>
      </c>
      <c r="AF11" s="1">
        <f t="shared" si="8"/>
        <v>14.8</v>
      </c>
      <c r="AG11" s="8">
        <f t="shared" si="9"/>
        <v>0</v>
      </c>
      <c r="AH11" s="1">
        <f t="shared" si="10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37</v>
      </c>
      <c r="C12" s="1"/>
      <c r="D12" s="1">
        <v>495.8</v>
      </c>
      <c r="E12" s="1">
        <v>281.2</v>
      </c>
      <c r="F12" s="1">
        <v>214.6</v>
      </c>
      <c r="G12" s="5">
        <v>1</v>
      </c>
      <c r="H12" s="1">
        <v>180</v>
      </c>
      <c r="I12" s="1"/>
      <c r="J12" s="1">
        <v>282</v>
      </c>
      <c r="K12" s="1">
        <f t="shared" si="1"/>
        <v>-0.80000000000001137</v>
      </c>
      <c r="L12" s="1"/>
      <c r="M12" s="1"/>
      <c r="N12" s="1">
        <v>188.7</v>
      </c>
      <c r="O12" s="1">
        <v>99.9</v>
      </c>
      <c r="P12" s="1">
        <f t="shared" si="2"/>
        <v>56.239999999999995</v>
      </c>
      <c r="Q12" s="14">
        <f t="shared" si="12"/>
        <v>284.15999999999997</v>
      </c>
      <c r="R12" s="22">
        <f t="shared" si="3"/>
        <v>284.15999999999997</v>
      </c>
      <c r="S12" s="23"/>
      <c r="T12" s="15"/>
      <c r="U12" s="1"/>
      <c r="V12" s="1">
        <f t="shared" si="4"/>
        <v>14</v>
      </c>
      <c r="W12" s="1">
        <f t="shared" si="5"/>
        <v>8.9473684210526319</v>
      </c>
      <c r="X12" s="1">
        <v>56.239999999999988</v>
      </c>
      <c r="Y12" s="1">
        <v>65.72</v>
      </c>
      <c r="Z12" s="1">
        <v>4.9333333333333336</v>
      </c>
      <c r="AA12" s="1"/>
      <c r="AB12" s="1">
        <f t="shared" si="6"/>
        <v>284.15999999999997</v>
      </c>
      <c r="AC12" s="1">
        <f t="shared" si="7"/>
        <v>0</v>
      </c>
      <c r="AD12" s="5">
        <v>3.7</v>
      </c>
      <c r="AE12" s="8">
        <v>77</v>
      </c>
      <c r="AF12" s="1">
        <f t="shared" si="8"/>
        <v>284.90000000000003</v>
      </c>
      <c r="AG12" s="8">
        <f t="shared" si="9"/>
        <v>0</v>
      </c>
      <c r="AH12" s="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37</v>
      </c>
      <c r="C13" s="1">
        <v>234</v>
      </c>
      <c r="D13" s="1"/>
      <c r="E13" s="1">
        <v>160.19999999999999</v>
      </c>
      <c r="F13" s="1">
        <v>5.4</v>
      </c>
      <c r="G13" s="5">
        <v>1</v>
      </c>
      <c r="H13" s="1">
        <v>180</v>
      </c>
      <c r="I13" s="1"/>
      <c r="J13" s="1">
        <v>161.69999999999999</v>
      </c>
      <c r="K13" s="1">
        <f t="shared" si="1"/>
        <v>-1.5</v>
      </c>
      <c r="L13" s="1"/>
      <c r="M13" s="1"/>
      <c r="N13" s="1">
        <v>198</v>
      </c>
      <c r="O13" s="1">
        <v>149.4</v>
      </c>
      <c r="P13" s="1">
        <f t="shared" si="2"/>
        <v>32.04</v>
      </c>
      <c r="Q13" s="14">
        <f t="shared" si="12"/>
        <v>95.759999999999962</v>
      </c>
      <c r="R13" s="22">
        <f t="shared" si="3"/>
        <v>95.759999999999962</v>
      </c>
      <c r="S13" s="23"/>
      <c r="T13" s="15"/>
      <c r="U13" s="1"/>
      <c r="V13" s="1">
        <f t="shared" si="4"/>
        <v>13.999999999999998</v>
      </c>
      <c r="W13" s="1">
        <f t="shared" si="5"/>
        <v>11.011235955056181</v>
      </c>
      <c r="X13" s="1">
        <v>39.6</v>
      </c>
      <c r="Y13" s="1">
        <v>4.74</v>
      </c>
      <c r="Z13" s="1">
        <v>34.200000000000003</v>
      </c>
      <c r="AA13" s="1"/>
      <c r="AB13" s="1">
        <f t="shared" si="6"/>
        <v>95.759999999999962</v>
      </c>
      <c r="AC13" s="1">
        <f t="shared" si="7"/>
        <v>0</v>
      </c>
      <c r="AD13" s="5">
        <v>1.8</v>
      </c>
      <c r="AE13" s="8">
        <v>53</v>
      </c>
      <c r="AF13" s="1">
        <f t="shared" si="8"/>
        <v>95.4</v>
      </c>
      <c r="AG13" s="8">
        <f t="shared" si="9"/>
        <v>0</v>
      </c>
      <c r="AH13" s="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31</v>
      </c>
      <c r="C14" s="1"/>
      <c r="D14" s="1">
        <v>1250</v>
      </c>
      <c r="E14" s="1">
        <v>1170</v>
      </c>
      <c r="F14" s="1">
        <v>80</v>
      </c>
      <c r="G14" s="5">
        <v>0.25</v>
      </c>
      <c r="H14" s="1">
        <v>180</v>
      </c>
      <c r="I14" s="1"/>
      <c r="J14" s="1">
        <v>1193</v>
      </c>
      <c r="K14" s="1">
        <f t="shared" si="1"/>
        <v>-23</v>
      </c>
      <c r="L14" s="1"/>
      <c r="M14" s="1"/>
      <c r="N14" s="1">
        <v>1068</v>
      </c>
      <c r="O14" s="1">
        <v>798</v>
      </c>
      <c r="P14" s="1">
        <f t="shared" si="2"/>
        <v>234</v>
      </c>
      <c r="Q14" s="14">
        <f t="shared" si="12"/>
        <v>1330</v>
      </c>
      <c r="R14" s="22">
        <f t="shared" si="3"/>
        <v>730</v>
      </c>
      <c r="S14" s="23">
        <v>600</v>
      </c>
      <c r="T14" s="15"/>
      <c r="U14" s="1"/>
      <c r="V14" s="1">
        <f t="shared" si="4"/>
        <v>14</v>
      </c>
      <c r="W14" s="1">
        <f t="shared" si="5"/>
        <v>8.3162393162393169</v>
      </c>
      <c r="X14" s="1">
        <v>204.6</v>
      </c>
      <c r="Y14" s="1">
        <v>154.4</v>
      </c>
      <c r="Z14" s="1">
        <v>137</v>
      </c>
      <c r="AA14" s="1"/>
      <c r="AB14" s="1">
        <f t="shared" si="6"/>
        <v>182.5</v>
      </c>
      <c r="AC14" s="1">
        <f t="shared" si="7"/>
        <v>150</v>
      </c>
      <c r="AD14" s="5">
        <v>6</v>
      </c>
      <c r="AE14" s="8">
        <v>122</v>
      </c>
      <c r="AF14" s="1">
        <f t="shared" si="8"/>
        <v>183</v>
      </c>
      <c r="AG14" s="8">
        <f t="shared" si="9"/>
        <v>100</v>
      </c>
      <c r="AH14" s="1">
        <f t="shared" si="10"/>
        <v>150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37</v>
      </c>
      <c r="C15" s="1">
        <v>366</v>
      </c>
      <c r="D15" s="1">
        <v>540</v>
      </c>
      <c r="E15" s="1">
        <v>624</v>
      </c>
      <c r="F15" s="1">
        <v>222</v>
      </c>
      <c r="G15" s="5">
        <v>1</v>
      </c>
      <c r="H15" s="1">
        <v>180</v>
      </c>
      <c r="I15" s="1"/>
      <c r="J15" s="1">
        <v>629</v>
      </c>
      <c r="K15" s="1">
        <f t="shared" si="1"/>
        <v>-5</v>
      </c>
      <c r="L15" s="1"/>
      <c r="M15" s="1"/>
      <c r="N15" s="1">
        <v>480</v>
      </c>
      <c r="O15" s="1">
        <v>396</v>
      </c>
      <c r="P15" s="1">
        <f t="shared" si="2"/>
        <v>124.8</v>
      </c>
      <c r="Q15" s="14">
        <f t="shared" si="12"/>
        <v>649.20000000000005</v>
      </c>
      <c r="R15" s="22">
        <f t="shared" si="3"/>
        <v>649.20000000000005</v>
      </c>
      <c r="S15" s="23"/>
      <c r="T15" s="15"/>
      <c r="U15" s="1"/>
      <c r="V15" s="1">
        <f t="shared" si="4"/>
        <v>14</v>
      </c>
      <c r="W15" s="1">
        <f t="shared" si="5"/>
        <v>8.7980769230769234</v>
      </c>
      <c r="X15" s="1">
        <v>123.6</v>
      </c>
      <c r="Y15" s="1">
        <v>112.8</v>
      </c>
      <c r="Z15" s="1">
        <v>14</v>
      </c>
      <c r="AA15" s="1"/>
      <c r="AB15" s="1">
        <f t="shared" si="6"/>
        <v>649.20000000000005</v>
      </c>
      <c r="AC15" s="1">
        <f t="shared" si="7"/>
        <v>0</v>
      </c>
      <c r="AD15" s="5">
        <v>6</v>
      </c>
      <c r="AE15" s="8">
        <v>108</v>
      </c>
      <c r="AF15" s="1">
        <f t="shared" si="8"/>
        <v>648</v>
      </c>
      <c r="AG15" s="8">
        <f t="shared" si="9"/>
        <v>0</v>
      </c>
      <c r="AH15" s="1">
        <f t="shared" si="10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31</v>
      </c>
      <c r="C16" s="1"/>
      <c r="D16" s="1">
        <v>768</v>
      </c>
      <c r="E16" s="1">
        <v>770</v>
      </c>
      <c r="F16" s="1">
        <v>-4</v>
      </c>
      <c r="G16" s="5">
        <v>0.25</v>
      </c>
      <c r="H16" s="1">
        <v>180</v>
      </c>
      <c r="I16" s="1"/>
      <c r="J16" s="1">
        <v>956</v>
      </c>
      <c r="K16" s="1">
        <f t="shared" si="1"/>
        <v>-186</v>
      </c>
      <c r="L16" s="1"/>
      <c r="M16" s="1"/>
      <c r="N16" s="1">
        <v>1164</v>
      </c>
      <c r="O16" s="1">
        <v>900</v>
      </c>
      <c r="P16" s="1">
        <f t="shared" si="2"/>
        <v>154</v>
      </c>
      <c r="Q16" s="14">
        <f t="shared" si="12"/>
        <v>96</v>
      </c>
      <c r="R16" s="22">
        <f t="shared" si="3"/>
        <v>96</v>
      </c>
      <c r="S16" s="23"/>
      <c r="T16" s="15"/>
      <c r="U16" s="1"/>
      <c r="V16" s="1">
        <f t="shared" si="4"/>
        <v>14</v>
      </c>
      <c r="W16" s="1">
        <f t="shared" si="5"/>
        <v>13.376623376623376</v>
      </c>
      <c r="X16" s="1">
        <v>217.8</v>
      </c>
      <c r="Y16" s="1">
        <v>142.80000000000001</v>
      </c>
      <c r="Z16" s="1">
        <v>139.33333333333329</v>
      </c>
      <c r="AA16" s="1"/>
      <c r="AB16" s="1">
        <f t="shared" si="6"/>
        <v>24</v>
      </c>
      <c r="AC16" s="1">
        <f t="shared" si="7"/>
        <v>0</v>
      </c>
      <c r="AD16" s="5">
        <v>12</v>
      </c>
      <c r="AE16" s="8">
        <v>8</v>
      </c>
      <c r="AF16" s="1">
        <f t="shared" si="8"/>
        <v>24</v>
      </c>
      <c r="AG16" s="8">
        <f t="shared" si="9"/>
        <v>0</v>
      </c>
      <c r="AH16" s="1">
        <f t="shared" si="10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31</v>
      </c>
      <c r="C17" s="1"/>
      <c r="D17" s="1">
        <v>36</v>
      </c>
      <c r="E17" s="1">
        <v>36</v>
      </c>
      <c r="F17" s="1"/>
      <c r="G17" s="5">
        <v>0.25</v>
      </c>
      <c r="H17" s="1">
        <v>180</v>
      </c>
      <c r="I17" s="1"/>
      <c r="J17" s="1">
        <v>68</v>
      </c>
      <c r="K17" s="1">
        <f t="shared" si="1"/>
        <v>-32</v>
      </c>
      <c r="L17" s="1"/>
      <c r="M17" s="1"/>
      <c r="N17" s="1">
        <v>24</v>
      </c>
      <c r="O17" s="1">
        <v>0</v>
      </c>
      <c r="P17" s="1">
        <f t="shared" si="2"/>
        <v>7.2</v>
      </c>
      <c r="Q17" s="14">
        <f>13*P17-O17-N17-F17</f>
        <v>69.600000000000009</v>
      </c>
      <c r="R17" s="22">
        <f t="shared" si="3"/>
        <v>69.600000000000009</v>
      </c>
      <c r="S17" s="23"/>
      <c r="T17" s="15"/>
      <c r="U17" s="1"/>
      <c r="V17" s="1">
        <f t="shared" si="4"/>
        <v>13</v>
      </c>
      <c r="W17" s="1">
        <f t="shared" si="5"/>
        <v>3.333333333333333</v>
      </c>
      <c r="X17" s="1">
        <v>0</v>
      </c>
      <c r="Y17" s="1">
        <v>2.4</v>
      </c>
      <c r="Z17" s="1">
        <v>0</v>
      </c>
      <c r="AA17" s="1" t="s">
        <v>45</v>
      </c>
      <c r="AB17" s="1">
        <f t="shared" si="6"/>
        <v>17.400000000000002</v>
      </c>
      <c r="AC17" s="1">
        <f t="shared" si="7"/>
        <v>0</v>
      </c>
      <c r="AD17" s="5">
        <v>12</v>
      </c>
      <c r="AE17" s="8">
        <v>6</v>
      </c>
      <c r="AF17" s="1">
        <f t="shared" si="8"/>
        <v>18</v>
      </c>
      <c r="AG17" s="8">
        <f t="shared" si="9"/>
        <v>0</v>
      </c>
      <c r="AH17" s="1">
        <f t="shared" si="10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31</v>
      </c>
      <c r="C18" s="1">
        <v>3</v>
      </c>
      <c r="D18" s="1"/>
      <c r="E18" s="1"/>
      <c r="F18" s="1"/>
      <c r="G18" s="5">
        <v>0</v>
      </c>
      <c r="H18" s="1">
        <v>180</v>
      </c>
      <c r="I18" s="1"/>
      <c r="J18" s="1"/>
      <c r="K18" s="1">
        <f t="shared" si="1"/>
        <v>0</v>
      </c>
      <c r="L18" s="1"/>
      <c r="M18" s="1"/>
      <c r="N18" s="1">
        <v>0</v>
      </c>
      <c r="O18" s="1">
        <v>0</v>
      </c>
      <c r="P18" s="1">
        <f t="shared" si="2"/>
        <v>0</v>
      </c>
      <c r="Q18" s="14"/>
      <c r="R18" s="22">
        <f t="shared" si="3"/>
        <v>0</v>
      </c>
      <c r="S18" s="23"/>
      <c r="T18" s="15"/>
      <c r="U18" s="1"/>
      <c r="V18" s="1" t="e">
        <f t="shared" si="4"/>
        <v>#DIV/0!</v>
      </c>
      <c r="W18" s="1" t="e">
        <f t="shared" si="5"/>
        <v>#DIV/0!</v>
      </c>
      <c r="X18" s="1">
        <v>19.2</v>
      </c>
      <c r="Y18" s="1">
        <v>17</v>
      </c>
      <c r="Z18" s="1">
        <v>0</v>
      </c>
      <c r="AA18" s="13" t="s">
        <v>35</v>
      </c>
      <c r="AB18" s="1">
        <f t="shared" si="6"/>
        <v>0</v>
      </c>
      <c r="AC18" s="1">
        <f t="shared" si="7"/>
        <v>0</v>
      </c>
      <c r="AD18" s="5">
        <v>0</v>
      </c>
      <c r="AE18" s="8">
        <v>0</v>
      </c>
      <c r="AF18" s="1">
        <f t="shared" si="8"/>
        <v>0</v>
      </c>
      <c r="AG18" s="8">
        <v>0</v>
      </c>
      <c r="AH18" s="1">
        <f t="shared" si="10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31</v>
      </c>
      <c r="C19" s="1">
        <v>21</v>
      </c>
      <c r="D19" s="1"/>
      <c r="E19" s="1">
        <v>19</v>
      </c>
      <c r="F19" s="1"/>
      <c r="G19" s="5">
        <v>0</v>
      </c>
      <c r="H19" s="1">
        <v>180</v>
      </c>
      <c r="I19" s="1"/>
      <c r="J19" s="1">
        <v>42</v>
      </c>
      <c r="K19" s="1">
        <f t="shared" si="1"/>
        <v>-23</v>
      </c>
      <c r="L19" s="1"/>
      <c r="M19" s="1"/>
      <c r="N19" s="1">
        <v>0</v>
      </c>
      <c r="O19" s="1">
        <v>0</v>
      </c>
      <c r="P19" s="1">
        <f t="shared" si="2"/>
        <v>3.8</v>
      </c>
      <c r="Q19" s="14"/>
      <c r="R19" s="22">
        <f t="shared" si="3"/>
        <v>0</v>
      </c>
      <c r="S19" s="23"/>
      <c r="T19" s="15"/>
      <c r="U19" s="1"/>
      <c r="V19" s="1">
        <f t="shared" si="4"/>
        <v>0</v>
      </c>
      <c r="W19" s="1">
        <f t="shared" si="5"/>
        <v>0</v>
      </c>
      <c r="X19" s="1">
        <v>19.600000000000001</v>
      </c>
      <c r="Y19" s="1">
        <v>8.6</v>
      </c>
      <c r="Z19" s="1">
        <v>0</v>
      </c>
      <c r="AA19" s="13" t="s">
        <v>35</v>
      </c>
      <c r="AB19" s="1">
        <f t="shared" si="6"/>
        <v>0</v>
      </c>
      <c r="AC19" s="1">
        <f t="shared" si="7"/>
        <v>0</v>
      </c>
      <c r="AD19" s="5">
        <v>0</v>
      </c>
      <c r="AE19" s="8">
        <v>0</v>
      </c>
      <c r="AF19" s="1">
        <f t="shared" si="8"/>
        <v>0</v>
      </c>
      <c r="AG19" s="8">
        <v>0</v>
      </c>
      <c r="AH19" s="1">
        <f t="shared" si="10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31</v>
      </c>
      <c r="C20" s="1"/>
      <c r="D20" s="1">
        <v>664</v>
      </c>
      <c r="E20" s="1">
        <v>536</v>
      </c>
      <c r="F20" s="1">
        <v>125</v>
      </c>
      <c r="G20" s="5">
        <v>0.75</v>
      </c>
      <c r="H20" s="1">
        <v>180</v>
      </c>
      <c r="I20" s="1"/>
      <c r="J20" s="1">
        <v>533</v>
      </c>
      <c r="K20" s="1">
        <f t="shared" si="1"/>
        <v>3</v>
      </c>
      <c r="L20" s="1"/>
      <c r="M20" s="1"/>
      <c r="N20" s="1">
        <v>248</v>
      </c>
      <c r="O20" s="1">
        <v>200</v>
      </c>
      <c r="P20" s="1">
        <f t="shared" si="2"/>
        <v>107.2</v>
      </c>
      <c r="Q20" s="14">
        <f t="shared" ref="Q20:Q21" si="13">14*P20-O20-N20-F20</f>
        <v>927.8</v>
      </c>
      <c r="R20" s="22">
        <f t="shared" si="3"/>
        <v>527.79999999999995</v>
      </c>
      <c r="S20" s="23">
        <v>400</v>
      </c>
      <c r="T20" s="15"/>
      <c r="U20" s="1"/>
      <c r="V20" s="1">
        <f t="shared" si="4"/>
        <v>14</v>
      </c>
      <c r="W20" s="1">
        <f t="shared" si="5"/>
        <v>5.3451492537313428</v>
      </c>
      <c r="X20" s="1">
        <v>73.8</v>
      </c>
      <c r="Y20" s="1">
        <v>73.2</v>
      </c>
      <c r="Z20" s="1">
        <v>56</v>
      </c>
      <c r="AA20" s="1"/>
      <c r="AB20" s="1">
        <f t="shared" si="6"/>
        <v>395.84999999999997</v>
      </c>
      <c r="AC20" s="1">
        <f t="shared" si="7"/>
        <v>300</v>
      </c>
      <c r="AD20" s="5">
        <v>8</v>
      </c>
      <c r="AE20" s="8">
        <v>66</v>
      </c>
      <c r="AF20" s="1">
        <f t="shared" si="8"/>
        <v>396</v>
      </c>
      <c r="AG20" s="8">
        <f t="shared" si="9"/>
        <v>50</v>
      </c>
      <c r="AH20" s="1">
        <f t="shared" si="10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31</v>
      </c>
      <c r="C21" s="1">
        <v>137</v>
      </c>
      <c r="D21" s="1">
        <v>672</v>
      </c>
      <c r="E21" s="1">
        <v>667</v>
      </c>
      <c r="F21" s="1">
        <v>1</v>
      </c>
      <c r="G21" s="5">
        <v>0.9</v>
      </c>
      <c r="H21" s="1">
        <v>180</v>
      </c>
      <c r="I21" s="1"/>
      <c r="J21" s="1">
        <v>658</v>
      </c>
      <c r="K21" s="1">
        <f t="shared" si="1"/>
        <v>9</v>
      </c>
      <c r="L21" s="1"/>
      <c r="M21" s="1"/>
      <c r="N21" s="1">
        <v>360</v>
      </c>
      <c r="O21" s="1">
        <v>344</v>
      </c>
      <c r="P21" s="1">
        <f t="shared" si="2"/>
        <v>133.4</v>
      </c>
      <c r="Q21" s="14">
        <f t="shared" si="13"/>
        <v>1162.6000000000001</v>
      </c>
      <c r="R21" s="22">
        <f t="shared" si="3"/>
        <v>762.60000000000014</v>
      </c>
      <c r="S21" s="23">
        <v>400</v>
      </c>
      <c r="T21" s="15"/>
      <c r="U21" s="1"/>
      <c r="V21" s="1">
        <f t="shared" si="4"/>
        <v>14</v>
      </c>
      <c r="W21" s="1">
        <f t="shared" si="5"/>
        <v>5.2848575712143928</v>
      </c>
      <c r="X21" s="1">
        <v>99.2</v>
      </c>
      <c r="Y21" s="1">
        <v>89</v>
      </c>
      <c r="Z21" s="1">
        <v>71.666666666666671</v>
      </c>
      <c r="AA21" s="1"/>
      <c r="AB21" s="1">
        <f t="shared" si="6"/>
        <v>686.34000000000015</v>
      </c>
      <c r="AC21" s="1">
        <f t="shared" si="7"/>
        <v>360</v>
      </c>
      <c r="AD21" s="5">
        <v>8</v>
      </c>
      <c r="AE21" s="8">
        <v>95</v>
      </c>
      <c r="AF21" s="1">
        <f t="shared" si="8"/>
        <v>684</v>
      </c>
      <c r="AG21" s="8">
        <f t="shared" si="9"/>
        <v>50</v>
      </c>
      <c r="AH21" s="1">
        <f t="shared" si="10"/>
        <v>360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31</v>
      </c>
      <c r="C22" s="1"/>
      <c r="D22" s="1">
        <v>5</v>
      </c>
      <c r="E22" s="1">
        <v>5</v>
      </c>
      <c r="F22" s="1"/>
      <c r="G22" s="5">
        <v>0</v>
      </c>
      <c r="H22" s="1">
        <v>180</v>
      </c>
      <c r="I22" s="1"/>
      <c r="J22" s="1">
        <v>5</v>
      </c>
      <c r="K22" s="1">
        <f t="shared" si="1"/>
        <v>0</v>
      </c>
      <c r="L22" s="1"/>
      <c r="M22" s="1"/>
      <c r="N22" s="1">
        <v>0</v>
      </c>
      <c r="O22" s="1">
        <v>0</v>
      </c>
      <c r="P22" s="1">
        <f t="shared" si="2"/>
        <v>1</v>
      </c>
      <c r="Q22" s="14"/>
      <c r="R22" s="22">
        <f t="shared" si="3"/>
        <v>0</v>
      </c>
      <c r="S22" s="23"/>
      <c r="T22" s="15"/>
      <c r="U22" s="1"/>
      <c r="V22" s="1">
        <f t="shared" si="4"/>
        <v>0</v>
      </c>
      <c r="W22" s="1">
        <f t="shared" si="5"/>
        <v>0</v>
      </c>
      <c r="X22" s="1">
        <v>7.2</v>
      </c>
      <c r="Y22" s="1">
        <v>8.8000000000000007</v>
      </c>
      <c r="Z22" s="1">
        <v>0</v>
      </c>
      <c r="AA22" s="13" t="s">
        <v>35</v>
      </c>
      <c r="AB22" s="1">
        <f t="shared" si="6"/>
        <v>0</v>
      </c>
      <c r="AC22" s="1">
        <f t="shared" si="7"/>
        <v>0</v>
      </c>
      <c r="AD22" s="5">
        <v>0</v>
      </c>
      <c r="AE22" s="8">
        <v>0</v>
      </c>
      <c r="AF22" s="1">
        <f t="shared" si="8"/>
        <v>0</v>
      </c>
      <c r="AG22" s="8">
        <v>0</v>
      </c>
      <c r="AH22" s="1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1000</v>
      </c>
      <c r="D23" s="1">
        <v>512</v>
      </c>
      <c r="E23" s="1">
        <v>1474</v>
      </c>
      <c r="F23" s="1">
        <v>11</v>
      </c>
      <c r="G23" s="5">
        <v>0.9</v>
      </c>
      <c r="H23" s="1">
        <v>180</v>
      </c>
      <c r="I23" s="1"/>
      <c r="J23" s="1">
        <v>1572</v>
      </c>
      <c r="K23" s="1">
        <f t="shared" si="1"/>
        <v>-98</v>
      </c>
      <c r="L23" s="1"/>
      <c r="M23" s="1"/>
      <c r="N23" s="1">
        <v>512</v>
      </c>
      <c r="O23" s="1">
        <v>400</v>
      </c>
      <c r="P23" s="1">
        <f t="shared" si="2"/>
        <v>294.8</v>
      </c>
      <c r="Q23" s="14">
        <f>13*P23-O23-N23-F23</f>
        <v>2909.4</v>
      </c>
      <c r="R23" s="22">
        <f t="shared" si="3"/>
        <v>1893.4</v>
      </c>
      <c r="S23" s="23">
        <v>1016</v>
      </c>
      <c r="T23" s="15"/>
      <c r="U23" s="1"/>
      <c r="V23" s="1">
        <f t="shared" si="4"/>
        <v>13</v>
      </c>
      <c r="W23" s="1">
        <f t="shared" si="5"/>
        <v>3.1309362279511532</v>
      </c>
      <c r="X23" s="1">
        <v>172.4</v>
      </c>
      <c r="Y23" s="1">
        <v>196</v>
      </c>
      <c r="Z23" s="1">
        <v>129.66666666666671</v>
      </c>
      <c r="AA23" s="1"/>
      <c r="AB23" s="1">
        <f t="shared" si="6"/>
        <v>1704.0600000000002</v>
      </c>
      <c r="AC23" s="1">
        <f t="shared" si="7"/>
        <v>914.4</v>
      </c>
      <c r="AD23" s="5">
        <v>8</v>
      </c>
      <c r="AE23" s="8">
        <v>237</v>
      </c>
      <c r="AF23" s="1">
        <f t="shared" si="8"/>
        <v>1706.4</v>
      </c>
      <c r="AG23" s="8">
        <f t="shared" si="9"/>
        <v>127</v>
      </c>
      <c r="AH23" s="1">
        <f t="shared" si="10"/>
        <v>914.4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79</v>
      </c>
      <c r="D24" s="1">
        <v>48</v>
      </c>
      <c r="E24" s="1">
        <v>110</v>
      </c>
      <c r="F24" s="1"/>
      <c r="G24" s="5">
        <v>0.43</v>
      </c>
      <c r="H24" s="1">
        <v>180</v>
      </c>
      <c r="I24" s="1"/>
      <c r="J24" s="1">
        <v>148</v>
      </c>
      <c r="K24" s="1">
        <f t="shared" si="1"/>
        <v>-38</v>
      </c>
      <c r="L24" s="1"/>
      <c r="M24" s="1"/>
      <c r="N24" s="1">
        <v>112</v>
      </c>
      <c r="O24" s="1">
        <v>0</v>
      </c>
      <c r="P24" s="1">
        <f t="shared" si="2"/>
        <v>22</v>
      </c>
      <c r="Q24" s="14">
        <f t="shared" ref="Q24" si="14">14*P24-O24-N24-F24</f>
        <v>196</v>
      </c>
      <c r="R24" s="22">
        <f t="shared" si="3"/>
        <v>196</v>
      </c>
      <c r="S24" s="23"/>
      <c r="T24" s="15"/>
      <c r="U24" s="1"/>
      <c r="V24" s="1">
        <f t="shared" si="4"/>
        <v>14</v>
      </c>
      <c r="W24" s="1">
        <f t="shared" si="5"/>
        <v>5.0909090909090908</v>
      </c>
      <c r="X24" s="1">
        <v>16</v>
      </c>
      <c r="Y24" s="1">
        <v>6.4</v>
      </c>
      <c r="Z24" s="1">
        <v>17</v>
      </c>
      <c r="AA24" s="1"/>
      <c r="AB24" s="1">
        <f t="shared" si="6"/>
        <v>84.28</v>
      </c>
      <c r="AC24" s="1">
        <f t="shared" si="7"/>
        <v>0</v>
      </c>
      <c r="AD24" s="5">
        <v>16</v>
      </c>
      <c r="AE24" s="8">
        <v>12</v>
      </c>
      <c r="AF24" s="1">
        <f t="shared" si="8"/>
        <v>82.56</v>
      </c>
      <c r="AG24" s="8">
        <f t="shared" si="9"/>
        <v>0</v>
      </c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37</v>
      </c>
      <c r="C25" s="1">
        <v>1000</v>
      </c>
      <c r="D25" s="1">
        <v>2150</v>
      </c>
      <c r="E25" s="1">
        <v>1940</v>
      </c>
      <c r="F25" s="1">
        <v>1170</v>
      </c>
      <c r="G25" s="5">
        <v>1</v>
      </c>
      <c r="H25" s="1">
        <v>180</v>
      </c>
      <c r="I25" s="1"/>
      <c r="J25" s="1">
        <v>1958.7</v>
      </c>
      <c r="K25" s="1">
        <f t="shared" si="1"/>
        <v>-18.700000000000045</v>
      </c>
      <c r="L25" s="1"/>
      <c r="M25" s="1"/>
      <c r="N25" s="1">
        <v>810</v>
      </c>
      <c r="O25" s="1">
        <v>700</v>
      </c>
      <c r="P25" s="1">
        <f t="shared" si="2"/>
        <v>388</v>
      </c>
      <c r="Q25" s="14">
        <f>15*P25-O25-N25-F25</f>
        <v>3140</v>
      </c>
      <c r="R25" s="22">
        <f t="shared" si="3"/>
        <v>1640</v>
      </c>
      <c r="S25" s="23">
        <v>1500</v>
      </c>
      <c r="T25" s="15"/>
      <c r="U25" s="1"/>
      <c r="V25" s="1">
        <f t="shared" si="4"/>
        <v>15</v>
      </c>
      <c r="W25" s="1">
        <f t="shared" si="5"/>
        <v>6.9072164948453612</v>
      </c>
      <c r="X25" s="1">
        <v>330</v>
      </c>
      <c r="Y25" s="1">
        <v>339</v>
      </c>
      <c r="Z25" s="1">
        <v>233.33333333333329</v>
      </c>
      <c r="AA25" s="1"/>
      <c r="AB25" s="1">
        <f t="shared" si="6"/>
        <v>1640</v>
      </c>
      <c r="AC25" s="1">
        <f t="shared" si="7"/>
        <v>1500</v>
      </c>
      <c r="AD25" s="5">
        <v>5</v>
      </c>
      <c r="AE25" s="8">
        <v>328</v>
      </c>
      <c r="AF25" s="1">
        <f t="shared" si="8"/>
        <v>1640</v>
      </c>
      <c r="AG25" s="8">
        <f t="shared" si="9"/>
        <v>300</v>
      </c>
      <c r="AH25" s="1">
        <f t="shared" si="10"/>
        <v>1500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1000</v>
      </c>
      <c r="D26" s="1">
        <v>1126</v>
      </c>
      <c r="E26" s="1">
        <v>2084</v>
      </c>
      <c r="F26" s="1"/>
      <c r="G26" s="5">
        <v>0.9</v>
      </c>
      <c r="H26" s="1">
        <v>180</v>
      </c>
      <c r="I26" s="1"/>
      <c r="J26" s="1">
        <v>2045</v>
      </c>
      <c r="K26" s="1">
        <f t="shared" si="1"/>
        <v>39</v>
      </c>
      <c r="L26" s="1"/>
      <c r="M26" s="1"/>
      <c r="N26" s="1">
        <v>616</v>
      </c>
      <c r="O26" s="1">
        <v>496</v>
      </c>
      <c r="P26" s="1">
        <f t="shared" si="2"/>
        <v>416.8</v>
      </c>
      <c r="Q26" s="14">
        <f>13*P26-O26-N26-F26</f>
        <v>4306.4000000000005</v>
      </c>
      <c r="R26" s="22">
        <f t="shared" si="3"/>
        <v>2706.4000000000005</v>
      </c>
      <c r="S26" s="23">
        <v>1600</v>
      </c>
      <c r="T26" s="15"/>
      <c r="U26" s="1"/>
      <c r="V26" s="1">
        <f t="shared" si="4"/>
        <v>13.000000000000002</v>
      </c>
      <c r="W26" s="1">
        <f t="shared" si="5"/>
        <v>2.6679462571976966</v>
      </c>
      <c r="X26" s="1">
        <v>227.8</v>
      </c>
      <c r="Y26" s="1">
        <v>229.6</v>
      </c>
      <c r="Z26" s="1">
        <v>162.66666666666671</v>
      </c>
      <c r="AA26" s="1"/>
      <c r="AB26" s="1">
        <f t="shared" si="6"/>
        <v>2435.7600000000007</v>
      </c>
      <c r="AC26" s="1">
        <f t="shared" si="7"/>
        <v>1440</v>
      </c>
      <c r="AD26" s="5">
        <v>8</v>
      </c>
      <c r="AE26" s="8">
        <v>338</v>
      </c>
      <c r="AF26" s="1">
        <f t="shared" si="8"/>
        <v>2433.6</v>
      </c>
      <c r="AG26" s="8">
        <f t="shared" si="9"/>
        <v>200</v>
      </c>
      <c r="AH26" s="1">
        <f t="shared" si="10"/>
        <v>1440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31</v>
      </c>
      <c r="C27" s="1"/>
      <c r="D27" s="1">
        <v>128</v>
      </c>
      <c r="E27" s="1">
        <v>128</v>
      </c>
      <c r="F27" s="1"/>
      <c r="G27" s="5">
        <v>0.43</v>
      </c>
      <c r="H27" s="1">
        <v>180</v>
      </c>
      <c r="I27" s="1"/>
      <c r="J27" s="1">
        <v>143</v>
      </c>
      <c r="K27" s="1">
        <f t="shared" si="1"/>
        <v>-15</v>
      </c>
      <c r="L27" s="1"/>
      <c r="M27" s="1"/>
      <c r="N27" s="1">
        <v>256</v>
      </c>
      <c r="O27" s="1">
        <v>0</v>
      </c>
      <c r="P27" s="1">
        <f t="shared" si="2"/>
        <v>25.6</v>
      </c>
      <c r="Q27" s="14">
        <f t="shared" ref="Q27:Q28" si="15">14*P27-O27-N27-F27</f>
        <v>102.40000000000003</v>
      </c>
      <c r="R27" s="22">
        <f t="shared" si="3"/>
        <v>102.40000000000003</v>
      </c>
      <c r="S27" s="23"/>
      <c r="T27" s="15"/>
      <c r="U27" s="1"/>
      <c r="V27" s="1">
        <f t="shared" si="4"/>
        <v>14</v>
      </c>
      <c r="W27" s="1">
        <f t="shared" si="5"/>
        <v>10</v>
      </c>
      <c r="X27" s="1">
        <v>29.8</v>
      </c>
      <c r="Y27" s="1">
        <v>21</v>
      </c>
      <c r="Z27" s="1">
        <v>19.666666666666671</v>
      </c>
      <c r="AA27" s="1"/>
      <c r="AB27" s="1">
        <f t="shared" si="6"/>
        <v>44.032000000000011</v>
      </c>
      <c r="AC27" s="1">
        <f t="shared" si="7"/>
        <v>0</v>
      </c>
      <c r="AD27" s="5">
        <v>16</v>
      </c>
      <c r="AE27" s="8">
        <v>7</v>
      </c>
      <c r="AF27" s="1">
        <f t="shared" si="8"/>
        <v>48.16</v>
      </c>
      <c r="AG27" s="8">
        <f t="shared" si="9"/>
        <v>0</v>
      </c>
      <c r="AH27" s="1">
        <f t="shared" si="10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31</v>
      </c>
      <c r="C28" s="1">
        <v>257</v>
      </c>
      <c r="D28" s="1"/>
      <c r="E28" s="1">
        <v>228</v>
      </c>
      <c r="F28" s="1"/>
      <c r="G28" s="5">
        <v>0.7</v>
      </c>
      <c r="H28" s="1">
        <v>180</v>
      </c>
      <c r="I28" s="1"/>
      <c r="J28" s="1">
        <v>257</v>
      </c>
      <c r="K28" s="1">
        <f t="shared" si="1"/>
        <v>-29</v>
      </c>
      <c r="L28" s="1"/>
      <c r="M28" s="1"/>
      <c r="N28" s="1">
        <v>192</v>
      </c>
      <c r="O28" s="1">
        <v>96</v>
      </c>
      <c r="P28" s="1">
        <f t="shared" si="2"/>
        <v>45.6</v>
      </c>
      <c r="Q28" s="14">
        <f t="shared" si="15"/>
        <v>350.4</v>
      </c>
      <c r="R28" s="22">
        <f t="shared" si="3"/>
        <v>350.4</v>
      </c>
      <c r="S28" s="23"/>
      <c r="T28" s="15"/>
      <c r="U28" s="1"/>
      <c r="V28" s="1">
        <f t="shared" si="4"/>
        <v>13.999999999999998</v>
      </c>
      <c r="W28" s="1">
        <f t="shared" si="5"/>
        <v>6.3157894736842106</v>
      </c>
      <c r="X28" s="1">
        <v>37.6</v>
      </c>
      <c r="Y28" s="1">
        <v>28</v>
      </c>
      <c r="Z28" s="1">
        <v>7.333333333333333</v>
      </c>
      <c r="AA28" s="1"/>
      <c r="AB28" s="1">
        <f t="shared" si="6"/>
        <v>245.27999999999997</v>
      </c>
      <c r="AC28" s="1">
        <f t="shared" si="7"/>
        <v>0</v>
      </c>
      <c r="AD28" s="5">
        <v>8</v>
      </c>
      <c r="AE28" s="8">
        <v>44</v>
      </c>
      <c r="AF28" s="1">
        <f t="shared" si="8"/>
        <v>246.39999999999998</v>
      </c>
      <c r="AG28" s="8">
        <f t="shared" si="9"/>
        <v>0</v>
      </c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57</v>
      </c>
      <c r="B29" s="1" t="s">
        <v>31</v>
      </c>
      <c r="C29" s="1">
        <v>44</v>
      </c>
      <c r="D29" s="1"/>
      <c r="E29" s="1"/>
      <c r="F29" s="1"/>
      <c r="G29" s="5">
        <v>0.9</v>
      </c>
      <c r="H29" s="1">
        <v>180</v>
      </c>
      <c r="I29" s="1"/>
      <c r="J29" s="1">
        <v>8</v>
      </c>
      <c r="K29" s="1">
        <f t="shared" si="1"/>
        <v>-8</v>
      </c>
      <c r="L29" s="1"/>
      <c r="M29" s="1"/>
      <c r="N29" s="1">
        <v>352</v>
      </c>
      <c r="O29" s="1">
        <v>296</v>
      </c>
      <c r="P29" s="1">
        <f t="shared" si="2"/>
        <v>0</v>
      </c>
      <c r="Q29" s="14"/>
      <c r="R29" s="22">
        <f t="shared" si="3"/>
        <v>0</v>
      </c>
      <c r="S29" s="23"/>
      <c r="T29" s="15"/>
      <c r="U29" s="1"/>
      <c r="V29" s="1" t="e">
        <f t="shared" si="4"/>
        <v>#DIV/0!</v>
      </c>
      <c r="W29" s="1" t="e">
        <f t="shared" si="5"/>
        <v>#DIV/0!</v>
      </c>
      <c r="X29" s="1">
        <v>72.400000000000006</v>
      </c>
      <c r="Y29" s="1">
        <v>30.2</v>
      </c>
      <c r="Z29" s="1">
        <v>40</v>
      </c>
      <c r="AA29" s="1"/>
      <c r="AB29" s="1">
        <f t="shared" si="6"/>
        <v>0</v>
      </c>
      <c r="AC29" s="1">
        <f t="shared" si="7"/>
        <v>0</v>
      </c>
      <c r="AD29" s="5">
        <v>8</v>
      </c>
      <c r="AE29" s="8">
        <f t="shared" si="11"/>
        <v>0</v>
      </c>
      <c r="AF29" s="1">
        <f t="shared" si="8"/>
        <v>0</v>
      </c>
      <c r="AG29" s="8">
        <f t="shared" si="9"/>
        <v>0</v>
      </c>
      <c r="AH29" s="1">
        <f t="shared" si="10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31</v>
      </c>
      <c r="C30" s="1">
        <v>60</v>
      </c>
      <c r="D30" s="1">
        <v>120</v>
      </c>
      <c r="E30" s="1">
        <v>147</v>
      </c>
      <c r="F30" s="1"/>
      <c r="G30" s="5">
        <v>0.9</v>
      </c>
      <c r="H30" s="1">
        <v>180</v>
      </c>
      <c r="I30" s="1"/>
      <c r="J30" s="1">
        <v>198</v>
      </c>
      <c r="K30" s="1">
        <f t="shared" si="1"/>
        <v>-51</v>
      </c>
      <c r="L30" s="1"/>
      <c r="M30" s="1"/>
      <c r="N30" s="1">
        <v>144</v>
      </c>
      <c r="O30" s="1">
        <v>48</v>
      </c>
      <c r="P30" s="1">
        <f t="shared" si="2"/>
        <v>29.4</v>
      </c>
      <c r="Q30" s="14">
        <f t="shared" ref="Q30:Q32" si="16">14*P30-O30-N30-F30</f>
        <v>219.59999999999997</v>
      </c>
      <c r="R30" s="22">
        <f t="shared" si="3"/>
        <v>219.59999999999997</v>
      </c>
      <c r="S30" s="23"/>
      <c r="T30" s="15"/>
      <c r="U30" s="1"/>
      <c r="V30" s="1">
        <f t="shared" si="4"/>
        <v>14</v>
      </c>
      <c r="W30" s="1">
        <f t="shared" si="5"/>
        <v>6.5306122448979593</v>
      </c>
      <c r="X30" s="1">
        <v>24.4</v>
      </c>
      <c r="Y30" s="1">
        <v>15</v>
      </c>
      <c r="Z30" s="1">
        <v>0</v>
      </c>
      <c r="AA30" s="1"/>
      <c r="AB30" s="1">
        <f t="shared" si="6"/>
        <v>197.64</v>
      </c>
      <c r="AC30" s="1">
        <f t="shared" si="7"/>
        <v>0</v>
      </c>
      <c r="AD30" s="5">
        <v>8</v>
      </c>
      <c r="AE30" s="8">
        <v>28</v>
      </c>
      <c r="AF30" s="1">
        <f t="shared" si="8"/>
        <v>201.6</v>
      </c>
      <c r="AG30" s="8">
        <f t="shared" si="9"/>
        <v>0</v>
      </c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37</v>
      </c>
      <c r="C31" s="1">
        <v>430</v>
      </c>
      <c r="D31" s="1">
        <v>2000</v>
      </c>
      <c r="E31" s="1">
        <v>1355</v>
      </c>
      <c r="F31" s="1">
        <v>860</v>
      </c>
      <c r="G31" s="5">
        <v>1</v>
      </c>
      <c r="H31" s="1">
        <v>180</v>
      </c>
      <c r="I31" s="1"/>
      <c r="J31" s="1">
        <v>1390</v>
      </c>
      <c r="K31" s="1">
        <f t="shared" si="1"/>
        <v>-35</v>
      </c>
      <c r="L31" s="1"/>
      <c r="M31" s="1"/>
      <c r="N31" s="1">
        <v>1265</v>
      </c>
      <c r="O31" s="1">
        <v>900</v>
      </c>
      <c r="P31" s="1">
        <f t="shared" si="2"/>
        <v>271</v>
      </c>
      <c r="Q31" s="14">
        <f t="shared" si="16"/>
        <v>769</v>
      </c>
      <c r="R31" s="22">
        <f t="shared" si="3"/>
        <v>769</v>
      </c>
      <c r="S31" s="23"/>
      <c r="T31" s="15"/>
      <c r="U31" s="1"/>
      <c r="V31" s="1">
        <f t="shared" si="4"/>
        <v>14</v>
      </c>
      <c r="W31" s="1">
        <f t="shared" si="5"/>
        <v>11.162361623616237</v>
      </c>
      <c r="X31" s="1">
        <v>313</v>
      </c>
      <c r="Y31" s="1">
        <v>269</v>
      </c>
      <c r="Z31" s="1">
        <v>61.666666666666657</v>
      </c>
      <c r="AA31" s="1"/>
      <c r="AB31" s="1">
        <f t="shared" si="6"/>
        <v>769</v>
      </c>
      <c r="AC31" s="1">
        <f t="shared" si="7"/>
        <v>0</v>
      </c>
      <c r="AD31" s="5">
        <v>5</v>
      </c>
      <c r="AE31" s="8">
        <v>154</v>
      </c>
      <c r="AF31" s="1">
        <f t="shared" si="8"/>
        <v>770</v>
      </c>
      <c r="AG31" s="8">
        <f t="shared" si="9"/>
        <v>0</v>
      </c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60</v>
      </c>
      <c r="B32" s="1" t="s">
        <v>31</v>
      </c>
      <c r="C32" s="1"/>
      <c r="D32" s="1">
        <v>1615</v>
      </c>
      <c r="E32" s="1">
        <v>1020</v>
      </c>
      <c r="F32" s="1">
        <v>595</v>
      </c>
      <c r="G32" s="5">
        <v>1</v>
      </c>
      <c r="H32" s="1">
        <v>180</v>
      </c>
      <c r="I32" s="1"/>
      <c r="J32" s="1">
        <v>1140</v>
      </c>
      <c r="K32" s="1">
        <f t="shared" si="1"/>
        <v>-120</v>
      </c>
      <c r="L32" s="1"/>
      <c r="M32" s="1"/>
      <c r="N32" s="1">
        <v>475</v>
      </c>
      <c r="O32" s="1">
        <v>300</v>
      </c>
      <c r="P32" s="1">
        <f t="shared" si="2"/>
        <v>204</v>
      </c>
      <c r="Q32" s="14">
        <f t="shared" si="16"/>
        <v>1486</v>
      </c>
      <c r="R32" s="22">
        <f t="shared" si="3"/>
        <v>886</v>
      </c>
      <c r="S32" s="23">
        <v>600</v>
      </c>
      <c r="T32" s="15"/>
      <c r="U32" s="1"/>
      <c r="V32" s="1">
        <f t="shared" si="4"/>
        <v>14</v>
      </c>
      <c r="W32" s="1">
        <f t="shared" si="5"/>
        <v>6.715686274509804</v>
      </c>
      <c r="X32" s="1">
        <v>159</v>
      </c>
      <c r="Y32" s="1">
        <v>162</v>
      </c>
      <c r="Z32" s="1">
        <v>80</v>
      </c>
      <c r="AA32" s="1"/>
      <c r="AB32" s="1">
        <f t="shared" si="6"/>
        <v>886</v>
      </c>
      <c r="AC32" s="1">
        <f t="shared" si="7"/>
        <v>600</v>
      </c>
      <c r="AD32" s="5">
        <v>5</v>
      </c>
      <c r="AE32" s="8">
        <v>177</v>
      </c>
      <c r="AF32" s="1">
        <f t="shared" si="8"/>
        <v>885</v>
      </c>
      <c r="AG32" s="8">
        <f t="shared" si="9"/>
        <v>120</v>
      </c>
      <c r="AH32" s="1">
        <f t="shared" si="10"/>
        <v>600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61</v>
      </c>
      <c r="B33" s="1" t="s">
        <v>31</v>
      </c>
      <c r="C33" s="1">
        <v>68</v>
      </c>
      <c r="D33" s="1"/>
      <c r="E33" s="1">
        <v>27</v>
      </c>
      <c r="F33" s="1">
        <v>41</v>
      </c>
      <c r="G33" s="5">
        <v>0</v>
      </c>
      <c r="H33" s="1">
        <v>180</v>
      </c>
      <c r="I33" s="1"/>
      <c r="J33" s="1">
        <v>23</v>
      </c>
      <c r="K33" s="1">
        <f t="shared" si="1"/>
        <v>4</v>
      </c>
      <c r="L33" s="1"/>
      <c r="M33" s="1"/>
      <c r="N33" s="1">
        <v>0</v>
      </c>
      <c r="O33" s="1">
        <v>0</v>
      </c>
      <c r="P33" s="1">
        <f t="shared" si="2"/>
        <v>5.4</v>
      </c>
      <c r="Q33" s="14"/>
      <c r="R33" s="22">
        <f t="shared" si="3"/>
        <v>0</v>
      </c>
      <c r="S33" s="23"/>
      <c r="T33" s="15"/>
      <c r="U33" s="1"/>
      <c r="V33" s="1">
        <f t="shared" si="4"/>
        <v>7.5925925925925917</v>
      </c>
      <c r="W33" s="1">
        <f t="shared" si="5"/>
        <v>7.5925925925925917</v>
      </c>
      <c r="X33" s="1">
        <v>5.8</v>
      </c>
      <c r="Y33" s="1">
        <v>12.6</v>
      </c>
      <c r="Z33" s="1">
        <v>0</v>
      </c>
      <c r="AA33" s="13" t="s">
        <v>35</v>
      </c>
      <c r="AB33" s="1">
        <f t="shared" si="6"/>
        <v>0</v>
      </c>
      <c r="AC33" s="1">
        <f t="shared" si="7"/>
        <v>0</v>
      </c>
      <c r="AD33" s="5">
        <v>0</v>
      </c>
      <c r="AE33" s="8">
        <v>0</v>
      </c>
      <c r="AF33" s="1">
        <f t="shared" si="8"/>
        <v>0</v>
      </c>
      <c r="AG33" s="8">
        <v>0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62</v>
      </c>
      <c r="B34" s="1" t="s">
        <v>31</v>
      </c>
      <c r="C34" s="1">
        <v>16</v>
      </c>
      <c r="D34" s="1">
        <v>1</v>
      </c>
      <c r="E34" s="1">
        <v>14</v>
      </c>
      <c r="F34" s="1"/>
      <c r="G34" s="5">
        <v>0</v>
      </c>
      <c r="H34" s="1">
        <v>180</v>
      </c>
      <c r="I34" s="1"/>
      <c r="J34" s="1">
        <v>15</v>
      </c>
      <c r="K34" s="1">
        <f t="shared" si="1"/>
        <v>-1</v>
      </c>
      <c r="L34" s="1"/>
      <c r="M34" s="1"/>
      <c r="N34" s="1">
        <v>0</v>
      </c>
      <c r="O34" s="1">
        <v>0</v>
      </c>
      <c r="P34" s="1">
        <f t="shared" si="2"/>
        <v>2.8</v>
      </c>
      <c r="Q34" s="14"/>
      <c r="R34" s="22">
        <f t="shared" si="3"/>
        <v>0</v>
      </c>
      <c r="S34" s="23"/>
      <c r="T34" s="15"/>
      <c r="U34" s="1"/>
      <c r="V34" s="1">
        <f t="shared" si="4"/>
        <v>0</v>
      </c>
      <c r="W34" s="1">
        <f t="shared" si="5"/>
        <v>0</v>
      </c>
      <c r="X34" s="1">
        <v>6.2</v>
      </c>
      <c r="Y34" s="1">
        <v>7</v>
      </c>
      <c r="Z34" s="1">
        <v>0</v>
      </c>
      <c r="AA34" s="13" t="s">
        <v>35</v>
      </c>
      <c r="AB34" s="1">
        <f t="shared" si="6"/>
        <v>0</v>
      </c>
      <c r="AC34" s="1">
        <f t="shared" si="7"/>
        <v>0</v>
      </c>
      <c r="AD34" s="5">
        <v>0</v>
      </c>
      <c r="AE34" s="8">
        <v>0</v>
      </c>
      <c r="AF34" s="1">
        <f t="shared" si="8"/>
        <v>0</v>
      </c>
      <c r="AG34" s="8">
        <v>0</v>
      </c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63</v>
      </c>
      <c r="B35" s="1" t="s">
        <v>31</v>
      </c>
      <c r="C35" s="1">
        <v>16</v>
      </c>
      <c r="D35" s="1"/>
      <c r="E35" s="1"/>
      <c r="F35" s="1">
        <v>16</v>
      </c>
      <c r="G35" s="5">
        <v>0.33</v>
      </c>
      <c r="H35" s="1">
        <v>365</v>
      </c>
      <c r="I35" s="1"/>
      <c r="J35" s="1"/>
      <c r="K35" s="1">
        <f t="shared" si="1"/>
        <v>0</v>
      </c>
      <c r="L35" s="1"/>
      <c r="M35" s="1"/>
      <c r="N35" s="1">
        <v>36</v>
      </c>
      <c r="O35" s="1">
        <v>0</v>
      </c>
      <c r="P35" s="1">
        <f t="shared" si="2"/>
        <v>0</v>
      </c>
      <c r="Q35" s="14"/>
      <c r="R35" s="22">
        <f t="shared" si="3"/>
        <v>0</v>
      </c>
      <c r="S35" s="23"/>
      <c r="T35" s="15"/>
      <c r="U35" s="1"/>
      <c r="V35" s="1" t="e">
        <f t="shared" si="4"/>
        <v>#DIV/0!</v>
      </c>
      <c r="W35" s="1" t="e">
        <f t="shared" si="5"/>
        <v>#DIV/0!</v>
      </c>
      <c r="X35" s="1">
        <v>4.8</v>
      </c>
      <c r="Y35" s="1">
        <v>2.4</v>
      </c>
      <c r="Z35" s="1">
        <v>0</v>
      </c>
      <c r="AA35" s="1"/>
      <c r="AB35" s="1">
        <f t="shared" si="6"/>
        <v>0</v>
      </c>
      <c r="AC35" s="1">
        <f t="shared" si="7"/>
        <v>0</v>
      </c>
      <c r="AD35" s="5">
        <v>6</v>
      </c>
      <c r="AE35" s="8">
        <f t="shared" si="11"/>
        <v>0</v>
      </c>
      <c r="AF35" s="1">
        <f t="shared" si="8"/>
        <v>0</v>
      </c>
      <c r="AG35" s="8">
        <f t="shared" si="9"/>
        <v>0</v>
      </c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64</v>
      </c>
      <c r="B36" s="1" t="s">
        <v>37</v>
      </c>
      <c r="C36" s="1">
        <v>24</v>
      </c>
      <c r="D36" s="1">
        <v>15</v>
      </c>
      <c r="E36" s="1">
        <v>33</v>
      </c>
      <c r="F36" s="1"/>
      <c r="G36" s="5">
        <v>1</v>
      </c>
      <c r="H36" s="1">
        <v>180</v>
      </c>
      <c r="I36" s="1"/>
      <c r="J36" s="1">
        <v>34</v>
      </c>
      <c r="K36" s="1">
        <f t="shared" si="1"/>
        <v>-1</v>
      </c>
      <c r="L36" s="1"/>
      <c r="M36" s="1"/>
      <c r="N36" s="1">
        <v>66</v>
      </c>
      <c r="O36" s="1">
        <v>48</v>
      </c>
      <c r="P36" s="1">
        <f t="shared" si="2"/>
        <v>6.6</v>
      </c>
      <c r="Q36" s="14"/>
      <c r="R36" s="22">
        <f t="shared" si="3"/>
        <v>0</v>
      </c>
      <c r="S36" s="23"/>
      <c r="T36" s="15"/>
      <c r="U36" s="1"/>
      <c r="V36" s="1">
        <f t="shared" si="4"/>
        <v>17.272727272727273</v>
      </c>
      <c r="W36" s="1">
        <f t="shared" si="5"/>
        <v>17.272727272727273</v>
      </c>
      <c r="X36" s="1">
        <v>12.6</v>
      </c>
      <c r="Y36" s="1">
        <v>3</v>
      </c>
      <c r="Z36" s="1">
        <v>0</v>
      </c>
      <c r="AA36" s="1"/>
      <c r="AB36" s="1">
        <f t="shared" si="6"/>
        <v>0</v>
      </c>
      <c r="AC36" s="1">
        <f t="shared" si="7"/>
        <v>0</v>
      </c>
      <c r="AD36" s="5">
        <v>3</v>
      </c>
      <c r="AE36" s="8">
        <f t="shared" si="11"/>
        <v>0</v>
      </c>
      <c r="AF36" s="1">
        <f t="shared" si="8"/>
        <v>0</v>
      </c>
      <c r="AG36" s="8">
        <f t="shared" si="9"/>
        <v>0</v>
      </c>
      <c r="AH36" s="1">
        <f t="shared" si="1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65</v>
      </c>
      <c r="B37" s="1" t="s">
        <v>31</v>
      </c>
      <c r="C37" s="1"/>
      <c r="D37" s="1">
        <v>1620</v>
      </c>
      <c r="E37" s="1">
        <v>1389</v>
      </c>
      <c r="F37" s="1">
        <v>231</v>
      </c>
      <c r="G37" s="5">
        <v>0.25</v>
      </c>
      <c r="H37" s="1">
        <v>180</v>
      </c>
      <c r="I37" s="1"/>
      <c r="J37" s="1">
        <v>1438</v>
      </c>
      <c r="K37" s="1">
        <f t="shared" si="1"/>
        <v>-49</v>
      </c>
      <c r="L37" s="1"/>
      <c r="M37" s="1"/>
      <c r="N37" s="1">
        <v>384</v>
      </c>
      <c r="O37" s="1">
        <v>192</v>
      </c>
      <c r="P37" s="1">
        <f t="shared" si="2"/>
        <v>277.8</v>
      </c>
      <c r="Q37" s="14">
        <f>13*P37-O37-N37-F37</f>
        <v>2804.4</v>
      </c>
      <c r="R37" s="22">
        <f t="shared" si="3"/>
        <v>1604.4</v>
      </c>
      <c r="S37" s="23">
        <v>1200</v>
      </c>
      <c r="T37" s="15"/>
      <c r="U37" s="1"/>
      <c r="V37" s="1">
        <f t="shared" si="4"/>
        <v>13</v>
      </c>
      <c r="W37" s="1">
        <f t="shared" si="5"/>
        <v>2.9049676025917925</v>
      </c>
      <c r="X37" s="1">
        <v>140.19999999999999</v>
      </c>
      <c r="Y37" s="1">
        <v>171.6</v>
      </c>
      <c r="Z37" s="1">
        <v>119</v>
      </c>
      <c r="AA37" s="1"/>
      <c r="AB37" s="1">
        <f t="shared" si="6"/>
        <v>401.1</v>
      </c>
      <c r="AC37" s="1">
        <f t="shared" si="7"/>
        <v>300</v>
      </c>
      <c r="AD37" s="5">
        <v>12</v>
      </c>
      <c r="AE37" s="8">
        <v>134</v>
      </c>
      <c r="AF37" s="1">
        <f t="shared" si="8"/>
        <v>402</v>
      </c>
      <c r="AG37" s="8">
        <f t="shared" si="9"/>
        <v>100</v>
      </c>
      <c r="AH37" s="1">
        <f t="shared" si="10"/>
        <v>300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66</v>
      </c>
      <c r="B38" s="1" t="s">
        <v>37</v>
      </c>
      <c r="C38" s="1">
        <v>90</v>
      </c>
      <c r="D38" s="1"/>
      <c r="E38" s="1">
        <v>77.400000000000006</v>
      </c>
      <c r="F38" s="1"/>
      <c r="G38" s="5">
        <v>1</v>
      </c>
      <c r="H38" s="1">
        <v>180</v>
      </c>
      <c r="I38" s="1"/>
      <c r="J38" s="1">
        <v>103.6</v>
      </c>
      <c r="K38" s="1">
        <f t="shared" si="1"/>
        <v>-26.199999999999989</v>
      </c>
      <c r="L38" s="1"/>
      <c r="M38" s="1"/>
      <c r="N38" s="1">
        <v>284.39999999999998</v>
      </c>
      <c r="O38" s="1">
        <v>199.8</v>
      </c>
      <c r="P38" s="1">
        <f t="shared" si="2"/>
        <v>15.48</v>
      </c>
      <c r="Q38" s="14"/>
      <c r="R38" s="22">
        <f t="shared" si="3"/>
        <v>0</v>
      </c>
      <c r="S38" s="23"/>
      <c r="T38" s="15"/>
      <c r="U38" s="1"/>
      <c r="V38" s="1">
        <f t="shared" si="4"/>
        <v>31.279069767441857</v>
      </c>
      <c r="W38" s="1">
        <f t="shared" si="5"/>
        <v>31.279069767441857</v>
      </c>
      <c r="X38" s="1">
        <v>51.16</v>
      </c>
      <c r="Y38" s="1">
        <v>24.12</v>
      </c>
      <c r="Z38" s="1">
        <v>21.6</v>
      </c>
      <c r="AA38" s="1"/>
      <c r="AB38" s="1">
        <f t="shared" si="6"/>
        <v>0</v>
      </c>
      <c r="AC38" s="1">
        <f t="shared" si="7"/>
        <v>0</v>
      </c>
      <c r="AD38" s="5">
        <v>1.8</v>
      </c>
      <c r="AE38" s="8">
        <f t="shared" si="11"/>
        <v>0</v>
      </c>
      <c r="AF38" s="1">
        <f t="shared" si="8"/>
        <v>0</v>
      </c>
      <c r="AG38" s="8">
        <f t="shared" si="9"/>
        <v>0</v>
      </c>
      <c r="AH38" s="1">
        <f t="shared" si="1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67</v>
      </c>
      <c r="B39" s="1" t="s">
        <v>31</v>
      </c>
      <c r="C39" s="1"/>
      <c r="D39" s="1">
        <v>1488</v>
      </c>
      <c r="E39" s="1">
        <v>1488</v>
      </c>
      <c r="F39" s="1"/>
      <c r="G39" s="5">
        <v>0.25</v>
      </c>
      <c r="H39" s="1">
        <v>180</v>
      </c>
      <c r="I39" s="1"/>
      <c r="J39" s="1">
        <v>1556</v>
      </c>
      <c r="K39" s="1">
        <f t="shared" si="1"/>
        <v>-68</v>
      </c>
      <c r="L39" s="1"/>
      <c r="M39" s="1"/>
      <c r="N39" s="1">
        <v>1116</v>
      </c>
      <c r="O39" s="1">
        <v>900</v>
      </c>
      <c r="P39" s="1">
        <f t="shared" si="2"/>
        <v>297.60000000000002</v>
      </c>
      <c r="Q39" s="14">
        <f>14*P39-O39-N39-F39</f>
        <v>2150.4000000000005</v>
      </c>
      <c r="R39" s="22">
        <f t="shared" si="3"/>
        <v>950.40000000000055</v>
      </c>
      <c r="S39" s="23">
        <v>1200</v>
      </c>
      <c r="T39" s="15"/>
      <c r="U39" s="1"/>
      <c r="V39" s="1">
        <f t="shared" si="4"/>
        <v>14</v>
      </c>
      <c r="W39" s="1">
        <f t="shared" si="5"/>
        <v>6.7741935483870961</v>
      </c>
      <c r="X39" s="1">
        <v>228</v>
      </c>
      <c r="Y39" s="1">
        <v>179</v>
      </c>
      <c r="Z39" s="1">
        <v>157</v>
      </c>
      <c r="AA39" s="1"/>
      <c r="AB39" s="1">
        <f t="shared" si="6"/>
        <v>237.60000000000014</v>
      </c>
      <c r="AC39" s="1">
        <f t="shared" si="7"/>
        <v>300</v>
      </c>
      <c r="AD39" s="5">
        <v>12</v>
      </c>
      <c r="AE39" s="8">
        <v>79</v>
      </c>
      <c r="AF39" s="1">
        <f t="shared" si="8"/>
        <v>237</v>
      </c>
      <c r="AG39" s="8">
        <f t="shared" si="9"/>
        <v>100</v>
      </c>
      <c r="AH39" s="1">
        <f t="shared" si="10"/>
        <v>300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68</v>
      </c>
      <c r="B40" s="1" t="s">
        <v>31</v>
      </c>
      <c r="C40" s="1"/>
      <c r="D40" s="1">
        <v>1668</v>
      </c>
      <c r="E40" s="1">
        <v>1443</v>
      </c>
      <c r="F40" s="1">
        <v>213</v>
      </c>
      <c r="G40" s="5">
        <v>0.25</v>
      </c>
      <c r="H40" s="1">
        <v>180</v>
      </c>
      <c r="I40" s="1"/>
      <c r="J40" s="1">
        <v>1501</v>
      </c>
      <c r="K40" s="1">
        <f t="shared" si="1"/>
        <v>-58</v>
      </c>
      <c r="L40" s="1"/>
      <c r="M40" s="1"/>
      <c r="N40" s="1">
        <v>636</v>
      </c>
      <c r="O40" s="1">
        <v>396</v>
      </c>
      <c r="P40" s="1">
        <f t="shared" si="2"/>
        <v>288.60000000000002</v>
      </c>
      <c r="Q40" s="14">
        <f>14*P40-O40-N40-F40</f>
        <v>2795.4000000000005</v>
      </c>
      <c r="R40" s="22">
        <f t="shared" si="3"/>
        <v>1595.4000000000005</v>
      </c>
      <c r="S40" s="23">
        <v>1200</v>
      </c>
      <c r="T40" s="15"/>
      <c r="U40" s="1"/>
      <c r="V40" s="1">
        <f t="shared" si="4"/>
        <v>14</v>
      </c>
      <c r="W40" s="1">
        <f t="shared" si="5"/>
        <v>4.3139293139293136</v>
      </c>
      <c r="X40" s="1">
        <v>179.8</v>
      </c>
      <c r="Y40" s="1">
        <v>195.8</v>
      </c>
      <c r="Z40" s="1">
        <v>142.33333333333329</v>
      </c>
      <c r="AA40" s="1"/>
      <c r="AB40" s="1">
        <f t="shared" si="6"/>
        <v>398.85000000000014</v>
      </c>
      <c r="AC40" s="1">
        <f t="shared" si="7"/>
        <v>300</v>
      </c>
      <c r="AD40" s="5">
        <v>12</v>
      </c>
      <c r="AE40" s="8">
        <v>133</v>
      </c>
      <c r="AF40" s="1">
        <f t="shared" si="8"/>
        <v>399</v>
      </c>
      <c r="AG40" s="8">
        <f t="shared" si="9"/>
        <v>100</v>
      </c>
      <c r="AH40" s="1">
        <f t="shared" si="10"/>
        <v>300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69</v>
      </c>
      <c r="B41" s="1" t="s">
        <v>37</v>
      </c>
      <c r="C41" s="1">
        <v>67.5</v>
      </c>
      <c r="D41" s="1">
        <v>70.2</v>
      </c>
      <c r="E41" s="1">
        <v>35.1</v>
      </c>
      <c r="F41" s="1">
        <v>37.799999999999997</v>
      </c>
      <c r="G41" s="5">
        <v>1</v>
      </c>
      <c r="H41" s="1">
        <v>180</v>
      </c>
      <c r="I41" s="1"/>
      <c r="J41" s="1">
        <v>61.3</v>
      </c>
      <c r="K41" s="1">
        <f t="shared" si="1"/>
        <v>-26.199999999999996</v>
      </c>
      <c r="L41" s="1"/>
      <c r="M41" s="1"/>
      <c r="N41" s="1">
        <v>64.800000000000011</v>
      </c>
      <c r="O41" s="1">
        <v>48.6</v>
      </c>
      <c r="P41" s="1">
        <f t="shared" si="2"/>
        <v>7.0200000000000005</v>
      </c>
      <c r="Q41" s="14"/>
      <c r="R41" s="22">
        <f t="shared" si="3"/>
        <v>0</v>
      </c>
      <c r="S41" s="23"/>
      <c r="T41" s="15"/>
      <c r="U41" s="1"/>
      <c r="V41" s="1">
        <f t="shared" si="4"/>
        <v>21.53846153846154</v>
      </c>
      <c r="W41" s="1">
        <f t="shared" si="5"/>
        <v>21.53846153846154</v>
      </c>
      <c r="X41" s="1">
        <v>13.5</v>
      </c>
      <c r="Y41" s="1">
        <v>1.08</v>
      </c>
      <c r="Z41" s="1">
        <v>0</v>
      </c>
      <c r="AA41" s="1"/>
      <c r="AB41" s="1">
        <f t="shared" si="6"/>
        <v>0</v>
      </c>
      <c r="AC41" s="1">
        <f t="shared" si="7"/>
        <v>0</v>
      </c>
      <c r="AD41" s="5">
        <v>2.7</v>
      </c>
      <c r="AE41" s="8">
        <f t="shared" si="11"/>
        <v>0</v>
      </c>
      <c r="AF41" s="1">
        <f t="shared" si="8"/>
        <v>0</v>
      </c>
      <c r="AG41" s="8">
        <f t="shared" si="9"/>
        <v>0</v>
      </c>
      <c r="AH41" s="1">
        <f t="shared" si="10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70</v>
      </c>
      <c r="B42" s="1" t="s">
        <v>37</v>
      </c>
      <c r="C42" s="1">
        <v>5</v>
      </c>
      <c r="D42" s="1">
        <v>1400</v>
      </c>
      <c r="E42" s="1">
        <v>910</v>
      </c>
      <c r="F42" s="1">
        <v>490</v>
      </c>
      <c r="G42" s="5">
        <v>1</v>
      </c>
      <c r="H42" s="1">
        <v>180</v>
      </c>
      <c r="I42" s="1"/>
      <c r="J42" s="1">
        <v>1080</v>
      </c>
      <c r="K42" s="1">
        <f t="shared" si="1"/>
        <v>-170</v>
      </c>
      <c r="L42" s="1"/>
      <c r="M42" s="1"/>
      <c r="N42" s="1">
        <v>655</v>
      </c>
      <c r="O42" s="1">
        <v>500</v>
      </c>
      <c r="P42" s="1">
        <f t="shared" si="2"/>
        <v>182</v>
      </c>
      <c r="Q42" s="14">
        <f>15*P42-O42-N42-F42</f>
        <v>1085</v>
      </c>
      <c r="R42" s="24">
        <f t="shared" si="3"/>
        <v>585</v>
      </c>
      <c r="S42" s="25">
        <v>500</v>
      </c>
      <c r="T42" s="15"/>
      <c r="U42" s="1"/>
      <c r="V42" s="1">
        <f t="shared" si="4"/>
        <v>15</v>
      </c>
      <c r="W42" s="1">
        <f t="shared" si="5"/>
        <v>9.0384615384615383</v>
      </c>
      <c r="X42" s="1">
        <v>172</v>
      </c>
      <c r="Y42" s="1">
        <v>150</v>
      </c>
      <c r="Z42" s="1">
        <v>115</v>
      </c>
      <c r="AA42" s="1"/>
      <c r="AB42" s="1">
        <f t="shared" si="6"/>
        <v>585</v>
      </c>
      <c r="AC42" s="1">
        <f t="shared" si="7"/>
        <v>500</v>
      </c>
      <c r="AD42" s="5">
        <v>5</v>
      </c>
      <c r="AE42" s="8">
        <v>117</v>
      </c>
      <c r="AF42" s="1">
        <f t="shared" si="8"/>
        <v>585</v>
      </c>
      <c r="AG42" s="8">
        <f t="shared" si="9"/>
        <v>100</v>
      </c>
      <c r="AH42" s="1">
        <f t="shared" si="10"/>
        <v>500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8"/>
      <c r="AF43" s="1"/>
      <c r="AG43" s="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8"/>
      <c r="AF44" s="1"/>
      <c r="AG44" s="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8"/>
      <c r="AF45" s="1"/>
      <c r="AG45" s="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8"/>
      <c r="AF46" s="1"/>
      <c r="AG46" s="8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8"/>
      <c r="AF47" s="1"/>
      <c r="AG47" s="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8"/>
      <c r="AF48" s="1"/>
      <c r="AG48" s="8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8"/>
      <c r="AF49" s="1"/>
      <c r="AG49" s="8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8"/>
      <c r="AF50" s="1"/>
      <c r="AG50" s="8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8"/>
      <c r="AF51" s="1"/>
      <c r="AG51" s="8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8"/>
      <c r="AF52" s="1"/>
      <c r="AG52" s="8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8"/>
      <c r="AF53" s="1"/>
      <c r="AG53" s="8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8"/>
      <c r="AF54" s="1"/>
      <c r="AG54" s="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8"/>
      <c r="AF55" s="1"/>
      <c r="AG55" s="8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8"/>
      <c r="AF56" s="1"/>
      <c r="AG56" s="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8"/>
      <c r="AF57" s="1"/>
      <c r="AG57" s="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8"/>
      <c r="AF58" s="1"/>
      <c r="AG58" s="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8"/>
      <c r="AF59" s="1"/>
      <c r="AG59" s="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8"/>
      <c r="AF60" s="1"/>
      <c r="AG60" s="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8"/>
      <c r="AF61" s="1"/>
      <c r="AG61" s="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8"/>
      <c r="AF62" s="1"/>
      <c r="AG62" s="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8"/>
      <c r="AF63" s="1"/>
      <c r="AG63" s="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8"/>
      <c r="AF64" s="1"/>
      <c r="AG64" s="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8"/>
      <c r="AF65" s="1"/>
      <c r="AG65" s="8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8"/>
      <c r="AF66" s="1"/>
      <c r="AG66" s="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8"/>
      <c r="AF67" s="1"/>
      <c r="AG67" s="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8"/>
      <c r="AF68" s="1"/>
      <c r="AG68" s="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8"/>
      <c r="AF69" s="1"/>
      <c r="AG69" s="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8"/>
      <c r="AF70" s="1"/>
      <c r="AG70" s="8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8"/>
      <c r="AF71" s="1"/>
      <c r="AG71" s="8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8"/>
      <c r="AF72" s="1"/>
      <c r="AG72" s="8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8"/>
      <c r="AF73" s="1"/>
      <c r="AG73" s="8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8"/>
      <c r="AF74" s="1"/>
      <c r="AG74" s="8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8"/>
      <c r="AF75" s="1"/>
      <c r="AG75" s="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8"/>
      <c r="AF76" s="1"/>
      <c r="AG76" s="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8"/>
      <c r="AF77" s="1"/>
      <c r="AG77" s="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8"/>
      <c r="AF78" s="1"/>
      <c r="AG78" s="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8"/>
      <c r="AF79" s="1"/>
      <c r="AG79" s="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8"/>
      <c r="AF80" s="1"/>
      <c r="AG80" s="8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8"/>
      <c r="AF81" s="1"/>
      <c r="AG81" s="8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8"/>
      <c r="AF82" s="1"/>
      <c r="AG82" s="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8"/>
      <c r="AF83" s="1"/>
      <c r="AG83" s="8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8"/>
      <c r="AF84" s="1"/>
      <c r="AG84" s="8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8"/>
      <c r="AF85" s="1"/>
      <c r="AG85" s="8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8"/>
      <c r="AF86" s="1"/>
      <c r="AG86" s="8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8"/>
      <c r="AF87" s="1"/>
      <c r="AG87" s="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8"/>
      <c r="AF88" s="1"/>
      <c r="AG88" s="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8"/>
      <c r="AF89" s="1"/>
      <c r="AG89" s="8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8"/>
      <c r="AF90" s="1"/>
      <c r="AG90" s="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8"/>
      <c r="AF91" s="1"/>
      <c r="AG91" s="8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8"/>
      <c r="AF92" s="1"/>
      <c r="AG92" s="8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8"/>
      <c r="AF93" s="1"/>
      <c r="AG93" s="8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8"/>
      <c r="AF94" s="1"/>
      <c r="AG94" s="8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8"/>
      <c r="AF95" s="1"/>
      <c r="AG95" s="8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8"/>
      <c r="AF96" s="1"/>
      <c r="AG96" s="8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8"/>
      <c r="AF97" s="1"/>
      <c r="AG97" s="8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8"/>
      <c r="AF98" s="1"/>
      <c r="AG98" s="8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8"/>
      <c r="AF99" s="1"/>
      <c r="AG99" s="8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8"/>
      <c r="AF100" s="1"/>
      <c r="AG100" s="8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8"/>
      <c r="AF101" s="1"/>
      <c r="AG101" s="8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8"/>
      <c r="AF102" s="1"/>
      <c r="AG102" s="8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8"/>
      <c r="AF103" s="1"/>
      <c r="AG103" s="8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8"/>
      <c r="AF104" s="1"/>
      <c r="AG104" s="8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8"/>
      <c r="AF105" s="1"/>
      <c r="AG105" s="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8"/>
      <c r="AF106" s="1"/>
      <c r="AG106" s="8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8"/>
      <c r="AF107" s="1"/>
      <c r="AG107" s="8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8"/>
      <c r="AF108" s="1"/>
      <c r="AG108" s="8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8"/>
      <c r="AF109" s="1"/>
      <c r="AG109" s="8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8"/>
      <c r="AF110" s="1"/>
      <c r="AG110" s="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8"/>
      <c r="AF111" s="1"/>
      <c r="AG111" s="8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8"/>
      <c r="AF112" s="1"/>
      <c r="AG112" s="8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8"/>
      <c r="AF113" s="1"/>
      <c r="AG113" s="8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8"/>
      <c r="AF114" s="1"/>
      <c r="AG114" s="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8"/>
      <c r="AF115" s="1"/>
      <c r="AG115" s="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8"/>
      <c r="AF116" s="1"/>
      <c r="AG116" s="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8"/>
      <c r="AF117" s="1"/>
      <c r="AG117" s="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8"/>
      <c r="AF118" s="1"/>
      <c r="AG118" s="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8"/>
      <c r="AF119" s="1"/>
      <c r="AG119" s="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8"/>
      <c r="AF120" s="1"/>
      <c r="AG120" s="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8"/>
      <c r="AF121" s="1"/>
      <c r="AG121" s="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8"/>
      <c r="AF122" s="1"/>
      <c r="AG122" s="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8"/>
      <c r="AF123" s="1"/>
      <c r="AG123" s="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8"/>
      <c r="AF124" s="1"/>
      <c r="AG124" s="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8"/>
      <c r="AF125" s="1"/>
      <c r="AG125" s="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8"/>
      <c r="AF126" s="1"/>
      <c r="AG126" s="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8"/>
      <c r="AF127" s="1"/>
      <c r="AG127" s="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8"/>
      <c r="AF128" s="1"/>
      <c r="AG128" s="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8"/>
      <c r="AF129" s="1"/>
      <c r="AG129" s="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8"/>
      <c r="AF130" s="1"/>
      <c r="AG130" s="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8"/>
      <c r="AF131" s="1"/>
      <c r="AG131" s="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8"/>
      <c r="AF132" s="1"/>
      <c r="AG132" s="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8"/>
      <c r="AF133" s="1"/>
      <c r="AG133" s="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8"/>
      <c r="AF134" s="1"/>
      <c r="AG134" s="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8"/>
      <c r="AF135" s="1"/>
      <c r="AG135" s="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8"/>
      <c r="AF136" s="1"/>
      <c r="AG136" s="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8"/>
      <c r="AF137" s="1"/>
      <c r="AG137" s="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8"/>
      <c r="AF138" s="1"/>
      <c r="AG138" s="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8"/>
      <c r="AF139" s="1"/>
      <c r="AG139" s="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8"/>
      <c r="AF140" s="1"/>
      <c r="AG140" s="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8"/>
      <c r="AF141" s="1"/>
      <c r="AG141" s="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8"/>
      <c r="AF142" s="1"/>
      <c r="AG142" s="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8"/>
      <c r="AF143" s="1"/>
      <c r="AG143" s="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8"/>
      <c r="AF144" s="1"/>
      <c r="AG144" s="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8"/>
      <c r="AF145" s="1"/>
      <c r="AG145" s="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8"/>
      <c r="AF146" s="1"/>
      <c r="AG146" s="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8"/>
      <c r="AF147" s="1"/>
      <c r="AG147" s="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8"/>
      <c r="AF148" s="1"/>
      <c r="AG148" s="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8"/>
      <c r="AF149" s="1"/>
      <c r="AG149" s="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8"/>
      <c r="AF150" s="1"/>
      <c r="AG150" s="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8"/>
      <c r="AF151" s="1"/>
      <c r="AG151" s="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8"/>
      <c r="AF152" s="1"/>
      <c r="AG152" s="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8"/>
      <c r="AF153" s="1"/>
      <c r="AG153" s="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8"/>
      <c r="AF154" s="1"/>
      <c r="AG154" s="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8"/>
      <c r="AF155" s="1"/>
      <c r="AG155" s="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8"/>
      <c r="AF156" s="1"/>
      <c r="AG156" s="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8"/>
      <c r="AF157" s="1"/>
      <c r="AG157" s="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8"/>
      <c r="AF158" s="1"/>
      <c r="AG158" s="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8"/>
      <c r="AF159" s="1"/>
      <c r="AG159" s="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8"/>
      <c r="AF160" s="1"/>
      <c r="AG160" s="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8"/>
      <c r="AF161" s="1"/>
      <c r="AG161" s="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8"/>
      <c r="AF162" s="1"/>
      <c r="AG162" s="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8"/>
      <c r="AF163" s="1"/>
      <c r="AG163" s="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8"/>
      <c r="AF164" s="1"/>
      <c r="AG164" s="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8"/>
      <c r="AF165" s="1"/>
      <c r="AG165" s="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8"/>
      <c r="AF166" s="1"/>
      <c r="AG166" s="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8"/>
      <c r="AF167" s="1"/>
      <c r="AG167" s="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8"/>
      <c r="AF168" s="1"/>
      <c r="AG168" s="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8"/>
      <c r="AF169" s="1"/>
      <c r="AG169" s="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8"/>
      <c r="AF170" s="1"/>
      <c r="AG170" s="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8"/>
      <c r="AF171" s="1"/>
      <c r="AG171" s="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8"/>
      <c r="AF172" s="1"/>
      <c r="AG172" s="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8"/>
      <c r="AF173" s="1"/>
      <c r="AG173" s="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8"/>
      <c r="AF174" s="1"/>
      <c r="AG174" s="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8"/>
      <c r="AF175" s="1"/>
      <c r="AG175" s="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8"/>
      <c r="AF176" s="1"/>
      <c r="AG176" s="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8"/>
      <c r="AF177" s="1"/>
      <c r="AG177" s="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8"/>
      <c r="AF178" s="1"/>
      <c r="AG178" s="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8"/>
      <c r="AF179" s="1"/>
      <c r="AG179" s="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8"/>
      <c r="AF180" s="1"/>
      <c r="AG180" s="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8"/>
      <c r="AF181" s="1"/>
      <c r="AG181" s="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8"/>
      <c r="AF182" s="1"/>
      <c r="AG182" s="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8"/>
      <c r="AF183" s="1"/>
      <c r="AG183" s="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8"/>
      <c r="AF184" s="1"/>
      <c r="AG184" s="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8"/>
      <c r="AF185" s="1"/>
      <c r="AG185" s="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8"/>
      <c r="AF186" s="1"/>
      <c r="AG186" s="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8"/>
      <c r="AF187" s="1"/>
      <c r="AG187" s="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8"/>
      <c r="AF188" s="1"/>
      <c r="AG188" s="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8"/>
      <c r="AF189" s="1"/>
      <c r="AG189" s="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8"/>
      <c r="AF190" s="1"/>
      <c r="AG190" s="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8"/>
      <c r="AF191" s="1"/>
      <c r="AG191" s="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8"/>
      <c r="AF192" s="1"/>
      <c r="AG192" s="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8"/>
      <c r="AF193" s="1"/>
      <c r="AG193" s="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8"/>
      <c r="AF194" s="1"/>
      <c r="AG194" s="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8"/>
      <c r="AF195" s="1"/>
      <c r="AG195" s="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8"/>
      <c r="AF196" s="1"/>
      <c r="AG196" s="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8"/>
      <c r="AF197" s="1"/>
      <c r="AG197" s="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8"/>
      <c r="AF198" s="1"/>
      <c r="AG198" s="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8"/>
      <c r="AF199" s="1"/>
      <c r="AG199" s="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8"/>
      <c r="AF200" s="1"/>
      <c r="AG200" s="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8"/>
      <c r="AF201" s="1"/>
      <c r="AG201" s="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8"/>
      <c r="AF202" s="1"/>
      <c r="AG202" s="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8"/>
      <c r="AF203" s="1"/>
      <c r="AG203" s="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8"/>
      <c r="AF204" s="1"/>
      <c r="AG204" s="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8"/>
      <c r="AF205" s="1"/>
      <c r="AG205" s="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8"/>
      <c r="AF206" s="1"/>
      <c r="AG206" s="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8"/>
      <c r="AF207" s="1"/>
      <c r="AG207" s="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8"/>
      <c r="AF208" s="1"/>
      <c r="AG208" s="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8"/>
      <c r="AF209" s="1"/>
      <c r="AG209" s="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8"/>
      <c r="AF210" s="1"/>
      <c r="AG210" s="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8"/>
      <c r="AF211" s="1"/>
      <c r="AG211" s="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8"/>
      <c r="AF212" s="1"/>
      <c r="AG212" s="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8"/>
      <c r="AF213" s="1"/>
      <c r="AG213" s="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8"/>
      <c r="AF214" s="1"/>
      <c r="AG214" s="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8"/>
      <c r="AF215" s="1"/>
      <c r="AG215" s="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8"/>
      <c r="AF216" s="1"/>
      <c r="AG216" s="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8"/>
      <c r="AF217" s="1"/>
      <c r="AG217" s="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8"/>
      <c r="AF218" s="1"/>
      <c r="AG218" s="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8"/>
      <c r="AF219" s="1"/>
      <c r="AG219" s="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8"/>
      <c r="AF220" s="1"/>
      <c r="AG220" s="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8"/>
      <c r="AF221" s="1"/>
      <c r="AG221" s="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8"/>
      <c r="AF222" s="1"/>
      <c r="AG222" s="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8"/>
      <c r="AF223" s="1"/>
      <c r="AG223" s="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8"/>
      <c r="AF224" s="1"/>
      <c r="AG224" s="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8"/>
      <c r="AF225" s="1"/>
      <c r="AG225" s="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8"/>
      <c r="AF226" s="1"/>
      <c r="AG226" s="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8"/>
      <c r="AF227" s="1"/>
      <c r="AG227" s="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8"/>
      <c r="AF228" s="1"/>
      <c r="AG228" s="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8"/>
      <c r="AF229" s="1"/>
      <c r="AG229" s="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8"/>
      <c r="AF230" s="1"/>
      <c r="AG230" s="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8"/>
      <c r="AF231" s="1"/>
      <c r="AG231" s="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8"/>
      <c r="AF232" s="1"/>
      <c r="AG232" s="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8"/>
      <c r="AF233" s="1"/>
      <c r="AG233" s="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8"/>
      <c r="AF234" s="1"/>
      <c r="AG234" s="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8"/>
      <c r="AF235" s="1"/>
      <c r="AG235" s="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8"/>
      <c r="AF236" s="1"/>
      <c r="AG236" s="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8"/>
      <c r="AF237" s="1"/>
      <c r="AG237" s="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8"/>
      <c r="AF238" s="1"/>
      <c r="AG238" s="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8"/>
      <c r="AF239" s="1"/>
      <c r="AG239" s="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8"/>
      <c r="AF240" s="1"/>
      <c r="AG240" s="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8"/>
      <c r="AF241" s="1"/>
      <c r="AG241" s="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8"/>
      <c r="AF242" s="1"/>
      <c r="AG242" s="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8"/>
      <c r="AF243" s="1"/>
      <c r="AG243" s="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8"/>
      <c r="AF244" s="1"/>
      <c r="AG244" s="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8"/>
      <c r="AF245" s="1"/>
      <c r="AG245" s="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8"/>
      <c r="AF246" s="1"/>
      <c r="AG246" s="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8"/>
      <c r="AF247" s="1"/>
      <c r="AG247" s="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8"/>
      <c r="AF248" s="1"/>
      <c r="AG248" s="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8"/>
      <c r="AF249" s="1"/>
      <c r="AG249" s="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8"/>
      <c r="AF250" s="1"/>
      <c r="AG250" s="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8"/>
      <c r="AF251" s="1"/>
      <c r="AG251" s="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8"/>
      <c r="AF252" s="1"/>
      <c r="AG252" s="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8"/>
      <c r="AF253" s="1"/>
      <c r="AG253" s="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8"/>
      <c r="AF254" s="1"/>
      <c r="AG254" s="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8"/>
      <c r="AF255" s="1"/>
      <c r="AG255" s="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8"/>
      <c r="AF256" s="1"/>
      <c r="AG256" s="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8"/>
      <c r="AF257" s="1"/>
      <c r="AG257" s="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8"/>
      <c r="AF258" s="1"/>
      <c r="AG258" s="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8"/>
      <c r="AF259" s="1"/>
      <c r="AG259" s="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8"/>
      <c r="AF260" s="1"/>
      <c r="AG260" s="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8"/>
      <c r="AF261" s="1"/>
      <c r="AG261" s="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8"/>
      <c r="AF262" s="1"/>
      <c r="AG262" s="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8"/>
      <c r="AF263" s="1"/>
      <c r="AG263" s="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8"/>
      <c r="AF264" s="1"/>
      <c r="AG264" s="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8"/>
      <c r="AF265" s="1"/>
      <c r="AG265" s="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8"/>
      <c r="AF266" s="1"/>
      <c r="AG266" s="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8"/>
      <c r="AF267" s="1"/>
      <c r="AG267" s="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8"/>
      <c r="AF268" s="1"/>
      <c r="AG268" s="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8"/>
      <c r="AF269" s="1"/>
      <c r="AG269" s="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8"/>
      <c r="AF270" s="1"/>
      <c r="AG270" s="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8"/>
      <c r="AF271" s="1"/>
      <c r="AG271" s="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8"/>
      <c r="AF272" s="1"/>
      <c r="AG272" s="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8"/>
      <c r="AF273" s="1"/>
      <c r="AG273" s="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8"/>
      <c r="AF274" s="1"/>
      <c r="AG274" s="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8"/>
      <c r="AF275" s="1"/>
      <c r="AG275" s="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8"/>
      <c r="AF276" s="1"/>
      <c r="AG276" s="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8"/>
      <c r="AF277" s="1"/>
      <c r="AG277" s="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8"/>
      <c r="AF278" s="1"/>
      <c r="AG278" s="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8"/>
      <c r="AF279" s="1"/>
      <c r="AG279" s="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8"/>
      <c r="AF280" s="1"/>
      <c r="AG280" s="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8"/>
      <c r="AF281" s="1"/>
      <c r="AG281" s="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8"/>
      <c r="AF282" s="1"/>
      <c r="AG282" s="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8"/>
      <c r="AF283" s="1"/>
      <c r="AG283" s="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8"/>
      <c r="AF284" s="1"/>
      <c r="AG284" s="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8"/>
      <c r="AF285" s="1"/>
      <c r="AG285" s="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8"/>
      <c r="AF286" s="1"/>
      <c r="AG286" s="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8"/>
      <c r="AF287" s="1"/>
      <c r="AG287" s="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8"/>
      <c r="AF288" s="1"/>
      <c r="AG288" s="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8"/>
      <c r="AF289" s="1"/>
      <c r="AG289" s="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8"/>
      <c r="AF290" s="1"/>
      <c r="AG290" s="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8"/>
      <c r="AF291" s="1"/>
      <c r="AG291" s="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8"/>
      <c r="AF292" s="1"/>
      <c r="AG292" s="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8"/>
      <c r="AF293" s="1"/>
      <c r="AG293" s="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8"/>
      <c r="AF294" s="1"/>
      <c r="AG294" s="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8"/>
      <c r="AF295" s="1"/>
      <c r="AG295" s="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8"/>
      <c r="AF296" s="1"/>
      <c r="AG296" s="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8"/>
      <c r="AF297" s="1"/>
      <c r="AG297" s="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8"/>
      <c r="AF298" s="1"/>
      <c r="AG298" s="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8"/>
      <c r="AF299" s="1"/>
      <c r="AG299" s="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8"/>
      <c r="AF300" s="1"/>
      <c r="AG300" s="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8"/>
      <c r="AF301" s="1"/>
      <c r="AG301" s="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8"/>
      <c r="AF302" s="1"/>
      <c r="AG302" s="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8"/>
      <c r="AF303" s="1"/>
      <c r="AG303" s="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8"/>
      <c r="AF304" s="1"/>
      <c r="AG304" s="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8"/>
      <c r="AF305" s="1"/>
      <c r="AG305" s="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8"/>
      <c r="AF306" s="1"/>
      <c r="AG306" s="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8"/>
      <c r="AF307" s="1"/>
      <c r="AG307" s="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8"/>
      <c r="AF308" s="1"/>
      <c r="AG308" s="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8"/>
      <c r="AF309" s="1"/>
      <c r="AG309" s="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8"/>
      <c r="AF310" s="1"/>
      <c r="AG310" s="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8"/>
      <c r="AF311" s="1"/>
      <c r="AG311" s="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8"/>
      <c r="AF312" s="1"/>
      <c r="AG312" s="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8"/>
      <c r="AF313" s="1"/>
      <c r="AG313" s="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8"/>
      <c r="AF314" s="1"/>
      <c r="AG314" s="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8"/>
      <c r="AF315" s="1"/>
      <c r="AG315" s="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8"/>
      <c r="AF316" s="1"/>
      <c r="AG316" s="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8"/>
      <c r="AF317" s="1"/>
      <c r="AG317" s="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8"/>
      <c r="AF318" s="1"/>
      <c r="AG318" s="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8"/>
      <c r="AF319" s="1"/>
      <c r="AG319" s="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8"/>
      <c r="AF320" s="1"/>
      <c r="AG320" s="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8"/>
      <c r="AF321" s="1"/>
      <c r="AG321" s="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8"/>
      <c r="AF322" s="1"/>
      <c r="AG322" s="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8"/>
      <c r="AF323" s="1"/>
      <c r="AG323" s="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8"/>
      <c r="AF324" s="1"/>
      <c r="AG324" s="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8"/>
      <c r="AF325" s="1"/>
      <c r="AG325" s="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8"/>
      <c r="AF326" s="1"/>
      <c r="AG326" s="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8"/>
      <c r="AF327" s="1"/>
      <c r="AG327" s="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8"/>
      <c r="AF328" s="1"/>
      <c r="AG328" s="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8"/>
      <c r="AF329" s="1"/>
      <c r="AG329" s="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8"/>
      <c r="AF330" s="1"/>
      <c r="AG330" s="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8"/>
      <c r="AF331" s="1"/>
      <c r="AG331" s="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8"/>
      <c r="AF332" s="1"/>
      <c r="AG332" s="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8"/>
      <c r="AF333" s="1"/>
      <c r="AG333" s="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8"/>
      <c r="AF334" s="1"/>
      <c r="AG334" s="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8"/>
      <c r="AF335" s="1"/>
      <c r="AG335" s="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8"/>
      <c r="AF336" s="1"/>
      <c r="AG336" s="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8"/>
      <c r="AF337" s="1"/>
      <c r="AG337" s="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8"/>
      <c r="AF338" s="1"/>
      <c r="AG338" s="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8"/>
      <c r="AF339" s="1"/>
      <c r="AG339" s="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8"/>
      <c r="AF340" s="1"/>
      <c r="AG340" s="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8"/>
      <c r="AF341" s="1"/>
      <c r="AG341" s="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8"/>
      <c r="AF342" s="1"/>
      <c r="AG342" s="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8"/>
      <c r="AF343" s="1"/>
      <c r="AG343" s="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8"/>
      <c r="AF344" s="1"/>
      <c r="AG344" s="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8"/>
      <c r="AF345" s="1"/>
      <c r="AG345" s="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8"/>
      <c r="AF346" s="1"/>
      <c r="AG346" s="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8"/>
      <c r="AF347" s="1"/>
      <c r="AG347" s="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8"/>
      <c r="AF348" s="1"/>
      <c r="AG348" s="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8"/>
      <c r="AF349" s="1"/>
      <c r="AG349" s="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8"/>
      <c r="AF350" s="1"/>
      <c r="AG350" s="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8"/>
      <c r="AF351" s="1"/>
      <c r="AG351" s="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8"/>
      <c r="AF352" s="1"/>
      <c r="AG352" s="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8"/>
      <c r="AF353" s="1"/>
      <c r="AG353" s="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8"/>
      <c r="AF354" s="1"/>
      <c r="AG354" s="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8"/>
      <c r="AF355" s="1"/>
      <c r="AG355" s="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8"/>
      <c r="AF356" s="1"/>
      <c r="AG356" s="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8"/>
      <c r="AF357" s="1"/>
      <c r="AG357" s="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8"/>
      <c r="AF358" s="1"/>
      <c r="AG358" s="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8"/>
      <c r="AF359" s="1"/>
      <c r="AG359" s="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8"/>
      <c r="AF360" s="1"/>
      <c r="AG360" s="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8"/>
      <c r="AF361" s="1"/>
      <c r="AG361" s="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8"/>
      <c r="AF362" s="1"/>
      <c r="AG362" s="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8"/>
      <c r="AF363" s="1"/>
      <c r="AG363" s="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8"/>
      <c r="AF364" s="1"/>
      <c r="AG364" s="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8"/>
      <c r="AF365" s="1"/>
      <c r="AG365" s="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8"/>
      <c r="AF366" s="1"/>
      <c r="AG366" s="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8"/>
      <c r="AF367" s="1"/>
      <c r="AG367" s="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8"/>
      <c r="AF368" s="1"/>
      <c r="AG368" s="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8"/>
      <c r="AF369" s="1"/>
      <c r="AG369" s="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8"/>
      <c r="AF370" s="1"/>
      <c r="AG370" s="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8"/>
      <c r="AF371" s="1"/>
      <c r="AG371" s="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8"/>
      <c r="AF372" s="1"/>
      <c r="AG372" s="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8"/>
      <c r="AF373" s="1"/>
      <c r="AG373" s="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8"/>
      <c r="AF374" s="1"/>
      <c r="AG374" s="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8"/>
      <c r="AF375" s="1"/>
      <c r="AG375" s="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8"/>
      <c r="AF376" s="1"/>
      <c r="AG376" s="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8"/>
      <c r="AF377" s="1"/>
      <c r="AG377" s="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8"/>
      <c r="AF378" s="1"/>
      <c r="AG378" s="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8"/>
      <c r="AF379" s="1"/>
      <c r="AG379" s="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8"/>
      <c r="AF380" s="1"/>
      <c r="AG380" s="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8"/>
      <c r="AF381" s="1"/>
      <c r="AG381" s="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8"/>
      <c r="AF382" s="1"/>
      <c r="AG382" s="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8"/>
      <c r="AF383" s="1"/>
      <c r="AG383" s="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8"/>
      <c r="AF384" s="1"/>
      <c r="AG384" s="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8"/>
      <c r="AF385" s="1"/>
      <c r="AG385" s="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8"/>
      <c r="AF386" s="1"/>
      <c r="AG386" s="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8"/>
      <c r="AF387" s="1"/>
      <c r="AG387" s="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8"/>
      <c r="AF388" s="1"/>
      <c r="AG388" s="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8"/>
      <c r="AF389" s="1"/>
      <c r="AG389" s="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8"/>
      <c r="AF390" s="1"/>
      <c r="AG390" s="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8"/>
      <c r="AF391" s="1"/>
      <c r="AG391" s="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8"/>
      <c r="AF392" s="1"/>
      <c r="AG392" s="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8"/>
      <c r="AF393" s="1"/>
      <c r="AG393" s="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8"/>
      <c r="AF394" s="1"/>
      <c r="AG394" s="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8"/>
      <c r="AF395" s="1"/>
      <c r="AG395" s="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8"/>
      <c r="AF396" s="1"/>
      <c r="AG396" s="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8"/>
      <c r="AF397" s="1"/>
      <c r="AG397" s="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8"/>
      <c r="AF398" s="1"/>
      <c r="AG398" s="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8"/>
      <c r="AF399" s="1"/>
      <c r="AG399" s="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8"/>
      <c r="AF400" s="1"/>
      <c r="AG400" s="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8"/>
      <c r="AF401" s="1"/>
      <c r="AG401" s="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8"/>
      <c r="AF402" s="1"/>
      <c r="AG402" s="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8"/>
      <c r="AF403" s="1"/>
      <c r="AG403" s="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8"/>
      <c r="AF404" s="1"/>
      <c r="AG404" s="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8"/>
      <c r="AF405" s="1"/>
      <c r="AG405" s="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8"/>
      <c r="AF406" s="1"/>
      <c r="AG406" s="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8"/>
      <c r="AF407" s="1"/>
      <c r="AG407" s="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8"/>
      <c r="AF408" s="1"/>
      <c r="AG408" s="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8"/>
      <c r="AF409" s="1"/>
      <c r="AG409" s="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8"/>
      <c r="AF410" s="1"/>
      <c r="AG410" s="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8"/>
      <c r="AF411" s="1"/>
      <c r="AG411" s="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8"/>
      <c r="AF412" s="1"/>
      <c r="AG412" s="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8"/>
      <c r="AF413" s="1"/>
      <c r="AG413" s="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8"/>
      <c r="AF414" s="1"/>
      <c r="AG414" s="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8"/>
      <c r="AF415" s="1"/>
      <c r="AG415" s="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8"/>
      <c r="AF416" s="1"/>
      <c r="AG416" s="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8"/>
      <c r="AF417" s="1"/>
      <c r="AG417" s="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8"/>
      <c r="AF418" s="1"/>
      <c r="AG418" s="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8"/>
      <c r="AF419" s="1"/>
      <c r="AG419" s="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8"/>
      <c r="AF420" s="1"/>
      <c r="AG420" s="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8"/>
      <c r="AF421" s="1"/>
      <c r="AG421" s="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8"/>
      <c r="AF422" s="1"/>
      <c r="AG422" s="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8"/>
      <c r="AF423" s="1"/>
      <c r="AG423" s="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8"/>
      <c r="AF424" s="1"/>
      <c r="AG424" s="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8"/>
      <c r="AF425" s="1"/>
      <c r="AG425" s="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8"/>
      <c r="AF426" s="1"/>
      <c r="AG426" s="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8"/>
      <c r="AF427" s="1"/>
      <c r="AG427" s="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8"/>
      <c r="AF428" s="1"/>
      <c r="AG428" s="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8"/>
      <c r="AF429" s="1"/>
      <c r="AG429" s="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8"/>
      <c r="AF430" s="1"/>
      <c r="AG430" s="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8"/>
      <c r="AF431" s="1"/>
      <c r="AG431" s="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8"/>
      <c r="AF432" s="1"/>
      <c r="AG432" s="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8"/>
      <c r="AF433" s="1"/>
      <c r="AG433" s="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8"/>
      <c r="AF434" s="1"/>
      <c r="AG434" s="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8"/>
      <c r="AF435" s="1"/>
      <c r="AG435" s="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8"/>
      <c r="AF436" s="1"/>
      <c r="AG436" s="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8"/>
      <c r="AF437" s="1"/>
      <c r="AG437" s="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8"/>
      <c r="AF438" s="1"/>
      <c r="AG438" s="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8"/>
      <c r="AF439" s="1"/>
      <c r="AG439" s="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8"/>
      <c r="AF440" s="1"/>
      <c r="AG440" s="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8"/>
      <c r="AF441" s="1"/>
      <c r="AG441" s="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8"/>
      <c r="AF442" s="1"/>
      <c r="AG442" s="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8"/>
      <c r="AF443" s="1"/>
      <c r="AG443" s="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8"/>
      <c r="AF444" s="1"/>
      <c r="AG444" s="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8"/>
      <c r="AF445" s="1"/>
      <c r="AG445" s="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8"/>
      <c r="AF446" s="1"/>
      <c r="AG446" s="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8"/>
      <c r="AF447" s="1"/>
      <c r="AG447" s="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8"/>
      <c r="AF448" s="1"/>
      <c r="AG448" s="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8"/>
      <c r="AF449" s="1"/>
      <c r="AG449" s="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8"/>
      <c r="AF450" s="1"/>
      <c r="AG450" s="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8"/>
      <c r="AF451" s="1"/>
      <c r="AG451" s="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8"/>
      <c r="AF452" s="1"/>
      <c r="AG452" s="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8"/>
      <c r="AF453" s="1"/>
      <c r="AG453" s="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8"/>
      <c r="AF454" s="1"/>
      <c r="AG454" s="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8"/>
      <c r="AF455" s="1"/>
      <c r="AG455" s="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8"/>
      <c r="AF456" s="1"/>
      <c r="AG456" s="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8"/>
      <c r="AF457" s="1"/>
      <c r="AG457" s="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8"/>
      <c r="AF458" s="1"/>
      <c r="AG458" s="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8"/>
      <c r="AF459" s="1"/>
      <c r="AG459" s="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8"/>
      <c r="AF460" s="1"/>
      <c r="AG460" s="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8"/>
      <c r="AF461" s="1"/>
      <c r="AG461" s="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8"/>
      <c r="AF462" s="1"/>
      <c r="AG462" s="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8"/>
      <c r="AF463" s="1"/>
      <c r="AG463" s="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8"/>
      <c r="AF464" s="1"/>
      <c r="AG464" s="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8"/>
      <c r="AF465" s="1"/>
      <c r="AG465" s="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8"/>
      <c r="AF466" s="1"/>
      <c r="AG466" s="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8"/>
      <c r="AF467" s="1"/>
      <c r="AG467" s="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8"/>
      <c r="AF468" s="1"/>
      <c r="AG468" s="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8"/>
      <c r="AF469" s="1"/>
      <c r="AG469" s="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8"/>
      <c r="AF470" s="1"/>
      <c r="AG470" s="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8"/>
      <c r="AF471" s="1"/>
      <c r="AG471" s="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8"/>
      <c r="AF472" s="1"/>
      <c r="AG472" s="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8"/>
      <c r="AF473" s="1"/>
      <c r="AG473" s="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8"/>
      <c r="AF474" s="1"/>
      <c r="AG474" s="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8"/>
      <c r="AF475" s="1"/>
      <c r="AG475" s="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8"/>
      <c r="AF476" s="1"/>
      <c r="AG476" s="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8"/>
      <c r="AF477" s="1"/>
      <c r="AG477" s="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8"/>
      <c r="AF478" s="1"/>
      <c r="AG478" s="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8"/>
      <c r="AF479" s="1"/>
      <c r="AG479" s="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8"/>
      <c r="AF480" s="1"/>
      <c r="AG480" s="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8"/>
      <c r="AF481" s="1"/>
      <c r="AG481" s="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8"/>
      <c r="AF482" s="1"/>
      <c r="AG482" s="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8"/>
      <c r="AF483" s="1"/>
      <c r="AG483" s="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8"/>
      <c r="AF484" s="1"/>
      <c r="AG484" s="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8"/>
      <c r="AF485" s="1"/>
      <c r="AG485" s="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8"/>
      <c r="AF486" s="1"/>
      <c r="AG486" s="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8"/>
      <c r="AF487" s="1"/>
      <c r="AG487" s="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8"/>
      <c r="AF488" s="1"/>
      <c r="AG488" s="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8"/>
      <c r="AF489" s="1"/>
      <c r="AG489" s="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8"/>
      <c r="AF490" s="1"/>
      <c r="AG490" s="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8"/>
      <c r="AF491" s="1"/>
      <c r="AG491" s="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F42" xr:uid="{A9A6D03E-2996-4AA8-8CB3-45FED08FF5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2024-01-25T10:28:02Z</dcterms:created>
  <dcterms:modified xsi:type="dcterms:W3CDTF">2024-01-30T06:47:00Z</dcterms:modified>
</cp:coreProperties>
</file>