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"/>
    </mc:Choice>
  </mc:AlternateContent>
  <xr:revisionPtr revIDLastSave="0" documentId="13_ncr:1_{A41E8FB1-CC51-4F5F-A03A-6F6B04618D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6" i="1"/>
  <c r="R7" i="1"/>
  <c r="R11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5" i="1"/>
  <c r="R37" i="1"/>
  <c r="R38" i="1"/>
  <c r="R42" i="1"/>
  <c r="R45" i="1"/>
  <c r="R47" i="1"/>
  <c r="R49" i="1"/>
  <c r="R50" i="1"/>
  <c r="R51" i="1"/>
  <c r="R53" i="1"/>
  <c r="R54" i="1"/>
  <c r="R56" i="1"/>
  <c r="R57" i="1"/>
  <c r="R58" i="1"/>
  <c r="R59" i="1"/>
  <c r="R60" i="1"/>
  <c r="R62" i="1"/>
  <c r="R63" i="1"/>
  <c r="R65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Q6" i="1"/>
  <c r="Q8" i="1"/>
  <c r="Q9" i="1"/>
  <c r="Q10" i="1"/>
  <c r="Q12" i="1"/>
  <c r="Q13" i="1"/>
  <c r="Q14" i="1"/>
  <c r="Q19" i="1"/>
  <c r="Q23" i="1"/>
  <c r="Q24" i="1"/>
  <c r="Q25" i="1"/>
  <c r="Q29" i="1"/>
  <c r="Q30" i="1"/>
  <c r="Q31" i="1"/>
  <c r="Q32" i="1"/>
  <c r="R5" i="1" l="1"/>
  <c r="F52" i="1"/>
  <c r="F107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33" i="1" s="1"/>
  <c r="P34" i="1"/>
  <c r="Q34" i="1" s="1"/>
  <c r="P35" i="1"/>
  <c r="P36" i="1"/>
  <c r="Q36" i="1" s="1"/>
  <c r="P37" i="1"/>
  <c r="P38" i="1"/>
  <c r="Q38" i="1" s="1"/>
  <c r="P39" i="1"/>
  <c r="Q39" i="1" s="1"/>
  <c r="P40" i="1"/>
  <c r="Q40" i="1" s="1"/>
  <c r="P41" i="1"/>
  <c r="Q41" i="1" s="1"/>
  <c r="P42" i="1"/>
  <c r="P43" i="1"/>
  <c r="Q43" i="1" s="1"/>
  <c r="P44" i="1"/>
  <c r="Q44" i="1" s="1"/>
  <c r="P45" i="1"/>
  <c r="P46" i="1"/>
  <c r="Q46" i="1" s="1"/>
  <c r="P47" i="1"/>
  <c r="P48" i="1"/>
  <c r="P49" i="1"/>
  <c r="P50" i="1"/>
  <c r="P51" i="1"/>
  <c r="P52" i="1"/>
  <c r="Q52" i="1" s="1"/>
  <c r="P53" i="1"/>
  <c r="P54" i="1"/>
  <c r="P55" i="1"/>
  <c r="P56" i="1"/>
  <c r="P57" i="1"/>
  <c r="P58" i="1"/>
  <c r="Q58" i="1" s="1"/>
  <c r="P59" i="1"/>
  <c r="P60" i="1"/>
  <c r="P61" i="1"/>
  <c r="Q61" i="1" s="1"/>
  <c r="P62" i="1"/>
  <c r="Q62" i="1" s="1"/>
  <c r="P63" i="1"/>
  <c r="Q63" i="1" s="1"/>
  <c r="P64" i="1"/>
  <c r="Q64" i="1" s="1"/>
  <c r="P65" i="1"/>
  <c r="P66" i="1"/>
  <c r="Q66" i="1" s="1"/>
  <c r="P67" i="1"/>
  <c r="Q67" i="1" s="1"/>
  <c r="P68" i="1"/>
  <c r="Q68" i="1" s="1"/>
  <c r="P69" i="1"/>
  <c r="Q69" i="1" s="1"/>
  <c r="P70" i="1"/>
  <c r="P71" i="1"/>
  <c r="P72" i="1"/>
  <c r="P73" i="1"/>
  <c r="P74" i="1"/>
  <c r="Q74" i="1" s="1"/>
  <c r="P75" i="1"/>
  <c r="P76" i="1"/>
  <c r="Q76" i="1" s="1"/>
  <c r="P77" i="1"/>
  <c r="P78" i="1"/>
  <c r="Q78" i="1" s="1"/>
  <c r="P79" i="1"/>
  <c r="Q79" i="1" s="1"/>
  <c r="P80" i="1"/>
  <c r="P81" i="1"/>
  <c r="Q81" i="1" s="1"/>
  <c r="P82" i="1"/>
  <c r="Q82" i="1" s="1"/>
  <c r="P83" i="1"/>
  <c r="Q83" i="1" s="1"/>
  <c r="P84" i="1"/>
  <c r="P85" i="1"/>
  <c r="Q85" i="1" s="1"/>
  <c r="P86" i="1"/>
  <c r="P87" i="1"/>
  <c r="Q87" i="1" s="1"/>
  <c r="P88" i="1"/>
  <c r="P89" i="1"/>
  <c r="Q89" i="1" s="1"/>
  <c r="P90" i="1"/>
  <c r="Q90" i="1" s="1"/>
  <c r="P91" i="1"/>
  <c r="P92" i="1"/>
  <c r="Q92" i="1" s="1"/>
  <c r="P93" i="1"/>
  <c r="P94" i="1"/>
  <c r="P95" i="1"/>
  <c r="Q95" i="1" s="1"/>
  <c r="P96" i="1"/>
  <c r="P97" i="1"/>
  <c r="P98" i="1"/>
  <c r="P99" i="1"/>
  <c r="P100" i="1"/>
  <c r="Q100" i="1" s="1"/>
  <c r="P101" i="1"/>
  <c r="Q101" i="1" s="1"/>
  <c r="P102" i="1"/>
  <c r="P103" i="1"/>
  <c r="P104" i="1"/>
  <c r="P105" i="1"/>
  <c r="P106" i="1"/>
  <c r="P107" i="1"/>
  <c r="P108" i="1"/>
  <c r="P109" i="1"/>
  <c r="P110" i="1"/>
  <c r="P111" i="1"/>
  <c r="P112" i="1"/>
  <c r="P6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48" i="1" l="1"/>
  <c r="Q35" i="1"/>
  <c r="K5" i="1"/>
  <c r="V6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P5" i="1"/>
  <c r="AC5" i="1" l="1"/>
  <c r="Q5" i="1"/>
</calcChain>
</file>

<file path=xl/sharedStrings.xml><?xml version="1.0" encoding="utf-8"?>
<sst xmlns="http://schemas.openxmlformats.org/spreadsheetml/2006/main" count="322" uniqueCount="156">
  <si>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</si>
  <si>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</si>
  <si>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</si>
  <si>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</si>
  <si>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</si>
  <si>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</si>
  <si>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</si>
  <si>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</si>
  <si>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</si>
  <si>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</si>
  <si>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</si>
  <si>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</si>
  <si>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</si>
  <si>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</si>
  <si>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</si>
  <si>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</si>
  <si>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</si>
  <si>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</si>
  <si>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</si>
  <si>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</si>
  <si>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</si>
  <si>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</si>
  <si>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</si>
  <si>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</si>
  <si>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02,02,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</si>
  <si>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</si>
  <si>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</si>
  <si>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</si>
  <si>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</si>
  <si>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</si>
  <si>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</si>
  <si>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</si>
  <si>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</si>
  <si>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</si>
  <si>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</si>
  <si>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</si>
  <si>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</si>
  <si>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</si>
  <si>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</si>
  <si>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</si>
  <si>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</si>
  <si>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25,01,24 Вывести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</si>
  <si>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</si>
  <si>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</si>
  <si>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</si>
  <si>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</si>
  <si>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</si>
  <si>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</si>
  <si>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</si>
  <si>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</si>
  <si>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</si>
  <si>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</si>
  <si>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</si>
  <si>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</si>
  <si>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</si>
  <si>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</si>
  <si>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</si>
  <si>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</si>
  <si>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</si>
  <si>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</si>
  <si>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</si>
  <si>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устар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</si>
  <si>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</si>
  <si>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</si>
  <si>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</si>
  <si>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</si>
  <si>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</si>
  <si>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</si>
  <si>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</si>
  <si>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</si>
  <si>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</si>
  <si>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</si>
  <si>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</si>
  <si>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</si>
  <si>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</si>
  <si>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</si>
  <si>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</si>
  <si>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</si>
  <si>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</si>
  <si>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</si>
  <si>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</si>
  <si>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</si>
  <si>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</si>
  <si>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</si>
  <si>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</si>
  <si>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</si>
  <si>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</si>
  <si>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</si>
  <si>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</si>
  <si>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</si>
  <si>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</si>
  <si>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</si>
  <si>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</si>
  <si>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</si>
  <si>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</si>
  <si>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</si>
  <si>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</si>
  <si>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</si>
  <si>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</si>
  <si>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</si>
  <si>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</si>
  <si>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</si>
  <si>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</si>
  <si>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</si>
  <si>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</si>
  <si>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</si>
  <si>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</si>
  <si>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</si>
  <si>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</si>
  <si>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</si>
  <si>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</si>
  <si>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</si>
  <si>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</si>
  <si>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</si>
  <si>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</si>
  <si>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</si>
  <si>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</si>
  <si>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</si>
  <si>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</si>
  <si>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</si>
  <si>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</si>
  <si>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</si>
  <si>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</si>
  <si>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</si>
  <si>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</si>
  <si>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</si>
  <si>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</si>
  <si>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</si>
  <si>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</si>
  <si>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</si>
  <si>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</si>
  <si>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</si>
  <si>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</si>
  <si>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</si>
  <si>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</si>
  <si>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</si>
  <si>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</si>
  <si>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</si>
  <si>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</si>
  <si>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</si>
  <si>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</si>
  <si>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</si>
  <si>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</si>
  <si>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</si>
  <si>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</si>
  <si>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</si>
  <si>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</si>
  <si>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</si>
  <si>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</si>
  <si>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</si>
  <si>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</si>
  <si>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согласовал Химич / снятие с производства</t>
  </si>
  <si>
    <r>
      <t xml:space="preserve">то же что и 094/ </t>
    </r>
    <r>
      <rPr>
        <sz val="10"/>
        <color rgb="FFFF0000"/>
        <rFont val="Arial"/>
        <family val="2"/>
        <charset val="204"/>
      </rPr>
      <t>нужно увеличить продажи</t>
    </r>
  </si>
  <si>
    <t>за 2дня продано 70кг</t>
  </si>
  <si>
    <t>заказ</t>
  </si>
  <si>
    <t>04,02,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</si>
</sst>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6" activePane="bottomLeft" state="frozen"/>
      <selection pane="bottomLeft" activeCell="T10" sqref="T10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9" customWidth="1"/>
    <col min="8" max="8" width="5" customWidth="1"/>
    <col min="9" max="9" width="17" customWidth="1"/>
    <col min="10" max="11" width="6.7109375" customWidth="1"/>
    <col min="12" max="13" width="1" customWidth="1"/>
    <col min="14" max="19" width="6.7109375" customWidth="1"/>
    <col min="20" max="20" width="22.28515625" customWidth="1"/>
    <col min="21" max="22" width="5.42578125" customWidth="1"/>
    <col min="23" max="27" width="7" customWidth="1"/>
    <col min="28" max="28" width="34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11" t="s">
        <v>16</v>
      </c>
      <c r="T3" s="11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29480.172999999988</v>
      </c>
      <c r="F5" s="4">
        <f>SUM(F6:F500)</f>
        <v>31631.765000000007</v>
      </c>
      <c r="G5" s="7"/>
      <c r="H5" s="1"/>
      <c r="I5" s="1"/>
      <c r="J5" s="4">
        <f t="shared" ref="J5:S5" si="0">SUM(J6:J500)</f>
        <v>31485.634999999998</v>
      </c>
      <c r="K5" s="4">
        <f t="shared" si="0"/>
        <v>-2005.462</v>
      </c>
      <c r="L5" s="4">
        <f t="shared" si="0"/>
        <v>0</v>
      </c>
      <c r="M5" s="4">
        <f t="shared" si="0"/>
        <v>0</v>
      </c>
      <c r="N5" s="4">
        <f t="shared" si="0"/>
        <v>14061.154800000002</v>
      </c>
      <c r="O5" s="4">
        <f t="shared" si="0"/>
        <v>19433.393600000003</v>
      </c>
      <c r="P5" s="4">
        <f t="shared" si="0"/>
        <v>5896.0345999999981</v>
      </c>
      <c r="Q5" s="4">
        <f t="shared" si="0"/>
        <v>10994.184100000002</v>
      </c>
      <c r="R5" s="4">
        <f t="shared" si="0"/>
        <v>10012.032800000004</v>
      </c>
      <c r="S5" s="4">
        <f t="shared" si="0"/>
        <v>100</v>
      </c>
      <c r="T5" s="1"/>
      <c r="U5" s="1"/>
      <c r="V5" s="1"/>
      <c r="W5" s="4">
        <f t="shared" ref="W5:AA5" si="1">SUM(W6:W500)</f>
        <v>5638.0574000000006</v>
      </c>
      <c r="X5" s="4">
        <f t="shared" si="1"/>
        <v>5615.4410000000016</v>
      </c>
      <c r="Y5" s="4">
        <f t="shared" si="1"/>
        <v>5939.4598000000015</v>
      </c>
      <c r="Z5" s="4">
        <f t="shared" si="1"/>
        <v>5267.2842000000019</v>
      </c>
      <c r="AA5" s="4">
        <f t="shared" si="1"/>
        <v>4614.4628000000012</v>
      </c>
      <c r="AB5" s="1"/>
      <c r="AC5" s="4">
        <f>SUM(AC6:AC500)</f>
        <v>8208.1792999999998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1032.211</v>
      </c>
      <c r="D6" s="1">
        <v>718.49599999999998</v>
      </c>
      <c r="E6" s="1">
        <v>1190.635</v>
      </c>
      <c r="F6" s="1">
        <v>340.03699999999998</v>
      </c>
      <c r="G6" s="7">
        <v>1</v>
      </c>
      <c r="H6" s="1">
        <v>50</v>
      </c>
      <c r="I6" s="1" t="s">
        <v>33</v>
      </c>
      <c r="J6" s="1">
        <v>1118.7</v>
      </c>
      <c r="K6" s="1">
        <f t="shared" ref="K6:K37" si="2">E6-J6</f>
        <v>71.934999999999945</v>
      </c>
      <c r="L6" s="1"/>
      <c r="M6" s="1"/>
      <c r="N6" s="1">
        <v>0</v>
      </c>
      <c r="O6" s="1">
        <v>1086.6595</v>
      </c>
      <c r="P6" s="1">
        <f>E6/5</f>
        <v>238.12700000000001</v>
      </c>
      <c r="Q6" s="5">
        <f>12*P6-O6-N6-F6</f>
        <v>1430.8275000000003</v>
      </c>
      <c r="R6" s="5">
        <v>1350</v>
      </c>
      <c r="S6" s="5"/>
      <c r="T6" s="1"/>
      <c r="U6" s="1">
        <f>(F6+N6+O6+R6)/P6</f>
        <v>11.660569779991349</v>
      </c>
      <c r="V6" s="1">
        <f>(F6+N6+O6)/P6</f>
        <v>5.9913260571039819</v>
      </c>
      <c r="W6" s="1">
        <v>171.81180000000001</v>
      </c>
      <c r="X6" s="1">
        <v>123.11060000000001</v>
      </c>
      <c r="Y6" s="1">
        <v>157.3698</v>
      </c>
      <c r="Z6" s="1">
        <v>166.73740000000001</v>
      </c>
      <c r="AA6" s="1">
        <v>145.69820000000001</v>
      </c>
      <c r="AB6" s="1"/>
      <c r="AC6" s="1">
        <f>R6*G6</f>
        <v>1350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/>
      <c r="D7" s="1">
        <v>55.128</v>
      </c>
      <c r="E7" s="1">
        <v>10.521000000000001</v>
      </c>
      <c r="F7" s="1">
        <v>44.606999999999999</v>
      </c>
      <c r="G7" s="7">
        <v>0</v>
      </c>
      <c r="H7" s="1">
        <v>30</v>
      </c>
      <c r="I7" s="1"/>
      <c r="J7" s="1">
        <v>10.4</v>
      </c>
      <c r="K7" s="1">
        <f t="shared" si="2"/>
        <v>0.12100000000000044</v>
      </c>
      <c r="L7" s="1"/>
      <c r="M7" s="1"/>
      <c r="N7" s="1">
        <v>0</v>
      </c>
      <c r="O7" s="1"/>
      <c r="P7" s="1">
        <f t="shared" ref="P7:P70" si="3">E7/5</f>
        <v>2.1042000000000001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21.199030510407756</v>
      </c>
      <c r="V7" s="1">
        <f t="shared" ref="V7:V70" si="6">(F7+N7+O7)/P7</f>
        <v>21.199030510407756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">
        <v>151</v>
      </c>
      <c r="AC7" s="1">
        <f t="shared" ref="AC7:AC70" si="7">R7*G7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32</v>
      </c>
      <c r="C8" s="1">
        <v>576.29499999999996</v>
      </c>
      <c r="D8" s="1">
        <v>306.99400000000003</v>
      </c>
      <c r="E8" s="1">
        <v>450.12900000000002</v>
      </c>
      <c r="F8" s="1">
        <v>379.79700000000003</v>
      </c>
      <c r="G8" s="7">
        <v>1</v>
      </c>
      <c r="H8" s="1">
        <v>45</v>
      </c>
      <c r="I8" s="1"/>
      <c r="J8" s="1">
        <v>431.13</v>
      </c>
      <c r="K8" s="1">
        <f t="shared" si="2"/>
        <v>18.999000000000024</v>
      </c>
      <c r="L8" s="1"/>
      <c r="M8" s="1"/>
      <c r="N8" s="1">
        <v>0</v>
      </c>
      <c r="O8" s="1">
        <v>605.74380000000008</v>
      </c>
      <c r="P8" s="1">
        <f t="shared" si="3"/>
        <v>90.025800000000004</v>
      </c>
      <c r="Q8" s="5">
        <f t="shared" ref="Q8:Q10" si="8">12*P8-O8-N8-F8</f>
        <v>94.768799999999942</v>
      </c>
      <c r="R8" s="5">
        <v>70</v>
      </c>
      <c r="S8" s="5"/>
      <c r="T8" s="1"/>
      <c r="U8" s="1">
        <f t="shared" si="5"/>
        <v>11.724869981716354</v>
      </c>
      <c r="V8" s="1">
        <f t="shared" si="6"/>
        <v>10.947315103003806</v>
      </c>
      <c r="W8" s="1">
        <v>94.776399999999995</v>
      </c>
      <c r="X8" s="1">
        <v>37.770200000000003</v>
      </c>
      <c r="Y8" s="1">
        <v>39.4696</v>
      </c>
      <c r="Z8" s="1">
        <v>81.987200000000001</v>
      </c>
      <c r="AA8" s="1">
        <v>60.600199999999987</v>
      </c>
      <c r="AB8" s="1"/>
      <c r="AC8" s="1">
        <f t="shared" si="7"/>
        <v>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32</v>
      </c>
      <c r="C9" s="1">
        <v>718.95299999999997</v>
      </c>
      <c r="D9" s="1">
        <v>306.798</v>
      </c>
      <c r="E9" s="1">
        <v>703.71100000000001</v>
      </c>
      <c r="F9" s="1">
        <v>265.101</v>
      </c>
      <c r="G9" s="7">
        <v>1</v>
      </c>
      <c r="H9" s="1">
        <v>45</v>
      </c>
      <c r="I9" s="1"/>
      <c r="J9" s="1">
        <v>671.68</v>
      </c>
      <c r="K9" s="1">
        <f t="shared" si="2"/>
        <v>32.031000000000063</v>
      </c>
      <c r="L9" s="1"/>
      <c r="M9" s="1"/>
      <c r="N9" s="1">
        <v>0</v>
      </c>
      <c r="O9" s="1">
        <v>538.92879999999991</v>
      </c>
      <c r="P9" s="1">
        <f t="shared" si="3"/>
        <v>140.7422</v>
      </c>
      <c r="Q9" s="5">
        <f t="shared" si="8"/>
        <v>884.87659999999994</v>
      </c>
      <c r="R9" s="5">
        <v>850</v>
      </c>
      <c r="S9" s="5"/>
      <c r="T9" s="1"/>
      <c r="U9" s="1">
        <f t="shared" si="5"/>
        <v>11.752195148292408</v>
      </c>
      <c r="V9" s="1">
        <f t="shared" si="6"/>
        <v>5.7127840832387156</v>
      </c>
      <c r="W9" s="1">
        <v>100.4034</v>
      </c>
      <c r="X9" s="1">
        <v>43.593800000000002</v>
      </c>
      <c r="Y9" s="1">
        <v>40.357999999999997</v>
      </c>
      <c r="Z9" s="1">
        <v>90.82419999999999</v>
      </c>
      <c r="AA9" s="1">
        <v>68.777200000000008</v>
      </c>
      <c r="AB9" s="1"/>
      <c r="AC9" s="1">
        <f t="shared" si="7"/>
        <v>850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32</v>
      </c>
      <c r="C10" s="1">
        <v>506.779</v>
      </c>
      <c r="D10" s="1"/>
      <c r="E10" s="1">
        <v>304.38400000000001</v>
      </c>
      <c r="F10" s="1">
        <v>166.41900000000001</v>
      </c>
      <c r="G10" s="7">
        <v>1</v>
      </c>
      <c r="H10" s="1">
        <v>40</v>
      </c>
      <c r="I10" s="1"/>
      <c r="J10" s="1">
        <v>296.10000000000002</v>
      </c>
      <c r="K10" s="1">
        <f t="shared" si="2"/>
        <v>8.2839999999999918</v>
      </c>
      <c r="L10" s="1"/>
      <c r="M10" s="1"/>
      <c r="N10" s="1">
        <v>0</v>
      </c>
      <c r="O10" s="1">
        <v>457.42500000000001</v>
      </c>
      <c r="P10" s="1">
        <f t="shared" si="3"/>
        <v>60.876800000000003</v>
      </c>
      <c r="Q10" s="5">
        <f t="shared" si="8"/>
        <v>106.67760000000001</v>
      </c>
      <c r="R10" s="5">
        <v>80</v>
      </c>
      <c r="S10" s="5"/>
      <c r="T10" s="1"/>
      <c r="U10" s="1">
        <f t="shared" si="5"/>
        <v>11.561777228763667</v>
      </c>
      <c r="V10" s="1">
        <f t="shared" si="6"/>
        <v>10.247647708158116</v>
      </c>
      <c r="W10" s="1">
        <v>61.076000000000001</v>
      </c>
      <c r="X10" s="1">
        <v>36.254399999999997</v>
      </c>
      <c r="Y10" s="1">
        <v>36.121400000000001</v>
      </c>
      <c r="Z10" s="1">
        <v>52.3568</v>
      </c>
      <c r="AA10" s="1">
        <v>46.699599999999997</v>
      </c>
      <c r="AB10" s="1"/>
      <c r="AC10" s="1">
        <f t="shared" si="7"/>
        <v>80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40</v>
      </c>
      <c r="C11" s="1">
        <v>36</v>
      </c>
      <c r="D11" s="1">
        <v>12</v>
      </c>
      <c r="E11" s="1">
        <v>26</v>
      </c>
      <c r="F11" s="1">
        <v>21</v>
      </c>
      <c r="G11" s="7">
        <v>0</v>
      </c>
      <c r="H11" s="1">
        <v>50</v>
      </c>
      <c r="I11" s="1"/>
      <c r="J11" s="1">
        <v>51</v>
      </c>
      <c r="K11" s="1">
        <f t="shared" si="2"/>
        <v>-25</v>
      </c>
      <c r="L11" s="1"/>
      <c r="M11" s="1"/>
      <c r="N11" s="1">
        <v>0</v>
      </c>
      <c r="O11" s="1"/>
      <c r="P11" s="1">
        <f t="shared" si="3"/>
        <v>5.2</v>
      </c>
      <c r="Q11" s="5"/>
      <c r="R11" s="5">
        <f t="shared" si="4"/>
        <v>0</v>
      </c>
      <c r="S11" s="5"/>
      <c r="T11" s="1"/>
      <c r="U11" s="1">
        <f t="shared" si="5"/>
        <v>4.0384615384615383</v>
      </c>
      <c r="V11" s="1">
        <f t="shared" si="6"/>
        <v>4.0384615384615383</v>
      </c>
      <c r="W11" s="1">
        <v>3.4</v>
      </c>
      <c r="X11" s="1">
        <v>3.2</v>
      </c>
      <c r="Y11" s="1">
        <v>3.6</v>
      </c>
      <c r="Z11" s="1">
        <v>4</v>
      </c>
      <c r="AA11" s="1">
        <v>6</v>
      </c>
      <c r="AB11" s="1" t="s">
        <v>41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26</v>
      </c>
      <c r="D12" s="1">
        <v>30</v>
      </c>
      <c r="E12" s="1">
        <v>43</v>
      </c>
      <c r="F12" s="1"/>
      <c r="G12" s="7">
        <v>0.5</v>
      </c>
      <c r="H12" s="1">
        <v>31</v>
      </c>
      <c r="I12" s="1" t="s">
        <v>33</v>
      </c>
      <c r="J12" s="1">
        <v>87</v>
      </c>
      <c r="K12" s="1">
        <f t="shared" si="2"/>
        <v>-44</v>
      </c>
      <c r="L12" s="1"/>
      <c r="M12" s="1"/>
      <c r="N12" s="1">
        <v>51</v>
      </c>
      <c r="O12" s="1"/>
      <c r="P12" s="1">
        <f t="shared" si="3"/>
        <v>8.6</v>
      </c>
      <c r="Q12" s="5">
        <f>11*P12-O12-N12-F12</f>
        <v>43.599999999999994</v>
      </c>
      <c r="R12" s="5">
        <v>40</v>
      </c>
      <c r="S12" s="5"/>
      <c r="T12" s="1"/>
      <c r="U12" s="1">
        <f t="shared" si="5"/>
        <v>10.58139534883721</v>
      </c>
      <c r="V12" s="1">
        <f t="shared" si="6"/>
        <v>5.9302325581395348</v>
      </c>
      <c r="W12" s="1">
        <v>6</v>
      </c>
      <c r="X12" s="1">
        <v>7.8</v>
      </c>
      <c r="Y12" s="1">
        <v>4.8</v>
      </c>
      <c r="Z12" s="1">
        <v>0</v>
      </c>
      <c r="AA12" s="1">
        <v>0</v>
      </c>
      <c r="AB12" s="1"/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40</v>
      </c>
      <c r="C13" s="1">
        <v>229</v>
      </c>
      <c r="D13" s="1">
        <v>252</v>
      </c>
      <c r="E13" s="1">
        <v>190</v>
      </c>
      <c r="F13" s="1">
        <v>230</v>
      </c>
      <c r="G13" s="7">
        <v>0.45</v>
      </c>
      <c r="H13" s="1">
        <v>45</v>
      </c>
      <c r="I13" s="1"/>
      <c r="J13" s="1">
        <v>260.3</v>
      </c>
      <c r="K13" s="1">
        <f t="shared" si="2"/>
        <v>-70.300000000000011</v>
      </c>
      <c r="L13" s="1"/>
      <c r="M13" s="1"/>
      <c r="N13" s="1">
        <v>40.396999999999963</v>
      </c>
      <c r="O13" s="1">
        <v>111.40300000000001</v>
      </c>
      <c r="P13" s="1">
        <f t="shared" si="3"/>
        <v>38</v>
      </c>
      <c r="Q13" s="5">
        <f t="shared" ref="Q13:Q14" si="9">12*P13-O13-N13-F13</f>
        <v>74.200000000000045</v>
      </c>
      <c r="R13" s="5">
        <v>70</v>
      </c>
      <c r="S13" s="5"/>
      <c r="T13" s="1"/>
      <c r="U13" s="1">
        <f t="shared" si="5"/>
        <v>11.889473684210525</v>
      </c>
      <c r="V13" s="1">
        <f t="shared" si="6"/>
        <v>10.04736842105263</v>
      </c>
      <c r="W13" s="1">
        <v>38.4</v>
      </c>
      <c r="X13" s="1">
        <v>36.799999999999997</v>
      </c>
      <c r="Y13" s="1">
        <v>41.4</v>
      </c>
      <c r="Z13" s="1">
        <v>31.6</v>
      </c>
      <c r="AA13" s="1">
        <v>22.4</v>
      </c>
      <c r="AB13" s="1"/>
      <c r="AC13" s="1">
        <f t="shared" si="7"/>
        <v>31.5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40</v>
      </c>
      <c r="C14" s="1">
        <v>223</v>
      </c>
      <c r="D14" s="1">
        <v>306</v>
      </c>
      <c r="E14" s="1">
        <v>252</v>
      </c>
      <c r="F14" s="1">
        <v>222</v>
      </c>
      <c r="G14" s="7">
        <v>0.45</v>
      </c>
      <c r="H14" s="1">
        <v>45</v>
      </c>
      <c r="I14" s="1"/>
      <c r="J14" s="1">
        <v>326</v>
      </c>
      <c r="K14" s="1">
        <f t="shared" si="2"/>
        <v>-74</v>
      </c>
      <c r="L14" s="1"/>
      <c r="M14" s="1"/>
      <c r="N14" s="1">
        <v>106.9999999999999</v>
      </c>
      <c r="O14" s="1">
        <v>181.4000000000002</v>
      </c>
      <c r="P14" s="1">
        <f t="shared" si="3"/>
        <v>50.4</v>
      </c>
      <c r="Q14" s="5">
        <f t="shared" si="9"/>
        <v>94.399999999999864</v>
      </c>
      <c r="R14" s="5">
        <v>80</v>
      </c>
      <c r="S14" s="5"/>
      <c r="T14" s="1"/>
      <c r="U14" s="1">
        <f t="shared" si="5"/>
        <v>11.714285714285717</v>
      </c>
      <c r="V14" s="1">
        <f t="shared" si="6"/>
        <v>10.126984126984128</v>
      </c>
      <c r="W14" s="1">
        <v>51.2</v>
      </c>
      <c r="X14" s="1">
        <v>46.4</v>
      </c>
      <c r="Y14" s="1">
        <v>47.4</v>
      </c>
      <c r="Z14" s="1">
        <v>34</v>
      </c>
      <c r="AA14" s="1">
        <v>27.2</v>
      </c>
      <c r="AB14" s="1"/>
      <c r="AC14" s="1">
        <f t="shared" si="7"/>
        <v>36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40</v>
      </c>
      <c r="C15" s="1">
        <v>69</v>
      </c>
      <c r="D15" s="1"/>
      <c r="E15" s="1">
        <v>21</v>
      </c>
      <c r="F15" s="1">
        <v>48</v>
      </c>
      <c r="G15" s="7">
        <v>0.4</v>
      </c>
      <c r="H15" s="1">
        <v>50</v>
      </c>
      <c r="I15" s="1" t="s">
        <v>33</v>
      </c>
      <c r="J15" s="1">
        <v>18</v>
      </c>
      <c r="K15" s="1">
        <f t="shared" si="2"/>
        <v>3</v>
      </c>
      <c r="L15" s="1"/>
      <c r="M15" s="1"/>
      <c r="N15" s="1">
        <v>0</v>
      </c>
      <c r="O15" s="1"/>
      <c r="P15" s="1">
        <f t="shared" si="3"/>
        <v>4.2</v>
      </c>
      <c r="Q15" s="5"/>
      <c r="R15" s="5">
        <f t="shared" si="4"/>
        <v>0</v>
      </c>
      <c r="S15" s="5"/>
      <c r="T15" s="1"/>
      <c r="U15" s="1">
        <f t="shared" si="5"/>
        <v>11.428571428571429</v>
      </c>
      <c r="V15" s="1">
        <f t="shared" si="6"/>
        <v>11.428571428571429</v>
      </c>
      <c r="W15" s="1">
        <v>0.2</v>
      </c>
      <c r="X15" s="1">
        <v>4.2</v>
      </c>
      <c r="Y15" s="1">
        <v>4.2</v>
      </c>
      <c r="Z15" s="1">
        <v>0</v>
      </c>
      <c r="AA15" s="1">
        <v>0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141</v>
      </c>
      <c r="D16" s="1">
        <v>60</v>
      </c>
      <c r="E16" s="1">
        <v>26</v>
      </c>
      <c r="F16" s="1">
        <v>153</v>
      </c>
      <c r="G16" s="7">
        <v>0.17</v>
      </c>
      <c r="H16" s="1">
        <v>180</v>
      </c>
      <c r="I16" s="1" t="s">
        <v>33</v>
      </c>
      <c r="J16" s="1">
        <v>26</v>
      </c>
      <c r="K16" s="1">
        <f t="shared" si="2"/>
        <v>0</v>
      </c>
      <c r="L16" s="1"/>
      <c r="M16" s="1"/>
      <c r="N16" s="1">
        <v>13.600000000000019</v>
      </c>
      <c r="O16" s="1"/>
      <c r="P16" s="1">
        <f t="shared" si="3"/>
        <v>5.2</v>
      </c>
      <c r="Q16" s="5"/>
      <c r="R16" s="5">
        <f t="shared" si="4"/>
        <v>0</v>
      </c>
      <c r="S16" s="5"/>
      <c r="T16" s="1"/>
      <c r="U16" s="1">
        <f t="shared" si="5"/>
        <v>32.03846153846154</v>
      </c>
      <c r="V16" s="1">
        <f t="shared" si="6"/>
        <v>32.03846153846154</v>
      </c>
      <c r="W16" s="1">
        <v>7.2</v>
      </c>
      <c r="X16" s="1">
        <v>15</v>
      </c>
      <c r="Y16" s="1">
        <v>16.2</v>
      </c>
      <c r="Z16" s="1">
        <v>5.6</v>
      </c>
      <c r="AA16" s="1">
        <v>6</v>
      </c>
      <c r="AB16" s="1"/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40</v>
      </c>
      <c r="C17" s="1">
        <v>19</v>
      </c>
      <c r="D17" s="1"/>
      <c r="E17" s="1"/>
      <c r="F17" s="1"/>
      <c r="G17" s="7">
        <v>0</v>
      </c>
      <c r="H17" s="1" t="e">
        <v>#N/A</v>
      </c>
      <c r="I17" s="1"/>
      <c r="J17" s="1"/>
      <c r="K17" s="1">
        <f t="shared" si="2"/>
        <v>0</v>
      </c>
      <c r="L17" s="1"/>
      <c r="M17" s="1"/>
      <c r="N17" s="1">
        <v>0</v>
      </c>
      <c r="O17" s="1"/>
      <c r="P17" s="1">
        <f t="shared" si="3"/>
        <v>0</v>
      </c>
      <c r="Q17" s="5"/>
      <c r="R17" s="5">
        <f t="shared" si="4"/>
        <v>0</v>
      </c>
      <c r="S17" s="5"/>
      <c r="T17" s="1"/>
      <c r="U17" s="1" t="e">
        <f t="shared" si="5"/>
        <v>#DIV/0!</v>
      </c>
      <c r="V17" s="1" t="e">
        <f t="shared" si="6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6" t="s">
        <v>49</v>
      </c>
      <c r="B18" s="1" t="s">
        <v>40</v>
      </c>
      <c r="C18" s="1"/>
      <c r="D18" s="1"/>
      <c r="E18" s="1"/>
      <c r="F18" s="1"/>
      <c r="G18" s="7">
        <v>0.45</v>
      </c>
      <c r="H18" s="1">
        <v>50</v>
      </c>
      <c r="I18" s="1" t="s">
        <v>50</v>
      </c>
      <c r="J18" s="1">
        <v>54</v>
      </c>
      <c r="K18" s="1">
        <f t="shared" si="2"/>
        <v>-54</v>
      </c>
      <c r="L18" s="1"/>
      <c r="M18" s="1"/>
      <c r="N18" s="1">
        <v>100</v>
      </c>
      <c r="O18" s="1"/>
      <c r="P18" s="1">
        <f t="shared" si="3"/>
        <v>0</v>
      </c>
      <c r="Q18" s="5"/>
      <c r="R18" s="5">
        <f t="shared" si="4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40</v>
      </c>
      <c r="C19" s="1">
        <v>40</v>
      </c>
      <c r="D19" s="1"/>
      <c r="E19" s="1">
        <v>15</v>
      </c>
      <c r="F19" s="1">
        <v>25</v>
      </c>
      <c r="G19" s="7">
        <v>0.5</v>
      </c>
      <c r="H19" s="1">
        <v>55</v>
      </c>
      <c r="I19" s="1" t="s">
        <v>33</v>
      </c>
      <c r="J19" s="1">
        <v>17</v>
      </c>
      <c r="K19" s="1">
        <f t="shared" si="2"/>
        <v>-2</v>
      </c>
      <c r="L19" s="1"/>
      <c r="M19" s="1"/>
      <c r="N19" s="1">
        <v>0</v>
      </c>
      <c r="O19" s="1"/>
      <c r="P19" s="1">
        <f t="shared" si="3"/>
        <v>3</v>
      </c>
      <c r="Q19" s="5">
        <f t="shared" ref="Q19:Q25" si="10">12*P19-O19-N19-F19</f>
        <v>11</v>
      </c>
      <c r="R19" s="5">
        <f t="shared" si="4"/>
        <v>11</v>
      </c>
      <c r="S19" s="5"/>
      <c r="T19" s="1"/>
      <c r="U19" s="1">
        <f t="shared" si="5"/>
        <v>12</v>
      </c>
      <c r="V19" s="1">
        <f t="shared" si="6"/>
        <v>8.3333333333333339</v>
      </c>
      <c r="W19" s="1">
        <v>0.8</v>
      </c>
      <c r="X19" s="1">
        <v>2</v>
      </c>
      <c r="Y19" s="1">
        <v>2</v>
      </c>
      <c r="Z19" s="1">
        <v>0</v>
      </c>
      <c r="AA19" s="1">
        <v>0</v>
      </c>
      <c r="AB19" s="1"/>
      <c r="AC19" s="1">
        <f t="shared" si="7"/>
        <v>5.5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40</v>
      </c>
      <c r="C20" s="1">
        <v>188</v>
      </c>
      <c r="D20" s="1"/>
      <c r="E20" s="1">
        <v>14</v>
      </c>
      <c r="F20" s="1">
        <v>174</v>
      </c>
      <c r="G20" s="7">
        <v>0.5</v>
      </c>
      <c r="H20" s="1">
        <v>55</v>
      </c>
      <c r="I20" s="1" t="s">
        <v>33</v>
      </c>
      <c r="J20" s="1">
        <v>16</v>
      </c>
      <c r="K20" s="1">
        <f t="shared" si="2"/>
        <v>-2</v>
      </c>
      <c r="L20" s="1"/>
      <c r="M20" s="1"/>
      <c r="N20" s="1">
        <v>0</v>
      </c>
      <c r="O20" s="1"/>
      <c r="P20" s="1">
        <f t="shared" si="3"/>
        <v>2.8</v>
      </c>
      <c r="Q20" s="5"/>
      <c r="R20" s="5">
        <f t="shared" si="4"/>
        <v>0</v>
      </c>
      <c r="S20" s="5"/>
      <c r="T20" s="1"/>
      <c r="U20" s="1">
        <f t="shared" si="5"/>
        <v>62.142857142857146</v>
      </c>
      <c r="V20" s="1">
        <f t="shared" si="6"/>
        <v>62.142857142857146</v>
      </c>
      <c r="W20" s="1">
        <v>1.2</v>
      </c>
      <c r="X20" s="1">
        <v>2.4</v>
      </c>
      <c r="Y20" s="1">
        <v>2</v>
      </c>
      <c r="Z20" s="1">
        <v>0</v>
      </c>
      <c r="AA20" s="1">
        <v>0</v>
      </c>
      <c r="AB20" s="13" t="s">
        <v>46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40</v>
      </c>
      <c r="C21" s="1">
        <v>39</v>
      </c>
      <c r="D21" s="1">
        <v>174</v>
      </c>
      <c r="E21" s="1">
        <v>35</v>
      </c>
      <c r="F21" s="1">
        <v>138</v>
      </c>
      <c r="G21" s="7">
        <v>0.3</v>
      </c>
      <c r="H21" s="1">
        <v>40</v>
      </c>
      <c r="I21" s="1" t="s">
        <v>33</v>
      </c>
      <c r="J21" s="1">
        <v>60</v>
      </c>
      <c r="K21" s="1">
        <f t="shared" si="2"/>
        <v>-25</v>
      </c>
      <c r="L21" s="1"/>
      <c r="M21" s="1"/>
      <c r="N21" s="1">
        <v>49.999999999999972</v>
      </c>
      <c r="O21" s="1"/>
      <c r="P21" s="1">
        <f t="shared" si="3"/>
        <v>7</v>
      </c>
      <c r="Q21" s="5"/>
      <c r="R21" s="5">
        <f t="shared" si="4"/>
        <v>0</v>
      </c>
      <c r="S21" s="5"/>
      <c r="T21" s="1"/>
      <c r="U21" s="1">
        <f t="shared" si="5"/>
        <v>26.857142857142854</v>
      </c>
      <c r="V21" s="1">
        <f t="shared" si="6"/>
        <v>26.857142857142854</v>
      </c>
      <c r="W21" s="1">
        <v>8.8000000000000007</v>
      </c>
      <c r="X21" s="1">
        <v>18.399999999999999</v>
      </c>
      <c r="Y21" s="1">
        <v>24.2</v>
      </c>
      <c r="Z21" s="1">
        <v>10.8</v>
      </c>
      <c r="AA21" s="1">
        <v>11.2</v>
      </c>
      <c r="AB21" s="13" t="s">
        <v>46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40</v>
      </c>
      <c r="C22" s="1">
        <v>48</v>
      </c>
      <c r="D22" s="1">
        <v>164</v>
      </c>
      <c r="E22" s="1">
        <v>12</v>
      </c>
      <c r="F22" s="1">
        <v>152</v>
      </c>
      <c r="G22" s="7">
        <v>0.4</v>
      </c>
      <c r="H22" s="1">
        <v>50</v>
      </c>
      <c r="I22" s="1" t="s">
        <v>33</v>
      </c>
      <c r="J22" s="1">
        <v>12</v>
      </c>
      <c r="K22" s="1">
        <f t="shared" si="2"/>
        <v>0</v>
      </c>
      <c r="L22" s="1"/>
      <c r="M22" s="1"/>
      <c r="N22" s="1">
        <v>30</v>
      </c>
      <c r="O22" s="1"/>
      <c r="P22" s="1">
        <f t="shared" si="3"/>
        <v>2.4</v>
      </c>
      <c r="Q22" s="5"/>
      <c r="R22" s="5">
        <f t="shared" si="4"/>
        <v>0</v>
      </c>
      <c r="S22" s="5"/>
      <c r="T22" s="1"/>
      <c r="U22" s="1">
        <f t="shared" si="5"/>
        <v>75.833333333333343</v>
      </c>
      <c r="V22" s="1">
        <f t="shared" si="6"/>
        <v>75.833333333333343</v>
      </c>
      <c r="W22" s="1">
        <v>9.6</v>
      </c>
      <c r="X22" s="1">
        <v>15.6</v>
      </c>
      <c r="Y22" s="1">
        <v>22.8</v>
      </c>
      <c r="Z22" s="1">
        <v>8.4</v>
      </c>
      <c r="AA22" s="1">
        <v>8.6</v>
      </c>
      <c r="AB22" s="13" t="s">
        <v>46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40</v>
      </c>
      <c r="C23" s="1">
        <v>101</v>
      </c>
      <c r="D23" s="1">
        <v>306</v>
      </c>
      <c r="E23" s="1">
        <v>124</v>
      </c>
      <c r="F23" s="1">
        <v>191</v>
      </c>
      <c r="G23" s="7">
        <v>0.35</v>
      </c>
      <c r="H23" s="1">
        <v>40</v>
      </c>
      <c r="I23" s="1" t="s">
        <v>33</v>
      </c>
      <c r="J23" s="1">
        <v>136</v>
      </c>
      <c r="K23" s="1">
        <f t="shared" si="2"/>
        <v>-12</v>
      </c>
      <c r="L23" s="1"/>
      <c r="M23" s="1"/>
      <c r="N23" s="1">
        <v>28.200000000000049</v>
      </c>
      <c r="O23" s="1">
        <v>29.399999999999981</v>
      </c>
      <c r="P23" s="1">
        <f t="shared" si="3"/>
        <v>24.8</v>
      </c>
      <c r="Q23" s="5">
        <f t="shared" si="10"/>
        <v>49</v>
      </c>
      <c r="R23" s="5">
        <f t="shared" si="4"/>
        <v>49</v>
      </c>
      <c r="S23" s="5"/>
      <c r="T23" s="1"/>
      <c r="U23" s="1">
        <f t="shared" si="5"/>
        <v>12</v>
      </c>
      <c r="V23" s="1">
        <f t="shared" si="6"/>
        <v>10.024193548387098</v>
      </c>
      <c r="W23" s="1">
        <v>27.8</v>
      </c>
      <c r="X23" s="1">
        <v>28.6</v>
      </c>
      <c r="Y23" s="1">
        <v>41.4</v>
      </c>
      <c r="Z23" s="1">
        <v>16.2</v>
      </c>
      <c r="AA23" s="1">
        <v>14.6</v>
      </c>
      <c r="AB23" s="1"/>
      <c r="AC23" s="1">
        <f t="shared" si="7"/>
        <v>17.149999999999999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40</v>
      </c>
      <c r="C24" s="1">
        <v>236</v>
      </c>
      <c r="D24" s="1">
        <v>360</v>
      </c>
      <c r="E24" s="1">
        <v>179</v>
      </c>
      <c r="F24" s="1">
        <v>325</v>
      </c>
      <c r="G24" s="7">
        <v>0.17</v>
      </c>
      <c r="H24" s="1">
        <v>120</v>
      </c>
      <c r="I24" s="1" t="s">
        <v>33</v>
      </c>
      <c r="J24" s="1">
        <v>166</v>
      </c>
      <c r="K24" s="1">
        <f t="shared" si="2"/>
        <v>13</v>
      </c>
      <c r="L24" s="1"/>
      <c r="M24" s="1"/>
      <c r="N24" s="1">
        <v>0</v>
      </c>
      <c r="O24" s="1">
        <v>58</v>
      </c>
      <c r="P24" s="1">
        <f t="shared" si="3"/>
        <v>35.799999999999997</v>
      </c>
      <c r="Q24" s="5">
        <f t="shared" si="10"/>
        <v>46.599999999999966</v>
      </c>
      <c r="R24" s="5">
        <v>40</v>
      </c>
      <c r="S24" s="5"/>
      <c r="T24" s="1"/>
      <c r="U24" s="1">
        <f t="shared" si="5"/>
        <v>11.815642458100559</v>
      </c>
      <c r="V24" s="1">
        <f t="shared" si="6"/>
        <v>10.69832402234637</v>
      </c>
      <c r="W24" s="1">
        <v>33</v>
      </c>
      <c r="X24" s="1">
        <v>40</v>
      </c>
      <c r="Y24" s="1">
        <v>53.8</v>
      </c>
      <c r="Z24" s="1">
        <v>18.399999999999999</v>
      </c>
      <c r="AA24" s="1">
        <v>20.2</v>
      </c>
      <c r="AB24" s="1"/>
      <c r="AC24" s="1">
        <f t="shared" si="7"/>
        <v>6.8000000000000007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40</v>
      </c>
      <c r="C25" s="1">
        <v>74</v>
      </c>
      <c r="D25" s="1"/>
      <c r="E25" s="1">
        <v>25</v>
      </c>
      <c r="F25" s="1">
        <v>49</v>
      </c>
      <c r="G25" s="7">
        <v>0.38</v>
      </c>
      <c r="H25" s="1">
        <v>40</v>
      </c>
      <c r="I25" s="1" t="s">
        <v>33</v>
      </c>
      <c r="J25" s="1">
        <v>26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5</v>
      </c>
      <c r="Q25" s="5">
        <f t="shared" si="10"/>
        <v>11</v>
      </c>
      <c r="R25" s="5">
        <f t="shared" si="4"/>
        <v>11</v>
      </c>
      <c r="S25" s="5"/>
      <c r="T25" s="1"/>
      <c r="U25" s="1">
        <f t="shared" si="5"/>
        <v>12</v>
      </c>
      <c r="V25" s="1">
        <f t="shared" si="6"/>
        <v>9.8000000000000007</v>
      </c>
      <c r="W25" s="1">
        <v>2.4</v>
      </c>
      <c r="X25" s="1">
        <v>2.4</v>
      </c>
      <c r="Y25" s="1">
        <v>2.6</v>
      </c>
      <c r="Z25" s="1">
        <v>0.4</v>
      </c>
      <c r="AA25" s="1">
        <v>0.2</v>
      </c>
      <c r="AB25" s="1"/>
      <c r="AC25" s="1">
        <f t="shared" si="7"/>
        <v>4.18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58</v>
      </c>
      <c r="B26" s="1" t="s">
        <v>40</v>
      </c>
      <c r="C26" s="1">
        <v>-3</v>
      </c>
      <c r="D26" s="1">
        <v>17</v>
      </c>
      <c r="E26" s="1"/>
      <c r="F26" s="14">
        <v>14</v>
      </c>
      <c r="G26" s="7">
        <v>0</v>
      </c>
      <c r="H26" s="1" t="e">
        <v>#N/A</v>
      </c>
      <c r="I26" s="1"/>
      <c r="J26" s="1"/>
      <c r="K26" s="1">
        <f t="shared" si="2"/>
        <v>0</v>
      </c>
      <c r="L26" s="1"/>
      <c r="M26" s="1"/>
      <c r="N26" s="1">
        <v>0</v>
      </c>
      <c r="O26" s="1"/>
      <c r="P26" s="1">
        <f t="shared" si="3"/>
        <v>0</v>
      </c>
      <c r="Q26" s="5"/>
      <c r="R26" s="5">
        <f t="shared" si="4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v>0.6</v>
      </c>
      <c r="X26" s="1">
        <v>0.6</v>
      </c>
      <c r="Y26" s="1">
        <v>0</v>
      </c>
      <c r="Z26" s="1">
        <v>0</v>
      </c>
      <c r="AA26" s="1">
        <v>0</v>
      </c>
      <c r="AB26" s="15" t="s">
        <v>59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6" t="s">
        <v>60</v>
      </c>
      <c r="B27" s="16" t="s">
        <v>40</v>
      </c>
      <c r="C27" s="16">
        <v>18</v>
      </c>
      <c r="D27" s="16"/>
      <c r="E27" s="16">
        <v>5</v>
      </c>
      <c r="F27" s="16"/>
      <c r="G27" s="7">
        <v>0</v>
      </c>
      <c r="H27" s="1">
        <v>45</v>
      </c>
      <c r="I27" s="1"/>
      <c r="J27" s="1">
        <v>23</v>
      </c>
      <c r="K27" s="1">
        <f t="shared" si="2"/>
        <v>-18</v>
      </c>
      <c r="L27" s="1"/>
      <c r="M27" s="1"/>
      <c r="N27" s="1">
        <v>0</v>
      </c>
      <c r="O27" s="1"/>
      <c r="P27" s="1">
        <f t="shared" si="3"/>
        <v>1</v>
      </c>
      <c r="Q27" s="5"/>
      <c r="R27" s="5">
        <f t="shared" si="4"/>
        <v>0</v>
      </c>
      <c r="S27" s="5"/>
      <c r="T27" s="1"/>
      <c r="U27" s="1">
        <f t="shared" si="5"/>
        <v>0</v>
      </c>
      <c r="V27" s="1">
        <f t="shared" si="6"/>
        <v>0</v>
      </c>
      <c r="W27" s="1">
        <v>1.8</v>
      </c>
      <c r="X27" s="1">
        <v>1</v>
      </c>
      <c r="Y27" s="1">
        <v>0</v>
      </c>
      <c r="Z27" s="1">
        <v>0.2</v>
      </c>
      <c r="AA27" s="1">
        <v>-0.2</v>
      </c>
      <c r="AB27" s="16" t="s">
        <v>61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40</v>
      </c>
      <c r="C28" s="1">
        <v>78</v>
      </c>
      <c r="D28" s="1">
        <v>20</v>
      </c>
      <c r="E28" s="1">
        <v>32</v>
      </c>
      <c r="F28" s="1">
        <v>64</v>
      </c>
      <c r="G28" s="7">
        <v>0.6</v>
      </c>
      <c r="H28" s="1">
        <v>45</v>
      </c>
      <c r="I28" s="1" t="s">
        <v>33</v>
      </c>
      <c r="J28" s="1">
        <v>32</v>
      </c>
      <c r="K28" s="1">
        <f t="shared" si="2"/>
        <v>0</v>
      </c>
      <c r="L28" s="1"/>
      <c r="M28" s="1"/>
      <c r="N28" s="1">
        <v>10</v>
      </c>
      <c r="O28" s="1"/>
      <c r="P28" s="1">
        <f t="shared" si="3"/>
        <v>6.4</v>
      </c>
      <c r="Q28" s="5"/>
      <c r="R28" s="5">
        <f t="shared" si="4"/>
        <v>0</v>
      </c>
      <c r="S28" s="5"/>
      <c r="T28" s="1"/>
      <c r="U28" s="1">
        <f t="shared" si="5"/>
        <v>11.5625</v>
      </c>
      <c r="V28" s="1">
        <f t="shared" si="6"/>
        <v>11.5625</v>
      </c>
      <c r="W28" s="1">
        <v>2</v>
      </c>
      <c r="X28" s="1">
        <v>8.4</v>
      </c>
      <c r="Y28" s="1">
        <v>8</v>
      </c>
      <c r="Z28" s="1">
        <v>0</v>
      </c>
      <c r="AA28" s="1">
        <v>0.2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40</v>
      </c>
      <c r="C29" s="1">
        <v>78</v>
      </c>
      <c r="D29" s="1"/>
      <c r="E29" s="1">
        <v>29</v>
      </c>
      <c r="F29" s="1">
        <v>48</v>
      </c>
      <c r="G29" s="7">
        <v>0.42</v>
      </c>
      <c r="H29" s="1">
        <v>35</v>
      </c>
      <c r="I29" s="1" t="s">
        <v>33</v>
      </c>
      <c r="J29" s="1">
        <v>59</v>
      </c>
      <c r="K29" s="1">
        <f t="shared" si="2"/>
        <v>-30</v>
      </c>
      <c r="L29" s="1"/>
      <c r="M29" s="1"/>
      <c r="N29" s="1">
        <v>0</v>
      </c>
      <c r="O29" s="1"/>
      <c r="P29" s="1">
        <f t="shared" si="3"/>
        <v>5.8</v>
      </c>
      <c r="Q29" s="5">
        <f>11*P29-O29-N29-F29</f>
        <v>15.799999999999997</v>
      </c>
      <c r="R29" s="5">
        <f t="shared" si="4"/>
        <v>15.799999999999997</v>
      </c>
      <c r="S29" s="5"/>
      <c r="T29" s="1"/>
      <c r="U29" s="1">
        <f t="shared" si="5"/>
        <v>11</v>
      </c>
      <c r="V29" s="1">
        <f t="shared" si="6"/>
        <v>8.2758620689655178</v>
      </c>
      <c r="W29" s="1">
        <v>4.5999999999999996</v>
      </c>
      <c r="X29" s="1">
        <v>3.6</v>
      </c>
      <c r="Y29" s="1">
        <v>3.6</v>
      </c>
      <c r="Z29" s="1">
        <v>0</v>
      </c>
      <c r="AA29" s="1">
        <v>0</v>
      </c>
      <c r="AB29" s="1"/>
      <c r="AC29" s="1">
        <f t="shared" si="7"/>
        <v>6.6359999999999983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40</v>
      </c>
      <c r="C30" s="1">
        <v>68</v>
      </c>
      <c r="D30" s="1"/>
      <c r="E30" s="1">
        <v>23</v>
      </c>
      <c r="F30" s="1">
        <v>45</v>
      </c>
      <c r="G30" s="7">
        <v>0.55000000000000004</v>
      </c>
      <c r="H30" s="1">
        <v>45</v>
      </c>
      <c r="I30" s="1" t="s">
        <v>33</v>
      </c>
      <c r="J30" s="1">
        <v>21</v>
      </c>
      <c r="K30" s="1">
        <f t="shared" si="2"/>
        <v>2</v>
      </c>
      <c r="L30" s="1"/>
      <c r="M30" s="1"/>
      <c r="N30" s="1">
        <v>0</v>
      </c>
      <c r="O30" s="1"/>
      <c r="P30" s="1">
        <f t="shared" si="3"/>
        <v>4.5999999999999996</v>
      </c>
      <c r="Q30" s="5">
        <f t="shared" ref="Q30:Q46" si="11">12*P30-O30-N30-F30</f>
        <v>10.199999999999996</v>
      </c>
      <c r="R30" s="5">
        <f t="shared" si="4"/>
        <v>10.199999999999996</v>
      </c>
      <c r="S30" s="5"/>
      <c r="T30" s="1"/>
      <c r="U30" s="1">
        <f t="shared" si="5"/>
        <v>12</v>
      </c>
      <c r="V30" s="1">
        <f t="shared" si="6"/>
        <v>9.7826086956521738</v>
      </c>
      <c r="W30" s="1">
        <v>0.6</v>
      </c>
      <c r="X30" s="1">
        <v>3.8</v>
      </c>
      <c r="Y30" s="1">
        <v>3.6</v>
      </c>
      <c r="Z30" s="1">
        <v>0.2</v>
      </c>
      <c r="AA30" s="1">
        <v>0.2</v>
      </c>
      <c r="AB30" s="1"/>
      <c r="AC30" s="1">
        <f t="shared" si="7"/>
        <v>5.6099999999999985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40</v>
      </c>
      <c r="C31" s="1">
        <v>86</v>
      </c>
      <c r="D31" s="1"/>
      <c r="E31" s="1">
        <v>63</v>
      </c>
      <c r="F31" s="1">
        <v>15</v>
      </c>
      <c r="G31" s="7">
        <v>0.35</v>
      </c>
      <c r="H31" s="1">
        <v>45</v>
      </c>
      <c r="I31" s="1" t="s">
        <v>50</v>
      </c>
      <c r="J31" s="1">
        <v>85</v>
      </c>
      <c r="K31" s="1">
        <f t="shared" si="2"/>
        <v>-22</v>
      </c>
      <c r="L31" s="1"/>
      <c r="M31" s="1"/>
      <c r="N31" s="1">
        <v>0</v>
      </c>
      <c r="O31" s="1">
        <v>68</v>
      </c>
      <c r="P31" s="1">
        <f t="shared" si="3"/>
        <v>12.6</v>
      </c>
      <c r="Q31" s="5">
        <f t="shared" si="11"/>
        <v>68.199999999999989</v>
      </c>
      <c r="R31" s="5">
        <f t="shared" si="4"/>
        <v>68.199999999999989</v>
      </c>
      <c r="S31" s="5"/>
      <c r="T31" s="1"/>
      <c r="U31" s="1">
        <f t="shared" si="5"/>
        <v>12</v>
      </c>
      <c r="V31" s="1">
        <f t="shared" si="6"/>
        <v>6.5873015873015879</v>
      </c>
      <c r="W31" s="1">
        <v>10</v>
      </c>
      <c r="X31" s="1">
        <v>5.8</v>
      </c>
      <c r="Y31" s="1">
        <v>4.4000000000000004</v>
      </c>
      <c r="Z31" s="1">
        <v>6.8</v>
      </c>
      <c r="AA31" s="1">
        <v>6.6</v>
      </c>
      <c r="AB31" s="1"/>
      <c r="AC31" s="1">
        <f t="shared" si="7"/>
        <v>23.869999999999994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40</v>
      </c>
      <c r="C32" s="1">
        <v>59</v>
      </c>
      <c r="D32" s="1">
        <v>60</v>
      </c>
      <c r="E32" s="1">
        <v>71</v>
      </c>
      <c r="F32" s="1">
        <v>30</v>
      </c>
      <c r="G32" s="7">
        <v>0.35</v>
      </c>
      <c r="H32" s="1">
        <v>45</v>
      </c>
      <c r="I32" s="1" t="s">
        <v>50</v>
      </c>
      <c r="J32" s="1">
        <v>105</v>
      </c>
      <c r="K32" s="1">
        <f t="shared" si="2"/>
        <v>-34</v>
      </c>
      <c r="L32" s="1"/>
      <c r="M32" s="1"/>
      <c r="N32" s="1">
        <v>94.399999999999977</v>
      </c>
      <c r="O32" s="1"/>
      <c r="P32" s="1">
        <f t="shared" si="3"/>
        <v>14.2</v>
      </c>
      <c r="Q32" s="5">
        <f t="shared" si="11"/>
        <v>46</v>
      </c>
      <c r="R32" s="5">
        <f t="shared" si="4"/>
        <v>46</v>
      </c>
      <c r="S32" s="5"/>
      <c r="T32" s="1"/>
      <c r="U32" s="1">
        <f t="shared" si="5"/>
        <v>11.999999999999998</v>
      </c>
      <c r="V32" s="1">
        <f t="shared" si="6"/>
        <v>8.7605633802816882</v>
      </c>
      <c r="W32" s="1">
        <v>11.6</v>
      </c>
      <c r="X32" s="1">
        <v>13.4</v>
      </c>
      <c r="Y32" s="1">
        <v>10</v>
      </c>
      <c r="Z32" s="1">
        <v>6.8</v>
      </c>
      <c r="AA32" s="1">
        <v>7</v>
      </c>
      <c r="AB32" s="1"/>
      <c r="AC32" s="1">
        <f t="shared" si="7"/>
        <v>16.099999999999998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32</v>
      </c>
      <c r="C33" s="1">
        <v>595.27800000000002</v>
      </c>
      <c r="D33" s="1">
        <v>810.33399999999995</v>
      </c>
      <c r="E33" s="1">
        <v>650.54100000000005</v>
      </c>
      <c r="F33" s="1">
        <v>699.26199999999994</v>
      </c>
      <c r="G33" s="7">
        <v>1</v>
      </c>
      <c r="H33" s="1">
        <v>55</v>
      </c>
      <c r="I33" s="1"/>
      <c r="J33" s="1">
        <v>638.21</v>
      </c>
      <c r="K33" s="1">
        <f t="shared" si="2"/>
        <v>12.331000000000017</v>
      </c>
      <c r="L33" s="1"/>
      <c r="M33" s="1"/>
      <c r="N33" s="1">
        <v>0</v>
      </c>
      <c r="O33" s="1">
        <v>290.84299999999979</v>
      </c>
      <c r="P33" s="1">
        <f t="shared" si="3"/>
        <v>130.10820000000001</v>
      </c>
      <c r="Q33" s="5">
        <f t="shared" si="11"/>
        <v>571.19340000000034</v>
      </c>
      <c r="R33" s="5">
        <v>520</v>
      </c>
      <c r="S33" s="5"/>
      <c r="T33" s="1"/>
      <c r="U33" s="1">
        <f t="shared" si="5"/>
        <v>11.606532101743008</v>
      </c>
      <c r="V33" s="1">
        <f t="shared" si="6"/>
        <v>7.6098585638722209</v>
      </c>
      <c r="W33" s="1">
        <v>102.1444</v>
      </c>
      <c r="X33" s="1">
        <v>106.6742</v>
      </c>
      <c r="Y33" s="1">
        <v>123.19280000000001</v>
      </c>
      <c r="Z33" s="1">
        <v>108.974</v>
      </c>
      <c r="AA33" s="1">
        <v>100.08240000000001</v>
      </c>
      <c r="AB33" s="1"/>
      <c r="AC33" s="1">
        <f t="shared" si="7"/>
        <v>520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32</v>
      </c>
      <c r="C34" s="1">
        <v>2578.3530000000001</v>
      </c>
      <c r="D34" s="1">
        <v>2158.4299999999998</v>
      </c>
      <c r="E34" s="1">
        <v>1996.7080000000001</v>
      </c>
      <c r="F34" s="1">
        <v>2479.4989999999998</v>
      </c>
      <c r="G34" s="7">
        <v>1</v>
      </c>
      <c r="H34" s="1">
        <v>50</v>
      </c>
      <c r="I34" s="1"/>
      <c r="J34" s="1">
        <v>2014.9</v>
      </c>
      <c r="K34" s="1">
        <f t="shared" si="2"/>
        <v>-18.192000000000007</v>
      </c>
      <c r="L34" s="1"/>
      <c r="M34" s="1"/>
      <c r="N34" s="1">
        <v>921.25400000000081</v>
      </c>
      <c r="O34" s="1">
        <v>1364.2736999999991</v>
      </c>
      <c r="P34" s="1">
        <f t="shared" si="3"/>
        <v>399.34160000000003</v>
      </c>
      <c r="Q34" s="5">
        <f t="shared" si="11"/>
        <v>27.072500000001128</v>
      </c>
      <c r="R34" s="5"/>
      <c r="S34" s="5"/>
      <c r="T34" s="1"/>
      <c r="U34" s="1">
        <f t="shared" si="5"/>
        <v>11.932207162990279</v>
      </c>
      <c r="V34" s="1">
        <f t="shared" si="6"/>
        <v>11.932207162990279</v>
      </c>
      <c r="W34" s="1">
        <v>381.03859999999997</v>
      </c>
      <c r="X34" s="1">
        <v>411.32900000000001</v>
      </c>
      <c r="Y34" s="1">
        <v>424.89319999999998</v>
      </c>
      <c r="Z34" s="1">
        <v>395.64960000000002</v>
      </c>
      <c r="AA34" s="1">
        <v>348.29259999999999</v>
      </c>
      <c r="AB34" s="1"/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32</v>
      </c>
      <c r="C35" s="1">
        <v>48.478999999999999</v>
      </c>
      <c r="D35" s="1">
        <v>127.955</v>
      </c>
      <c r="E35" s="1">
        <v>130.75800000000001</v>
      </c>
      <c r="F35" s="1">
        <v>29.888000000000002</v>
      </c>
      <c r="G35" s="7">
        <v>1</v>
      </c>
      <c r="H35" s="1">
        <v>55</v>
      </c>
      <c r="I35" s="1"/>
      <c r="J35" s="1">
        <v>125.1</v>
      </c>
      <c r="K35" s="1">
        <f t="shared" si="2"/>
        <v>5.6580000000000155</v>
      </c>
      <c r="L35" s="1"/>
      <c r="M35" s="1"/>
      <c r="N35" s="1">
        <v>72.926400000000001</v>
      </c>
      <c r="O35" s="1"/>
      <c r="P35" s="1">
        <f t="shared" si="3"/>
        <v>26.151600000000002</v>
      </c>
      <c r="Q35" s="5">
        <f>11*P35-O35-N35-F35</f>
        <v>184.85319999999999</v>
      </c>
      <c r="R35" s="5">
        <f t="shared" si="4"/>
        <v>184.85319999999999</v>
      </c>
      <c r="S35" s="5"/>
      <c r="T35" s="1"/>
      <c r="U35" s="1">
        <f t="shared" si="5"/>
        <v>10.999999999999998</v>
      </c>
      <c r="V35" s="1">
        <f t="shared" si="6"/>
        <v>3.9314764679790146</v>
      </c>
      <c r="W35" s="1">
        <v>12.4788</v>
      </c>
      <c r="X35" s="1">
        <v>19.398</v>
      </c>
      <c r="Y35" s="1">
        <v>19.2666</v>
      </c>
      <c r="Z35" s="1">
        <v>10.0808</v>
      </c>
      <c r="AA35" s="1">
        <v>9.0191999999999997</v>
      </c>
      <c r="AB35" s="1"/>
      <c r="AC35" s="1">
        <f t="shared" si="7"/>
        <v>184.85319999999999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32</v>
      </c>
      <c r="C36" s="1">
        <v>1309.7760000000001</v>
      </c>
      <c r="D36" s="1">
        <v>1335.35</v>
      </c>
      <c r="E36" s="1">
        <v>1019.311</v>
      </c>
      <c r="F36" s="1">
        <v>1543.586</v>
      </c>
      <c r="G36" s="7">
        <v>1</v>
      </c>
      <c r="H36" s="1">
        <v>55</v>
      </c>
      <c r="I36" s="1"/>
      <c r="J36" s="1">
        <v>987.02499999999998</v>
      </c>
      <c r="K36" s="1">
        <f t="shared" si="2"/>
        <v>32.286000000000058</v>
      </c>
      <c r="L36" s="1"/>
      <c r="M36" s="1"/>
      <c r="N36" s="1">
        <v>0</v>
      </c>
      <c r="O36" s="1">
        <v>437.05850000000032</v>
      </c>
      <c r="P36" s="1">
        <f t="shared" si="3"/>
        <v>203.8622</v>
      </c>
      <c r="Q36" s="5">
        <f t="shared" si="11"/>
        <v>465.70189999999957</v>
      </c>
      <c r="R36" s="5">
        <v>400</v>
      </c>
      <c r="S36" s="5"/>
      <c r="T36" s="1"/>
      <c r="U36" s="1">
        <f t="shared" si="5"/>
        <v>11.677714161821076</v>
      </c>
      <c r="V36" s="1">
        <f t="shared" si="6"/>
        <v>9.7156044622298801</v>
      </c>
      <c r="W36" s="1">
        <v>186.87459999999999</v>
      </c>
      <c r="X36" s="1">
        <v>207.98159999999999</v>
      </c>
      <c r="Y36" s="1">
        <v>234.71360000000001</v>
      </c>
      <c r="Z36" s="1">
        <v>196.86660000000001</v>
      </c>
      <c r="AA36" s="1">
        <v>177.78960000000001</v>
      </c>
      <c r="AB36" s="1"/>
      <c r="AC36" s="1">
        <f t="shared" si="7"/>
        <v>400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32</v>
      </c>
      <c r="C37" s="1">
        <v>3658.7950000000001</v>
      </c>
      <c r="D37" s="1">
        <v>3409.5749999999998</v>
      </c>
      <c r="E37" s="1">
        <v>2517.7840000000001</v>
      </c>
      <c r="F37" s="1">
        <v>4215.1480000000001</v>
      </c>
      <c r="G37" s="7">
        <v>1</v>
      </c>
      <c r="H37" s="1">
        <v>60</v>
      </c>
      <c r="I37" s="1"/>
      <c r="J37" s="1">
        <v>2455.6</v>
      </c>
      <c r="K37" s="1">
        <f t="shared" si="2"/>
        <v>62.184000000000196</v>
      </c>
      <c r="L37" s="1"/>
      <c r="M37" s="1"/>
      <c r="N37" s="1">
        <v>1427.7431999999969</v>
      </c>
      <c r="O37" s="1">
        <v>563.72280000000319</v>
      </c>
      <c r="P37" s="1">
        <f t="shared" si="3"/>
        <v>503.55680000000001</v>
      </c>
      <c r="Q37" s="5"/>
      <c r="R37" s="5">
        <f t="shared" si="4"/>
        <v>0</v>
      </c>
      <c r="S37" s="5"/>
      <c r="T37" s="1"/>
      <c r="U37" s="1">
        <f t="shared" si="5"/>
        <v>12.325548974812772</v>
      </c>
      <c r="V37" s="1">
        <f t="shared" si="6"/>
        <v>12.325548974812772</v>
      </c>
      <c r="W37" s="1">
        <v>519.49</v>
      </c>
      <c r="X37" s="1">
        <v>623.97579999999994</v>
      </c>
      <c r="Y37" s="1">
        <v>675.54740000000004</v>
      </c>
      <c r="Z37" s="1">
        <v>584.85439999999994</v>
      </c>
      <c r="AA37" s="1">
        <v>524.91180000000008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32</v>
      </c>
      <c r="C38" s="1">
        <v>545.99</v>
      </c>
      <c r="D38" s="1"/>
      <c r="E38" s="1">
        <v>219.69200000000001</v>
      </c>
      <c r="F38" s="1">
        <v>285.11900000000003</v>
      </c>
      <c r="G38" s="7">
        <v>1</v>
      </c>
      <c r="H38" s="1">
        <v>50</v>
      </c>
      <c r="I38" s="1" t="s">
        <v>33</v>
      </c>
      <c r="J38" s="1">
        <v>212.61</v>
      </c>
      <c r="K38" s="1">
        <f t="shared" ref="K38:K69" si="12">E38-J38</f>
        <v>7.0819999999999936</v>
      </c>
      <c r="L38" s="1"/>
      <c r="M38" s="1"/>
      <c r="N38" s="1">
        <v>0</v>
      </c>
      <c r="O38" s="1">
        <v>192.566</v>
      </c>
      <c r="P38" s="1">
        <f t="shared" si="3"/>
        <v>43.938400000000001</v>
      </c>
      <c r="Q38" s="5">
        <f t="shared" si="11"/>
        <v>49.575799999999958</v>
      </c>
      <c r="R38" s="5">
        <f t="shared" si="4"/>
        <v>49.575799999999958</v>
      </c>
      <c r="S38" s="5"/>
      <c r="T38" s="1"/>
      <c r="U38" s="1">
        <f t="shared" si="5"/>
        <v>12</v>
      </c>
      <c r="V38" s="1">
        <f t="shared" si="6"/>
        <v>10.871697649436484</v>
      </c>
      <c r="W38" s="1">
        <v>44.233199999999997</v>
      </c>
      <c r="X38" s="1">
        <v>19.212800000000001</v>
      </c>
      <c r="Y38" s="1">
        <v>33.914000000000001</v>
      </c>
      <c r="Z38" s="1">
        <v>51.265200000000007</v>
      </c>
      <c r="AA38" s="1">
        <v>40.8446</v>
      </c>
      <c r="AB38" s="1"/>
      <c r="AC38" s="1">
        <f t="shared" si="7"/>
        <v>49.575799999999958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32</v>
      </c>
      <c r="C39" s="1">
        <v>1113.172</v>
      </c>
      <c r="D39" s="1">
        <v>1115.31</v>
      </c>
      <c r="E39" s="1">
        <v>831.58699999999999</v>
      </c>
      <c r="F39" s="1">
        <v>1303.2639999999999</v>
      </c>
      <c r="G39" s="7">
        <v>1</v>
      </c>
      <c r="H39" s="1">
        <v>55</v>
      </c>
      <c r="I39" s="1"/>
      <c r="J39" s="1">
        <v>813</v>
      </c>
      <c r="K39" s="1">
        <f t="shared" si="12"/>
        <v>18.586999999999989</v>
      </c>
      <c r="L39" s="1"/>
      <c r="M39" s="1"/>
      <c r="N39" s="1">
        <v>50.923399999999667</v>
      </c>
      <c r="O39" s="1">
        <v>127.4191000000003</v>
      </c>
      <c r="P39" s="1">
        <f t="shared" si="3"/>
        <v>166.31739999999999</v>
      </c>
      <c r="Q39" s="5">
        <f t="shared" si="11"/>
        <v>514.20229999999992</v>
      </c>
      <c r="R39" s="5">
        <v>450</v>
      </c>
      <c r="S39" s="5"/>
      <c r="T39" s="1"/>
      <c r="U39" s="1">
        <f t="shared" si="5"/>
        <v>11.613977250726622</v>
      </c>
      <c r="V39" s="1">
        <f t="shared" si="6"/>
        <v>8.9083072486703134</v>
      </c>
      <c r="W39" s="1">
        <v>147.1182</v>
      </c>
      <c r="X39" s="1">
        <v>178.08779999999999</v>
      </c>
      <c r="Y39" s="1">
        <v>198.6574</v>
      </c>
      <c r="Z39" s="1">
        <v>155.98320000000001</v>
      </c>
      <c r="AA39" s="1">
        <v>139.6354</v>
      </c>
      <c r="AB39" s="1"/>
      <c r="AC39" s="1">
        <f t="shared" si="7"/>
        <v>450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32</v>
      </c>
      <c r="C40" s="1">
        <v>3254.7429999999999</v>
      </c>
      <c r="D40" s="1">
        <v>2457.8000000000002</v>
      </c>
      <c r="E40" s="1">
        <v>1919.393</v>
      </c>
      <c r="F40" s="1">
        <v>3542.1970000000001</v>
      </c>
      <c r="G40" s="7">
        <v>1</v>
      </c>
      <c r="H40" s="1">
        <v>60</v>
      </c>
      <c r="I40" s="1"/>
      <c r="J40" s="1">
        <v>1874.3</v>
      </c>
      <c r="K40" s="1">
        <f t="shared" si="12"/>
        <v>45.093000000000075</v>
      </c>
      <c r="L40" s="1"/>
      <c r="M40" s="1"/>
      <c r="N40" s="1">
        <v>0</v>
      </c>
      <c r="O40" s="1">
        <v>294.85120000000012</v>
      </c>
      <c r="P40" s="1">
        <f t="shared" si="3"/>
        <v>383.87860000000001</v>
      </c>
      <c r="Q40" s="5">
        <f t="shared" si="11"/>
        <v>769.49499999999989</v>
      </c>
      <c r="R40" s="5">
        <v>650</v>
      </c>
      <c r="S40" s="5"/>
      <c r="T40" s="1"/>
      <c r="U40" s="1">
        <f t="shared" si="5"/>
        <v>11.688716693246251</v>
      </c>
      <c r="V40" s="1">
        <f t="shared" si="6"/>
        <v>9.9954730479896519</v>
      </c>
      <c r="W40" s="1">
        <v>334.86279999999999</v>
      </c>
      <c r="X40" s="1">
        <v>373.11040000000003</v>
      </c>
      <c r="Y40" s="1">
        <v>500.37200000000001</v>
      </c>
      <c r="Z40" s="1">
        <v>439.75760000000002</v>
      </c>
      <c r="AA40" s="1">
        <v>386.83980000000003</v>
      </c>
      <c r="AB40" s="1"/>
      <c r="AC40" s="1">
        <f t="shared" si="7"/>
        <v>650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32</v>
      </c>
      <c r="C41" s="1">
        <v>2659.7310000000002</v>
      </c>
      <c r="D41" s="1">
        <v>559.35500000000002</v>
      </c>
      <c r="E41" s="1">
        <v>1612.5170000000001</v>
      </c>
      <c r="F41" s="1">
        <v>1398.402</v>
      </c>
      <c r="G41" s="7">
        <v>1</v>
      </c>
      <c r="H41" s="1">
        <v>60</v>
      </c>
      <c r="I41" s="1"/>
      <c r="J41" s="1">
        <v>1580.09</v>
      </c>
      <c r="K41" s="1">
        <f t="shared" si="12"/>
        <v>32.427000000000135</v>
      </c>
      <c r="L41" s="1"/>
      <c r="M41" s="1"/>
      <c r="N41" s="1">
        <v>146.55799999999999</v>
      </c>
      <c r="O41" s="1">
        <v>1994.3127999999999</v>
      </c>
      <c r="P41" s="1">
        <f t="shared" si="3"/>
        <v>322.5034</v>
      </c>
      <c r="Q41" s="5">
        <f t="shared" si="11"/>
        <v>330.7679999999998</v>
      </c>
      <c r="R41" s="5">
        <v>200</v>
      </c>
      <c r="S41" s="5"/>
      <c r="T41" s="1"/>
      <c r="U41" s="1">
        <f t="shared" si="5"/>
        <v>11.594522104263087</v>
      </c>
      <c r="V41" s="1">
        <f t="shared" si="6"/>
        <v>10.974373603503095</v>
      </c>
      <c r="W41" s="1">
        <v>299.1542</v>
      </c>
      <c r="X41" s="1">
        <v>241.3672</v>
      </c>
      <c r="Y41" s="1">
        <v>290.6918</v>
      </c>
      <c r="Z41" s="1">
        <v>319.262</v>
      </c>
      <c r="AA41" s="1">
        <v>261.69619999999998</v>
      </c>
      <c r="AB41" s="1"/>
      <c r="AC41" s="1">
        <f t="shared" si="7"/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32</v>
      </c>
      <c r="C42" s="1">
        <v>454.85700000000003</v>
      </c>
      <c r="D42" s="1">
        <v>880.35</v>
      </c>
      <c r="E42" s="1">
        <v>469.95400000000001</v>
      </c>
      <c r="F42" s="1">
        <v>770.94899999999996</v>
      </c>
      <c r="G42" s="7">
        <v>1</v>
      </c>
      <c r="H42" s="1">
        <v>60</v>
      </c>
      <c r="I42" s="1"/>
      <c r="J42" s="1">
        <v>448.8</v>
      </c>
      <c r="K42" s="1">
        <f t="shared" si="12"/>
        <v>21.153999999999996</v>
      </c>
      <c r="L42" s="1"/>
      <c r="M42" s="1"/>
      <c r="N42" s="1">
        <v>242.95619999999971</v>
      </c>
      <c r="O42" s="1">
        <v>183.38380000000041</v>
      </c>
      <c r="P42" s="1">
        <f t="shared" si="3"/>
        <v>93.990800000000007</v>
      </c>
      <c r="Q42" s="5"/>
      <c r="R42" s="5">
        <f t="shared" si="4"/>
        <v>0</v>
      </c>
      <c r="S42" s="5"/>
      <c r="T42" s="1"/>
      <c r="U42" s="1">
        <f t="shared" si="5"/>
        <v>12.738363754750466</v>
      </c>
      <c r="V42" s="1">
        <f t="shared" si="6"/>
        <v>12.738363754750466</v>
      </c>
      <c r="W42" s="1">
        <v>92.802999999999997</v>
      </c>
      <c r="X42" s="1">
        <v>121.7206</v>
      </c>
      <c r="Y42" s="1">
        <v>118.63720000000001</v>
      </c>
      <c r="Z42" s="1">
        <v>78.246799999999993</v>
      </c>
      <c r="AA42" s="1">
        <v>71.151399999999995</v>
      </c>
      <c r="AB42" s="1"/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32</v>
      </c>
      <c r="C43" s="1">
        <v>429.00700000000001</v>
      </c>
      <c r="D43" s="1">
        <v>728.88699999999994</v>
      </c>
      <c r="E43" s="1">
        <v>502.286</v>
      </c>
      <c r="F43" s="1">
        <v>618.05799999999999</v>
      </c>
      <c r="G43" s="7">
        <v>1</v>
      </c>
      <c r="H43" s="1">
        <v>60</v>
      </c>
      <c r="I43" s="1"/>
      <c r="J43" s="1">
        <v>494.72</v>
      </c>
      <c r="K43" s="1">
        <f t="shared" si="12"/>
        <v>7.5659999999999741</v>
      </c>
      <c r="L43" s="1"/>
      <c r="M43" s="1"/>
      <c r="N43" s="1">
        <v>151.46579999999989</v>
      </c>
      <c r="O43" s="1">
        <v>126.5322000000001</v>
      </c>
      <c r="P43" s="1">
        <f t="shared" si="3"/>
        <v>100.4572</v>
      </c>
      <c r="Q43" s="5">
        <f t="shared" si="11"/>
        <v>309.43039999999996</v>
      </c>
      <c r="R43" s="5">
        <v>270</v>
      </c>
      <c r="S43" s="5"/>
      <c r="T43" s="1"/>
      <c r="U43" s="1">
        <f t="shared" si="5"/>
        <v>11.607490553190813</v>
      </c>
      <c r="V43" s="1">
        <f t="shared" si="6"/>
        <v>8.9197787714568992</v>
      </c>
      <c r="W43" s="1">
        <v>87.865200000000002</v>
      </c>
      <c r="X43" s="1">
        <v>104.4392</v>
      </c>
      <c r="Y43" s="1">
        <v>104.34739999999999</v>
      </c>
      <c r="Z43" s="1">
        <v>73.291399999999996</v>
      </c>
      <c r="AA43" s="1">
        <v>73.134600000000006</v>
      </c>
      <c r="AB43" s="1"/>
      <c r="AC43" s="1">
        <f t="shared" si="7"/>
        <v>270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32</v>
      </c>
      <c r="C44" s="1">
        <v>455.11099999999999</v>
      </c>
      <c r="D44" s="1">
        <v>587.54100000000005</v>
      </c>
      <c r="E44" s="1">
        <v>559.23400000000004</v>
      </c>
      <c r="F44" s="1">
        <v>406.19</v>
      </c>
      <c r="G44" s="7">
        <v>1</v>
      </c>
      <c r="H44" s="1">
        <v>60</v>
      </c>
      <c r="I44" s="1"/>
      <c r="J44" s="1">
        <v>537.73</v>
      </c>
      <c r="K44" s="1">
        <f t="shared" si="12"/>
        <v>21.504000000000019</v>
      </c>
      <c r="L44" s="1"/>
      <c r="M44" s="1"/>
      <c r="N44" s="1">
        <v>422.43040000000019</v>
      </c>
      <c r="O44" s="1">
        <v>426.45809999999972</v>
      </c>
      <c r="P44" s="1">
        <f t="shared" si="3"/>
        <v>111.8468</v>
      </c>
      <c r="Q44" s="5">
        <f t="shared" si="11"/>
        <v>87.083100000000002</v>
      </c>
      <c r="R44" s="5">
        <v>70</v>
      </c>
      <c r="S44" s="5"/>
      <c r="T44" s="1"/>
      <c r="U44" s="1">
        <f t="shared" si="5"/>
        <v>11.84726339957871</v>
      </c>
      <c r="V44" s="1">
        <f t="shared" si="6"/>
        <v>11.221407317866939</v>
      </c>
      <c r="W44" s="1">
        <v>118.4062</v>
      </c>
      <c r="X44" s="1">
        <v>113.593</v>
      </c>
      <c r="Y44" s="1">
        <v>101.85680000000001</v>
      </c>
      <c r="Z44" s="1">
        <v>78.025999999999996</v>
      </c>
      <c r="AA44" s="1">
        <v>69.351399999999998</v>
      </c>
      <c r="AB44" s="1"/>
      <c r="AC44" s="1">
        <f t="shared" si="7"/>
        <v>70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32</v>
      </c>
      <c r="C45" s="1">
        <v>173.84899999999999</v>
      </c>
      <c r="D45" s="1">
        <v>125.73099999999999</v>
      </c>
      <c r="E45" s="1">
        <v>43.075000000000003</v>
      </c>
      <c r="F45" s="1">
        <v>222.268</v>
      </c>
      <c r="G45" s="7">
        <v>1</v>
      </c>
      <c r="H45" s="1">
        <v>35</v>
      </c>
      <c r="I45" s="1"/>
      <c r="J45" s="1">
        <v>78.05</v>
      </c>
      <c r="K45" s="1">
        <f t="shared" si="12"/>
        <v>-34.974999999999994</v>
      </c>
      <c r="L45" s="1"/>
      <c r="M45" s="1"/>
      <c r="N45" s="1">
        <v>0</v>
      </c>
      <c r="O45" s="1"/>
      <c r="P45" s="1">
        <f t="shared" si="3"/>
        <v>8.6150000000000002</v>
      </c>
      <c r="Q45" s="5"/>
      <c r="R45" s="5">
        <f t="shared" si="4"/>
        <v>0</v>
      </c>
      <c r="S45" s="5"/>
      <c r="T45" s="1"/>
      <c r="U45" s="1">
        <f t="shared" si="5"/>
        <v>25.800116076610564</v>
      </c>
      <c r="V45" s="1">
        <f t="shared" si="6"/>
        <v>25.800116076610564</v>
      </c>
      <c r="W45" s="1">
        <v>12.4168</v>
      </c>
      <c r="X45" s="1">
        <v>16.6066</v>
      </c>
      <c r="Y45" s="1">
        <v>24.601600000000001</v>
      </c>
      <c r="Z45" s="1">
        <v>19.996200000000002</v>
      </c>
      <c r="AA45" s="1">
        <v>13.4146</v>
      </c>
      <c r="AB45" s="13" t="s">
        <v>46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32</v>
      </c>
      <c r="C46" s="1">
        <v>180.934</v>
      </c>
      <c r="D46" s="1">
        <v>63.293999999999997</v>
      </c>
      <c r="E46" s="1">
        <v>100.041</v>
      </c>
      <c r="F46" s="1">
        <v>139.977</v>
      </c>
      <c r="G46" s="7">
        <v>1</v>
      </c>
      <c r="H46" s="1">
        <v>40</v>
      </c>
      <c r="I46" s="1"/>
      <c r="J46" s="1">
        <v>99.35</v>
      </c>
      <c r="K46" s="1">
        <f t="shared" si="12"/>
        <v>0.6910000000000025</v>
      </c>
      <c r="L46" s="1"/>
      <c r="M46" s="1"/>
      <c r="N46" s="1">
        <v>0</v>
      </c>
      <c r="O46" s="1">
        <v>44.073599999999999</v>
      </c>
      <c r="P46" s="1">
        <f t="shared" si="3"/>
        <v>20.008199999999999</v>
      </c>
      <c r="Q46" s="5">
        <f t="shared" si="11"/>
        <v>56.047799999999967</v>
      </c>
      <c r="R46" s="5">
        <v>50</v>
      </c>
      <c r="S46" s="5"/>
      <c r="T46" s="1"/>
      <c r="U46" s="1">
        <f t="shared" si="5"/>
        <v>11.697733929089074</v>
      </c>
      <c r="V46" s="1">
        <f t="shared" si="6"/>
        <v>9.1987585090113058</v>
      </c>
      <c r="W46" s="1">
        <v>17.283799999999999</v>
      </c>
      <c r="X46" s="1">
        <v>15.961399999999999</v>
      </c>
      <c r="Y46" s="1">
        <v>20.195</v>
      </c>
      <c r="Z46" s="1">
        <v>21.217600000000001</v>
      </c>
      <c r="AA46" s="1">
        <v>19.824999999999999</v>
      </c>
      <c r="AB46" s="1"/>
      <c r="AC46" s="1">
        <f t="shared" si="7"/>
        <v>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32</v>
      </c>
      <c r="C47" s="1">
        <v>411.64299999999997</v>
      </c>
      <c r="D47" s="1">
        <v>126.209</v>
      </c>
      <c r="E47" s="1">
        <v>231.03299999999999</v>
      </c>
      <c r="F47" s="1">
        <v>252.91300000000001</v>
      </c>
      <c r="G47" s="7">
        <v>1</v>
      </c>
      <c r="H47" s="1">
        <v>30</v>
      </c>
      <c r="I47" s="1"/>
      <c r="J47" s="1">
        <v>252.45</v>
      </c>
      <c r="K47" s="1">
        <f t="shared" si="12"/>
        <v>-21.417000000000002</v>
      </c>
      <c r="L47" s="1"/>
      <c r="M47" s="1"/>
      <c r="N47" s="1">
        <v>98.258000000000095</v>
      </c>
      <c r="O47" s="1">
        <v>250.51439999999991</v>
      </c>
      <c r="P47" s="1">
        <f t="shared" si="3"/>
        <v>46.206599999999995</v>
      </c>
      <c r="Q47" s="5"/>
      <c r="R47" s="5">
        <f t="shared" si="4"/>
        <v>0</v>
      </c>
      <c r="S47" s="5"/>
      <c r="T47" s="1"/>
      <c r="U47" s="1">
        <f t="shared" si="5"/>
        <v>13.021633273168771</v>
      </c>
      <c r="V47" s="1">
        <f t="shared" si="6"/>
        <v>13.021633273168771</v>
      </c>
      <c r="W47" s="1">
        <v>60.178400000000003</v>
      </c>
      <c r="X47" s="1">
        <v>49.739199999999997</v>
      </c>
      <c r="Y47" s="1">
        <v>51.616600000000012</v>
      </c>
      <c r="Z47" s="1">
        <v>51.244600000000013</v>
      </c>
      <c r="AA47" s="1">
        <v>36.956800000000001</v>
      </c>
      <c r="AB47" s="1"/>
      <c r="AC47" s="1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32</v>
      </c>
      <c r="C48" s="1">
        <v>309.048</v>
      </c>
      <c r="D48" s="1">
        <v>223.27</v>
      </c>
      <c r="E48" s="1">
        <v>242.441</v>
      </c>
      <c r="F48" s="1">
        <v>244.501</v>
      </c>
      <c r="G48" s="7">
        <v>1</v>
      </c>
      <c r="H48" s="1">
        <v>30</v>
      </c>
      <c r="I48" s="1"/>
      <c r="J48" s="1">
        <v>247.5</v>
      </c>
      <c r="K48" s="1">
        <f t="shared" si="12"/>
        <v>-5.0589999999999975</v>
      </c>
      <c r="L48" s="1"/>
      <c r="M48" s="1"/>
      <c r="N48" s="1">
        <v>122.4864</v>
      </c>
      <c r="O48" s="1">
        <v>64.635000000000048</v>
      </c>
      <c r="P48" s="1">
        <f t="shared" si="3"/>
        <v>48.488199999999999</v>
      </c>
      <c r="Q48" s="5">
        <f>11*P48-O48-N48-F48</f>
        <v>101.7477999999999</v>
      </c>
      <c r="R48" s="5">
        <v>80</v>
      </c>
      <c r="S48" s="5"/>
      <c r="T48" s="1"/>
      <c r="U48" s="1">
        <f t="shared" si="5"/>
        <v>10.551482628763287</v>
      </c>
      <c r="V48" s="1">
        <f t="shared" si="6"/>
        <v>8.9015966771296942</v>
      </c>
      <c r="W48" s="1">
        <v>48.419400000000003</v>
      </c>
      <c r="X48" s="1">
        <v>51.114199999999997</v>
      </c>
      <c r="Y48" s="1">
        <v>48.570800000000013</v>
      </c>
      <c r="Z48" s="1">
        <v>42.038200000000003</v>
      </c>
      <c r="AA48" s="1">
        <v>34.803400000000003</v>
      </c>
      <c r="AB48" s="1"/>
      <c r="AC48" s="1">
        <f t="shared" si="7"/>
        <v>80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32</v>
      </c>
      <c r="C49" s="1">
        <v>-1.3540000000000001</v>
      </c>
      <c r="D49" s="1"/>
      <c r="E49" s="1"/>
      <c r="F49" s="1">
        <v>-1.3540000000000001</v>
      </c>
      <c r="G49" s="7">
        <v>0</v>
      </c>
      <c r="H49" s="1" t="e">
        <v>#N/A</v>
      </c>
      <c r="I49" s="1"/>
      <c r="J49" s="1"/>
      <c r="K49" s="1">
        <f t="shared" si="12"/>
        <v>0</v>
      </c>
      <c r="L49" s="1"/>
      <c r="M49" s="1"/>
      <c r="N49" s="1">
        <v>0</v>
      </c>
      <c r="O49" s="1"/>
      <c r="P49" s="1">
        <f t="shared" si="3"/>
        <v>0</v>
      </c>
      <c r="Q49" s="5"/>
      <c r="R49" s="5">
        <f t="shared" si="4"/>
        <v>0</v>
      </c>
      <c r="S49" s="5"/>
      <c r="T49" s="1"/>
      <c r="U49" s="1" t="e">
        <f t="shared" si="5"/>
        <v>#DIV/0!</v>
      </c>
      <c r="V49" s="1" t="e">
        <f t="shared" si="6"/>
        <v>#DIV/0!</v>
      </c>
      <c r="W49" s="1">
        <v>0.27079999999999999</v>
      </c>
      <c r="X49" s="1">
        <v>0.27079999999999999</v>
      </c>
      <c r="Y49" s="1">
        <v>0</v>
      </c>
      <c r="Z49" s="1">
        <v>0</v>
      </c>
      <c r="AA49" s="1">
        <v>0</v>
      </c>
      <c r="AB49" s="1"/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32</v>
      </c>
      <c r="C50" s="1">
        <v>490.86700000000002</v>
      </c>
      <c r="D50" s="1">
        <v>119.163</v>
      </c>
      <c r="E50" s="1">
        <v>345.09</v>
      </c>
      <c r="F50" s="1">
        <v>136.68299999999999</v>
      </c>
      <c r="G50" s="7">
        <v>1</v>
      </c>
      <c r="H50" s="1">
        <v>30</v>
      </c>
      <c r="I50" s="1"/>
      <c r="J50" s="1">
        <v>386.8</v>
      </c>
      <c r="K50" s="1">
        <f t="shared" si="12"/>
        <v>-41.710000000000036</v>
      </c>
      <c r="L50" s="1"/>
      <c r="M50" s="1"/>
      <c r="N50" s="1">
        <v>156.2294</v>
      </c>
      <c r="O50" s="1">
        <v>564.96079999999995</v>
      </c>
      <c r="P50" s="1">
        <f t="shared" si="3"/>
        <v>69.018000000000001</v>
      </c>
      <c r="Q50" s="5"/>
      <c r="R50" s="5">
        <f t="shared" si="4"/>
        <v>0</v>
      </c>
      <c r="S50" s="5"/>
      <c r="T50" s="1"/>
      <c r="U50" s="1">
        <f t="shared" si="5"/>
        <v>12.429702396476282</v>
      </c>
      <c r="V50" s="1">
        <f t="shared" si="6"/>
        <v>12.429702396476282</v>
      </c>
      <c r="W50" s="1">
        <v>88.243200000000002</v>
      </c>
      <c r="X50" s="1">
        <v>53.973199999999999</v>
      </c>
      <c r="Y50" s="1">
        <v>58.598400000000012</v>
      </c>
      <c r="Z50" s="1">
        <v>68.038600000000002</v>
      </c>
      <c r="AA50" s="1">
        <v>56.5884</v>
      </c>
      <c r="AB50" s="1"/>
      <c r="AC50" s="1">
        <f t="shared" si="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32</v>
      </c>
      <c r="C51" s="1">
        <v>299.94099999999997</v>
      </c>
      <c r="D51" s="1"/>
      <c r="E51" s="1">
        <v>157.066</v>
      </c>
      <c r="F51" s="1">
        <v>133.446</v>
      </c>
      <c r="G51" s="7">
        <v>1</v>
      </c>
      <c r="H51" s="1">
        <v>45</v>
      </c>
      <c r="I51" s="1"/>
      <c r="J51" s="1">
        <v>144</v>
      </c>
      <c r="K51" s="1">
        <f t="shared" si="12"/>
        <v>13.066000000000003</v>
      </c>
      <c r="L51" s="1"/>
      <c r="M51" s="1"/>
      <c r="N51" s="1">
        <v>0</v>
      </c>
      <c r="O51" s="1">
        <v>268.06900000000007</v>
      </c>
      <c r="P51" s="1">
        <f t="shared" si="3"/>
        <v>31.4132</v>
      </c>
      <c r="Q51" s="5"/>
      <c r="R51" s="5">
        <f t="shared" si="4"/>
        <v>0</v>
      </c>
      <c r="S51" s="5"/>
      <c r="T51" s="1"/>
      <c r="U51" s="1">
        <f t="shared" si="5"/>
        <v>12.781728700036931</v>
      </c>
      <c r="V51" s="1">
        <f t="shared" si="6"/>
        <v>12.781728700036931</v>
      </c>
      <c r="W51" s="1">
        <v>36.469000000000001</v>
      </c>
      <c r="X51" s="1">
        <v>13.102399999999999</v>
      </c>
      <c r="Y51" s="1">
        <v>15.1456</v>
      </c>
      <c r="Z51" s="1">
        <v>27.488800000000001</v>
      </c>
      <c r="AA51" s="1">
        <v>18.138400000000001</v>
      </c>
      <c r="AB51" s="1"/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86</v>
      </c>
      <c r="B52" s="1" t="s">
        <v>32</v>
      </c>
      <c r="C52" s="1">
        <v>1228.069</v>
      </c>
      <c r="D52" s="1">
        <v>106.907</v>
      </c>
      <c r="E52" s="1">
        <v>1219.673</v>
      </c>
      <c r="F52" s="14">
        <f>13.96+F73</f>
        <v>1.766</v>
      </c>
      <c r="G52" s="7">
        <v>1</v>
      </c>
      <c r="H52" s="1">
        <v>40</v>
      </c>
      <c r="I52" s="1"/>
      <c r="J52" s="1">
        <v>1445.2</v>
      </c>
      <c r="K52" s="1">
        <f t="shared" si="12"/>
        <v>-225.52700000000004</v>
      </c>
      <c r="L52" s="1"/>
      <c r="M52" s="1"/>
      <c r="N52" s="1">
        <v>499.2027999999998</v>
      </c>
      <c r="O52" s="1">
        <v>2120.6424000000011</v>
      </c>
      <c r="P52" s="1">
        <f t="shared" si="3"/>
        <v>243.93459999999999</v>
      </c>
      <c r="Q52" s="5">
        <f t="shared" ref="Q52:Q69" si="13">12*P52-O52-N52-F52</f>
        <v>305.60399999999873</v>
      </c>
      <c r="R52" s="5">
        <v>250</v>
      </c>
      <c r="S52" s="5"/>
      <c r="T52" s="1"/>
      <c r="U52" s="1">
        <f t="shared" si="5"/>
        <v>11.772053657004792</v>
      </c>
      <c r="V52" s="1">
        <f t="shared" si="6"/>
        <v>10.747188795685405</v>
      </c>
      <c r="W52" s="1">
        <v>324.5908</v>
      </c>
      <c r="X52" s="1">
        <v>142.27539999999999</v>
      </c>
      <c r="Y52" s="1">
        <v>70.98060000000001</v>
      </c>
      <c r="Z52" s="1">
        <v>190.60759999999999</v>
      </c>
      <c r="AA52" s="1">
        <v>121.6686</v>
      </c>
      <c r="AB52" s="15" t="s">
        <v>87</v>
      </c>
      <c r="AC52" s="1">
        <f t="shared" si="7"/>
        <v>250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32</v>
      </c>
      <c r="C53" s="1">
        <v>130.67400000000001</v>
      </c>
      <c r="D53" s="1"/>
      <c r="E53" s="1">
        <v>50.128</v>
      </c>
      <c r="F53" s="1">
        <v>2.532</v>
      </c>
      <c r="G53" s="7">
        <v>1</v>
      </c>
      <c r="H53" s="1">
        <v>35</v>
      </c>
      <c r="I53" s="1"/>
      <c r="J53" s="1">
        <v>135.5</v>
      </c>
      <c r="K53" s="1">
        <f t="shared" si="12"/>
        <v>-85.372</v>
      </c>
      <c r="L53" s="1"/>
      <c r="M53" s="1"/>
      <c r="N53" s="1">
        <v>30.11059999999998</v>
      </c>
      <c r="O53" s="1">
        <v>149.46340000000001</v>
      </c>
      <c r="P53" s="1">
        <f t="shared" si="3"/>
        <v>10.025600000000001</v>
      </c>
      <c r="Q53" s="5"/>
      <c r="R53" s="5">
        <f t="shared" si="4"/>
        <v>0</v>
      </c>
      <c r="S53" s="5"/>
      <c r="T53" s="1"/>
      <c r="U53" s="1">
        <f t="shared" si="5"/>
        <v>18.164099904245131</v>
      </c>
      <c r="V53" s="1">
        <f t="shared" si="6"/>
        <v>18.164099904245131</v>
      </c>
      <c r="W53" s="1">
        <v>23.084</v>
      </c>
      <c r="X53" s="1">
        <v>12.7638</v>
      </c>
      <c r="Y53" s="1">
        <v>0.13139999999999999</v>
      </c>
      <c r="Z53" s="1">
        <v>21.895800000000001</v>
      </c>
      <c r="AA53" s="1">
        <v>24.471599999999999</v>
      </c>
      <c r="AB53" s="1"/>
      <c r="AC53" s="1">
        <f t="shared" si="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32</v>
      </c>
      <c r="C54" s="1">
        <v>29.087</v>
      </c>
      <c r="D54" s="1"/>
      <c r="E54" s="1">
        <v>3.992</v>
      </c>
      <c r="F54" s="1">
        <v>-2.5830000000000002</v>
      </c>
      <c r="G54" s="7">
        <v>1</v>
      </c>
      <c r="H54" s="1">
        <v>45</v>
      </c>
      <c r="I54" s="1" t="s">
        <v>33</v>
      </c>
      <c r="J54" s="1">
        <v>4.3</v>
      </c>
      <c r="K54" s="1">
        <f t="shared" si="12"/>
        <v>-0.30799999999999983</v>
      </c>
      <c r="L54" s="1"/>
      <c r="M54" s="1"/>
      <c r="N54" s="1">
        <v>36.923200000000001</v>
      </c>
      <c r="O54" s="1">
        <v>7.7671999999999954</v>
      </c>
      <c r="P54" s="1">
        <f t="shared" si="3"/>
        <v>0.7984</v>
      </c>
      <c r="Q54" s="5"/>
      <c r="R54" s="5">
        <f t="shared" si="4"/>
        <v>0</v>
      </c>
      <c r="S54" s="5"/>
      <c r="T54" s="1"/>
      <c r="U54" s="1">
        <f t="shared" si="5"/>
        <v>52.739729458917836</v>
      </c>
      <c r="V54" s="1">
        <f t="shared" si="6"/>
        <v>52.739729458917836</v>
      </c>
      <c r="W54" s="1">
        <v>3.7242000000000002</v>
      </c>
      <c r="X54" s="1">
        <v>4.4362000000000004</v>
      </c>
      <c r="Y54" s="1">
        <v>1.7898000000000001</v>
      </c>
      <c r="Z54" s="1">
        <v>2.2075999999999998</v>
      </c>
      <c r="AA54" s="1">
        <v>2.4540000000000002</v>
      </c>
      <c r="AB54" s="1"/>
      <c r="AC54" s="1">
        <f t="shared" si="7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32</v>
      </c>
      <c r="C55" s="1">
        <v>10.146000000000001</v>
      </c>
      <c r="D55" s="1">
        <v>133.62899999999999</v>
      </c>
      <c r="E55" s="1">
        <v>65.010999999999996</v>
      </c>
      <c r="F55" s="1">
        <v>66.352000000000004</v>
      </c>
      <c r="G55" s="7">
        <v>1</v>
      </c>
      <c r="H55" s="1">
        <v>30</v>
      </c>
      <c r="I55" s="1"/>
      <c r="J55" s="1">
        <v>138.4</v>
      </c>
      <c r="K55" s="1">
        <f t="shared" si="12"/>
        <v>-73.38900000000001</v>
      </c>
      <c r="L55" s="1"/>
      <c r="M55" s="1"/>
      <c r="N55" s="1">
        <v>138.34460000000001</v>
      </c>
      <c r="O55" s="1"/>
      <c r="P55" s="1">
        <f t="shared" si="3"/>
        <v>13.002199999999998</v>
      </c>
      <c r="Q55" s="5"/>
      <c r="R55" s="5">
        <v>40</v>
      </c>
      <c r="S55" s="5">
        <v>100</v>
      </c>
      <c r="T55" s="1" t="s">
        <v>153</v>
      </c>
      <c r="U55" s="1">
        <f t="shared" si="5"/>
        <v>18.819630524065161</v>
      </c>
      <c r="V55" s="1">
        <f t="shared" si="6"/>
        <v>15.743228069096002</v>
      </c>
      <c r="W55" s="1">
        <v>19.403400000000001</v>
      </c>
      <c r="X55" s="1">
        <v>21.765999999999998</v>
      </c>
      <c r="Y55" s="1">
        <v>18.093399999999999</v>
      </c>
      <c r="Z55" s="1">
        <v>11.702400000000001</v>
      </c>
      <c r="AA55" s="1">
        <v>1.9896</v>
      </c>
      <c r="AB55" s="1"/>
      <c r="AC55" s="1">
        <f t="shared" si="7"/>
        <v>40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32</v>
      </c>
      <c r="C56" s="1">
        <v>136.535</v>
      </c>
      <c r="D56" s="1"/>
      <c r="E56" s="1">
        <v>87.91</v>
      </c>
      <c r="F56" s="1">
        <v>39.274000000000001</v>
      </c>
      <c r="G56" s="7">
        <v>1</v>
      </c>
      <c r="H56" s="1">
        <v>45</v>
      </c>
      <c r="I56" s="1"/>
      <c r="J56" s="1">
        <v>87.4</v>
      </c>
      <c r="K56" s="1">
        <f t="shared" si="12"/>
        <v>0.50999999999999091</v>
      </c>
      <c r="L56" s="1"/>
      <c r="M56" s="1"/>
      <c r="N56" s="1">
        <v>90.877599999999973</v>
      </c>
      <c r="O56" s="1">
        <v>133.898</v>
      </c>
      <c r="P56" s="1">
        <f t="shared" si="3"/>
        <v>17.582000000000001</v>
      </c>
      <c r="Q56" s="5"/>
      <c r="R56" s="5">
        <f t="shared" si="4"/>
        <v>0</v>
      </c>
      <c r="S56" s="5"/>
      <c r="T56" s="1"/>
      <c r="U56" s="1">
        <f t="shared" si="5"/>
        <v>15.018177681719937</v>
      </c>
      <c r="V56" s="1">
        <f t="shared" si="6"/>
        <v>15.018177681719937</v>
      </c>
      <c r="W56" s="1">
        <v>24.027799999999999</v>
      </c>
      <c r="X56" s="1">
        <v>18.171800000000001</v>
      </c>
      <c r="Y56" s="1">
        <v>15.2272</v>
      </c>
      <c r="Z56" s="1">
        <v>15.6706</v>
      </c>
      <c r="AA56" s="1">
        <v>11.0494</v>
      </c>
      <c r="AB56" s="1"/>
      <c r="AC56" s="1">
        <f t="shared" si="7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32</v>
      </c>
      <c r="C57" s="1">
        <v>80.126000000000005</v>
      </c>
      <c r="D57" s="1"/>
      <c r="E57" s="1">
        <v>65.221999999999994</v>
      </c>
      <c r="F57" s="1">
        <v>1.236</v>
      </c>
      <c r="G57" s="7">
        <v>1</v>
      </c>
      <c r="H57" s="1">
        <v>45</v>
      </c>
      <c r="I57" s="1"/>
      <c r="J57" s="1">
        <v>68.3</v>
      </c>
      <c r="K57" s="1">
        <f t="shared" si="12"/>
        <v>-3.078000000000003</v>
      </c>
      <c r="L57" s="1"/>
      <c r="M57" s="1"/>
      <c r="N57" s="1">
        <v>221.71559999999999</v>
      </c>
      <c r="O57" s="1">
        <v>9.3221999999999881</v>
      </c>
      <c r="P57" s="1">
        <f t="shared" si="3"/>
        <v>13.0444</v>
      </c>
      <c r="Q57" s="5"/>
      <c r="R57" s="5">
        <f t="shared" si="4"/>
        <v>0</v>
      </c>
      <c r="S57" s="5"/>
      <c r="T57" s="1"/>
      <c r="U57" s="1">
        <f t="shared" si="5"/>
        <v>17.8063996810892</v>
      </c>
      <c r="V57" s="1">
        <f t="shared" si="6"/>
        <v>17.8063996810892</v>
      </c>
      <c r="W57" s="1">
        <v>22.4864</v>
      </c>
      <c r="X57" s="1">
        <v>26.197600000000001</v>
      </c>
      <c r="Y57" s="1">
        <v>12.548</v>
      </c>
      <c r="Z57" s="1">
        <v>15.117800000000001</v>
      </c>
      <c r="AA57" s="1">
        <v>14.5436</v>
      </c>
      <c r="AB57" s="1"/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93</v>
      </c>
      <c r="B58" s="1" t="s">
        <v>40</v>
      </c>
      <c r="C58" s="1">
        <v>155</v>
      </c>
      <c r="D58" s="1"/>
      <c r="E58" s="1">
        <v>88</v>
      </c>
      <c r="F58" s="1">
        <v>64</v>
      </c>
      <c r="G58" s="7">
        <v>0.35</v>
      </c>
      <c r="H58" s="1">
        <v>40</v>
      </c>
      <c r="I58" s="1"/>
      <c r="J58" s="1">
        <v>91</v>
      </c>
      <c r="K58" s="1">
        <f t="shared" si="12"/>
        <v>-3</v>
      </c>
      <c r="L58" s="1"/>
      <c r="M58" s="1"/>
      <c r="N58" s="1">
        <v>0</v>
      </c>
      <c r="O58" s="1">
        <v>57.399999999999977</v>
      </c>
      <c r="P58" s="1">
        <f t="shared" si="3"/>
        <v>17.600000000000001</v>
      </c>
      <c r="Q58" s="5">
        <f t="shared" si="13"/>
        <v>89.80000000000004</v>
      </c>
      <c r="R58" s="5">
        <f t="shared" si="4"/>
        <v>89.80000000000004</v>
      </c>
      <c r="S58" s="5"/>
      <c r="T58" s="1"/>
      <c r="U58" s="1">
        <f t="shared" si="5"/>
        <v>12</v>
      </c>
      <c r="V58" s="1">
        <f t="shared" si="6"/>
        <v>6.8977272727272707</v>
      </c>
      <c r="W58" s="1">
        <v>13.2</v>
      </c>
      <c r="X58" s="1">
        <v>8.1999999999999993</v>
      </c>
      <c r="Y58" s="1">
        <v>6.8</v>
      </c>
      <c r="Z58" s="1">
        <v>15.4</v>
      </c>
      <c r="AA58" s="1">
        <v>15.4</v>
      </c>
      <c r="AB58" s="1"/>
      <c r="AC58" s="1">
        <f t="shared" si="7"/>
        <v>31.43000000000001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40</v>
      </c>
      <c r="C59" s="1">
        <v>226</v>
      </c>
      <c r="D59" s="1">
        <v>1627</v>
      </c>
      <c r="E59" s="1">
        <v>563</v>
      </c>
      <c r="F59" s="1">
        <v>1094</v>
      </c>
      <c r="G59" s="7">
        <v>0.4</v>
      </c>
      <c r="H59" s="1">
        <v>45</v>
      </c>
      <c r="I59" s="1" t="s">
        <v>50</v>
      </c>
      <c r="J59" s="1">
        <v>751</v>
      </c>
      <c r="K59" s="1">
        <f t="shared" si="12"/>
        <v>-188</v>
      </c>
      <c r="L59" s="1"/>
      <c r="M59" s="1"/>
      <c r="N59" s="1">
        <v>1463.2</v>
      </c>
      <c r="O59" s="1"/>
      <c r="P59" s="1">
        <f t="shared" si="3"/>
        <v>112.6</v>
      </c>
      <c r="Q59" s="5"/>
      <c r="R59" s="5">
        <f t="shared" si="4"/>
        <v>0</v>
      </c>
      <c r="S59" s="5"/>
      <c r="T59" s="1"/>
      <c r="U59" s="1">
        <f t="shared" si="5"/>
        <v>22.710479573712256</v>
      </c>
      <c r="V59" s="1">
        <f t="shared" si="6"/>
        <v>22.710479573712256</v>
      </c>
      <c r="W59" s="1">
        <v>83.8</v>
      </c>
      <c r="X59" s="1">
        <v>205.4</v>
      </c>
      <c r="Y59" s="1">
        <v>225.2</v>
      </c>
      <c r="Z59" s="1">
        <v>92</v>
      </c>
      <c r="AA59" s="1">
        <v>77</v>
      </c>
      <c r="AB59" s="17" t="s">
        <v>46</v>
      </c>
      <c r="AC59" s="1">
        <f t="shared" si="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40</v>
      </c>
      <c r="C60" s="1">
        <v>32</v>
      </c>
      <c r="D60" s="1"/>
      <c r="E60" s="1">
        <v>21.46</v>
      </c>
      <c r="F60" s="1"/>
      <c r="G60" s="7">
        <v>0.45</v>
      </c>
      <c r="H60" s="1">
        <v>50</v>
      </c>
      <c r="I60" s="1" t="s">
        <v>33</v>
      </c>
      <c r="J60" s="1">
        <v>131.30000000000001</v>
      </c>
      <c r="K60" s="1">
        <f t="shared" si="12"/>
        <v>-109.84</v>
      </c>
      <c r="L60" s="1"/>
      <c r="M60" s="1"/>
      <c r="N60" s="1">
        <v>153.6</v>
      </c>
      <c r="O60" s="1"/>
      <c r="P60" s="1">
        <f t="shared" si="3"/>
        <v>4.2919999999999998</v>
      </c>
      <c r="Q60" s="5"/>
      <c r="R60" s="5">
        <f t="shared" si="4"/>
        <v>0</v>
      </c>
      <c r="S60" s="5"/>
      <c r="T60" s="1"/>
      <c r="U60" s="1">
        <f t="shared" si="5"/>
        <v>35.787511649580615</v>
      </c>
      <c r="V60" s="1">
        <f t="shared" si="6"/>
        <v>35.787511649580615</v>
      </c>
      <c r="W60" s="1">
        <v>5.492</v>
      </c>
      <c r="X60" s="1">
        <v>20.399999999999999</v>
      </c>
      <c r="Y60" s="1">
        <v>19.2</v>
      </c>
      <c r="Z60" s="1">
        <v>0</v>
      </c>
      <c r="AA60" s="1">
        <v>0</v>
      </c>
      <c r="AB60" s="1"/>
      <c r="AC60" s="1">
        <f t="shared" si="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32</v>
      </c>
      <c r="C61" s="1">
        <v>1270.4939999999999</v>
      </c>
      <c r="D61" s="1"/>
      <c r="E61" s="1">
        <v>941.88800000000003</v>
      </c>
      <c r="F61" s="1">
        <v>254.774</v>
      </c>
      <c r="G61" s="7">
        <v>1</v>
      </c>
      <c r="H61" s="1">
        <v>45</v>
      </c>
      <c r="I61" s="1"/>
      <c r="J61" s="1">
        <v>899.1</v>
      </c>
      <c r="K61" s="1">
        <f t="shared" si="12"/>
        <v>42.788000000000011</v>
      </c>
      <c r="L61" s="1"/>
      <c r="M61" s="1"/>
      <c r="N61" s="1">
        <v>278.81680000000011</v>
      </c>
      <c r="O61" s="1">
        <v>891.91039999999998</v>
      </c>
      <c r="P61" s="1">
        <f t="shared" si="3"/>
        <v>188.3776</v>
      </c>
      <c r="Q61" s="5">
        <f t="shared" si="13"/>
        <v>835.02999999999986</v>
      </c>
      <c r="R61" s="5">
        <v>750</v>
      </c>
      <c r="S61" s="5"/>
      <c r="T61" s="1"/>
      <c r="U61" s="1">
        <f t="shared" si="5"/>
        <v>11.548619368757221</v>
      </c>
      <c r="V61" s="1">
        <f t="shared" si="6"/>
        <v>7.5672542807637431</v>
      </c>
      <c r="W61" s="1">
        <v>159.9956</v>
      </c>
      <c r="X61" s="1">
        <v>123.1944</v>
      </c>
      <c r="Y61" s="1">
        <v>107.20959999999999</v>
      </c>
      <c r="Z61" s="1">
        <v>144.97280000000001</v>
      </c>
      <c r="AA61" s="1">
        <v>122.5184</v>
      </c>
      <c r="AB61" s="1"/>
      <c r="AC61" s="1">
        <f t="shared" si="7"/>
        <v>750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97</v>
      </c>
      <c r="B62" s="1" t="s">
        <v>40</v>
      </c>
      <c r="C62" s="1">
        <v>25</v>
      </c>
      <c r="D62" s="1">
        <v>324</v>
      </c>
      <c r="E62" s="1">
        <v>120</v>
      </c>
      <c r="F62" s="1">
        <v>206</v>
      </c>
      <c r="G62" s="7">
        <v>0.35</v>
      </c>
      <c r="H62" s="1">
        <v>40</v>
      </c>
      <c r="I62" s="1" t="s">
        <v>98</v>
      </c>
      <c r="J62" s="1">
        <v>148</v>
      </c>
      <c r="K62" s="1">
        <f t="shared" si="12"/>
        <v>-28</v>
      </c>
      <c r="L62" s="1"/>
      <c r="M62" s="1"/>
      <c r="N62" s="1">
        <v>0</v>
      </c>
      <c r="O62" s="1"/>
      <c r="P62" s="1">
        <f t="shared" si="3"/>
        <v>24</v>
      </c>
      <c r="Q62" s="5">
        <f t="shared" si="13"/>
        <v>82</v>
      </c>
      <c r="R62" s="5">
        <f t="shared" si="4"/>
        <v>82</v>
      </c>
      <c r="S62" s="5"/>
      <c r="T62" s="1"/>
      <c r="U62" s="1">
        <f t="shared" si="5"/>
        <v>12</v>
      </c>
      <c r="V62" s="1">
        <f t="shared" si="6"/>
        <v>8.5833333333333339</v>
      </c>
      <c r="W62" s="1">
        <v>8.4</v>
      </c>
      <c r="X62" s="1">
        <v>20.8</v>
      </c>
      <c r="Y62" s="1">
        <v>46.4</v>
      </c>
      <c r="Z62" s="1">
        <v>19</v>
      </c>
      <c r="AA62" s="1">
        <v>15.8</v>
      </c>
      <c r="AB62" s="1"/>
      <c r="AC62" s="1">
        <f t="shared" si="7"/>
        <v>28.7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32</v>
      </c>
      <c r="C63" s="1">
        <v>193.148</v>
      </c>
      <c r="D63" s="1">
        <v>61.246000000000002</v>
      </c>
      <c r="E63" s="1">
        <v>120.938</v>
      </c>
      <c r="F63" s="1">
        <v>120.593</v>
      </c>
      <c r="G63" s="7">
        <v>1</v>
      </c>
      <c r="H63" s="1">
        <v>40</v>
      </c>
      <c r="I63" s="1"/>
      <c r="J63" s="1">
        <v>128.5</v>
      </c>
      <c r="K63" s="1">
        <f t="shared" si="12"/>
        <v>-7.5619999999999976</v>
      </c>
      <c r="L63" s="1"/>
      <c r="M63" s="1"/>
      <c r="N63" s="1">
        <v>74.640000000000015</v>
      </c>
      <c r="O63" s="1">
        <v>30.14499999999995</v>
      </c>
      <c r="P63" s="1">
        <f t="shared" si="3"/>
        <v>24.1876</v>
      </c>
      <c r="Q63" s="5">
        <f t="shared" si="13"/>
        <v>64.87320000000004</v>
      </c>
      <c r="R63" s="5">
        <f t="shared" si="4"/>
        <v>64.87320000000004</v>
      </c>
      <c r="S63" s="5"/>
      <c r="T63" s="1"/>
      <c r="U63" s="1">
        <f t="shared" si="5"/>
        <v>12</v>
      </c>
      <c r="V63" s="1">
        <f t="shared" si="6"/>
        <v>9.3179149646926511</v>
      </c>
      <c r="W63" s="1">
        <v>24.321999999999999</v>
      </c>
      <c r="X63" s="1">
        <v>25.831199999999999</v>
      </c>
      <c r="Y63" s="1">
        <v>25.227599999999999</v>
      </c>
      <c r="Z63" s="1">
        <v>24.960599999999999</v>
      </c>
      <c r="AA63" s="1">
        <v>20.071400000000001</v>
      </c>
      <c r="AB63" s="1"/>
      <c r="AC63" s="1">
        <f t="shared" si="7"/>
        <v>64.87320000000004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40</v>
      </c>
      <c r="C64" s="1">
        <v>645</v>
      </c>
      <c r="D64" s="1">
        <v>342</v>
      </c>
      <c r="E64" s="1">
        <v>721</v>
      </c>
      <c r="F64" s="1">
        <v>210</v>
      </c>
      <c r="G64" s="7">
        <v>0.4</v>
      </c>
      <c r="H64" s="1">
        <v>40</v>
      </c>
      <c r="I64" s="1" t="s">
        <v>101</v>
      </c>
      <c r="J64" s="1">
        <v>740</v>
      </c>
      <c r="K64" s="1">
        <f t="shared" si="12"/>
        <v>-19</v>
      </c>
      <c r="L64" s="1"/>
      <c r="M64" s="1"/>
      <c r="N64" s="1">
        <v>354.40000000000032</v>
      </c>
      <c r="O64" s="1">
        <v>522.7999999999995</v>
      </c>
      <c r="P64" s="1">
        <f t="shared" si="3"/>
        <v>144.19999999999999</v>
      </c>
      <c r="Q64" s="5">
        <f t="shared" si="13"/>
        <v>643.20000000000005</v>
      </c>
      <c r="R64" s="5">
        <v>600</v>
      </c>
      <c r="S64" s="5"/>
      <c r="T64" s="1"/>
      <c r="U64" s="1">
        <f t="shared" si="5"/>
        <v>11.700416088765603</v>
      </c>
      <c r="V64" s="1">
        <f t="shared" si="6"/>
        <v>7.5395284327323155</v>
      </c>
      <c r="W64" s="1">
        <v>114.6</v>
      </c>
      <c r="X64" s="1">
        <v>85.4</v>
      </c>
      <c r="Y64" s="1">
        <v>88.6</v>
      </c>
      <c r="Z64" s="1">
        <v>82.2</v>
      </c>
      <c r="AA64" s="1">
        <v>77.2</v>
      </c>
      <c r="AB64" s="1"/>
      <c r="AC64" s="1">
        <f t="shared" si="7"/>
        <v>240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40</v>
      </c>
      <c r="C65" s="1">
        <v>426</v>
      </c>
      <c r="D65" s="1">
        <v>738</v>
      </c>
      <c r="E65" s="1">
        <v>441</v>
      </c>
      <c r="F65" s="1">
        <v>450</v>
      </c>
      <c r="G65" s="7">
        <v>0.4</v>
      </c>
      <c r="H65" s="1">
        <v>45</v>
      </c>
      <c r="I65" s="1" t="s">
        <v>101</v>
      </c>
      <c r="J65" s="1">
        <v>682</v>
      </c>
      <c r="K65" s="1">
        <f t="shared" si="12"/>
        <v>-241</v>
      </c>
      <c r="L65" s="1"/>
      <c r="M65" s="1"/>
      <c r="N65" s="1">
        <v>1255</v>
      </c>
      <c r="O65" s="1"/>
      <c r="P65" s="1">
        <f t="shared" si="3"/>
        <v>88.2</v>
      </c>
      <c r="Q65" s="5"/>
      <c r="R65" s="5">
        <f t="shared" si="4"/>
        <v>0</v>
      </c>
      <c r="S65" s="5"/>
      <c r="T65" s="1"/>
      <c r="U65" s="1">
        <f t="shared" si="5"/>
        <v>19.331065759637188</v>
      </c>
      <c r="V65" s="1">
        <f t="shared" si="6"/>
        <v>19.331065759637188</v>
      </c>
      <c r="W65" s="1">
        <v>110.4</v>
      </c>
      <c r="X65" s="1">
        <v>142.19999999999999</v>
      </c>
      <c r="Y65" s="1">
        <v>125.6</v>
      </c>
      <c r="Z65" s="1">
        <v>101.4</v>
      </c>
      <c r="AA65" s="1">
        <v>98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40</v>
      </c>
      <c r="C66" s="1">
        <v>220</v>
      </c>
      <c r="D66" s="1">
        <v>156</v>
      </c>
      <c r="E66" s="1">
        <v>311</v>
      </c>
      <c r="F66" s="1">
        <v>42</v>
      </c>
      <c r="G66" s="7">
        <v>0.4</v>
      </c>
      <c r="H66" s="1">
        <v>40</v>
      </c>
      <c r="I66" s="1"/>
      <c r="J66" s="1">
        <v>316</v>
      </c>
      <c r="K66" s="1">
        <f t="shared" si="12"/>
        <v>-5</v>
      </c>
      <c r="L66" s="1"/>
      <c r="M66" s="1"/>
      <c r="N66" s="1">
        <v>193.4000000000002</v>
      </c>
      <c r="O66" s="1">
        <v>313.99999999999989</v>
      </c>
      <c r="P66" s="1">
        <f t="shared" si="3"/>
        <v>62.2</v>
      </c>
      <c r="Q66" s="5">
        <f t="shared" si="13"/>
        <v>197</v>
      </c>
      <c r="R66" s="5">
        <v>180</v>
      </c>
      <c r="S66" s="5"/>
      <c r="T66" s="1"/>
      <c r="U66" s="1">
        <f t="shared" si="5"/>
        <v>11.726688102893892</v>
      </c>
      <c r="V66" s="1">
        <f t="shared" si="6"/>
        <v>8.8327974276527339</v>
      </c>
      <c r="W66" s="1">
        <v>56.2</v>
      </c>
      <c r="X66" s="1">
        <v>43.2</v>
      </c>
      <c r="Y66" s="1">
        <v>36.4</v>
      </c>
      <c r="Z66" s="1">
        <v>37.6</v>
      </c>
      <c r="AA66" s="1">
        <v>37</v>
      </c>
      <c r="AB66" s="1"/>
      <c r="AC66" s="1">
        <f t="shared" si="7"/>
        <v>72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104</v>
      </c>
      <c r="B67" s="1" t="s">
        <v>32</v>
      </c>
      <c r="C67" s="1">
        <v>905.45</v>
      </c>
      <c r="D67" s="1">
        <v>107.77</v>
      </c>
      <c r="E67" s="1">
        <v>584.84</v>
      </c>
      <c r="F67" s="1">
        <v>348.70299999999997</v>
      </c>
      <c r="G67" s="7">
        <v>1</v>
      </c>
      <c r="H67" s="1">
        <v>50</v>
      </c>
      <c r="I67" s="1"/>
      <c r="J67" s="1">
        <v>561.04999999999995</v>
      </c>
      <c r="K67" s="1">
        <f t="shared" si="12"/>
        <v>23.790000000000077</v>
      </c>
      <c r="L67" s="1"/>
      <c r="M67" s="1"/>
      <c r="N67" s="1">
        <v>236.82279999999969</v>
      </c>
      <c r="O67" s="1">
        <v>404.89020000000039</v>
      </c>
      <c r="P67" s="1">
        <f t="shared" si="3"/>
        <v>116.968</v>
      </c>
      <c r="Q67" s="5">
        <f t="shared" si="13"/>
        <v>413.19999999999993</v>
      </c>
      <c r="R67" s="5">
        <v>400</v>
      </c>
      <c r="S67" s="5"/>
      <c r="T67" s="1"/>
      <c r="U67" s="1">
        <f t="shared" si="5"/>
        <v>11.887148621845292</v>
      </c>
      <c r="V67" s="1">
        <f t="shared" si="6"/>
        <v>8.4674098898844132</v>
      </c>
      <c r="W67" s="1">
        <v>101.5436</v>
      </c>
      <c r="X67" s="1">
        <v>97.305599999999998</v>
      </c>
      <c r="Y67" s="1">
        <v>94.450199999999995</v>
      </c>
      <c r="Z67" s="1">
        <v>103.23399999999999</v>
      </c>
      <c r="AA67" s="1">
        <v>86.554999999999993</v>
      </c>
      <c r="AB67" s="1"/>
      <c r="AC67" s="1">
        <f t="shared" si="7"/>
        <v>400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32</v>
      </c>
      <c r="C68" s="1">
        <v>876.529</v>
      </c>
      <c r="D68" s="1">
        <v>719.87900000000002</v>
      </c>
      <c r="E68" s="1">
        <v>521.56600000000003</v>
      </c>
      <c r="F68" s="1">
        <v>1028.8789999999999</v>
      </c>
      <c r="G68" s="7">
        <v>1</v>
      </c>
      <c r="H68" s="1">
        <v>50</v>
      </c>
      <c r="I68" s="1"/>
      <c r="J68" s="1">
        <v>514.54</v>
      </c>
      <c r="K68" s="1">
        <f t="shared" si="12"/>
        <v>7.0260000000000673</v>
      </c>
      <c r="L68" s="1"/>
      <c r="M68" s="1"/>
      <c r="N68" s="1">
        <v>121.6313999999999</v>
      </c>
      <c r="O68" s="1">
        <v>87.636600000000044</v>
      </c>
      <c r="P68" s="1">
        <f t="shared" si="3"/>
        <v>104.31320000000001</v>
      </c>
      <c r="Q68" s="5">
        <f t="shared" si="13"/>
        <v>13.611400000000231</v>
      </c>
      <c r="R68" s="5">
        <f t="shared" si="4"/>
        <v>13.611400000000231</v>
      </c>
      <c r="S68" s="5"/>
      <c r="T68" s="1"/>
      <c r="U68" s="1">
        <f t="shared" si="5"/>
        <v>12</v>
      </c>
      <c r="V68" s="1">
        <f t="shared" si="6"/>
        <v>11.86951411710119</v>
      </c>
      <c r="W68" s="1">
        <v>114.3612</v>
      </c>
      <c r="X68" s="1">
        <v>138.4992</v>
      </c>
      <c r="Y68" s="1">
        <v>147.06299999999999</v>
      </c>
      <c r="Z68" s="1">
        <v>124.38800000000001</v>
      </c>
      <c r="AA68" s="1">
        <v>102.9186</v>
      </c>
      <c r="AB68" s="1"/>
      <c r="AC68" s="1">
        <f t="shared" si="7"/>
        <v>13.611400000000231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32</v>
      </c>
      <c r="C69" s="1">
        <v>805.05399999999997</v>
      </c>
      <c r="D69" s="1">
        <v>165.56399999999999</v>
      </c>
      <c r="E69" s="1">
        <v>451.69099999999997</v>
      </c>
      <c r="F69" s="1">
        <v>476.57</v>
      </c>
      <c r="G69" s="7">
        <v>1</v>
      </c>
      <c r="H69" s="1">
        <v>55</v>
      </c>
      <c r="I69" s="1"/>
      <c r="J69" s="1">
        <v>424.9</v>
      </c>
      <c r="K69" s="1">
        <f t="shared" si="12"/>
        <v>26.790999999999997</v>
      </c>
      <c r="L69" s="1"/>
      <c r="M69" s="1"/>
      <c r="N69" s="1">
        <v>0</v>
      </c>
      <c r="O69" s="1">
        <v>580.08849999999995</v>
      </c>
      <c r="P69" s="1">
        <f t="shared" si="3"/>
        <v>90.338200000000001</v>
      </c>
      <c r="Q69" s="5">
        <f t="shared" si="13"/>
        <v>27.399899999999946</v>
      </c>
      <c r="R69" s="5">
        <f t="shared" si="4"/>
        <v>27.399899999999946</v>
      </c>
      <c r="S69" s="5"/>
      <c r="T69" s="1"/>
      <c r="U69" s="1">
        <f t="shared" si="5"/>
        <v>11.999999999999998</v>
      </c>
      <c r="V69" s="1">
        <f t="shared" si="6"/>
        <v>11.696696414141526</v>
      </c>
      <c r="W69" s="1">
        <v>95.278199999999998</v>
      </c>
      <c r="X69" s="1">
        <v>76.320799999999991</v>
      </c>
      <c r="Y69" s="1">
        <v>88.512799999999999</v>
      </c>
      <c r="Z69" s="1">
        <v>92.367999999999995</v>
      </c>
      <c r="AA69" s="1">
        <v>70.3292</v>
      </c>
      <c r="AB69" s="1"/>
      <c r="AC69" s="1">
        <f t="shared" si="7"/>
        <v>27.399899999999946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107</v>
      </c>
      <c r="B70" s="1" t="s">
        <v>40</v>
      </c>
      <c r="C70" s="1">
        <v>40</v>
      </c>
      <c r="D70" s="1"/>
      <c r="E70" s="1">
        <v>5.3949999999999996</v>
      </c>
      <c r="F70" s="1">
        <v>34.604999999999997</v>
      </c>
      <c r="G70" s="7">
        <v>0.45</v>
      </c>
      <c r="H70" s="1">
        <v>50</v>
      </c>
      <c r="I70" s="1" t="s">
        <v>33</v>
      </c>
      <c r="J70" s="1">
        <v>4.3</v>
      </c>
      <c r="K70" s="1">
        <f t="shared" ref="K70:K101" si="14">E70-J70</f>
        <v>1.0949999999999998</v>
      </c>
      <c r="L70" s="1"/>
      <c r="M70" s="1"/>
      <c r="N70" s="1">
        <v>0</v>
      </c>
      <c r="O70" s="1"/>
      <c r="P70" s="1">
        <f t="shared" si="3"/>
        <v>1.079</v>
      </c>
      <c r="Q70" s="5"/>
      <c r="R70" s="5">
        <f t="shared" si="4"/>
        <v>0</v>
      </c>
      <c r="S70" s="5"/>
      <c r="T70" s="1"/>
      <c r="U70" s="1">
        <f t="shared" si="5"/>
        <v>32.071362372567194</v>
      </c>
      <c r="V70" s="1">
        <f t="shared" si="6"/>
        <v>32.071362372567194</v>
      </c>
      <c r="W70" s="1">
        <v>0.67900000000000005</v>
      </c>
      <c r="X70" s="1">
        <v>0</v>
      </c>
      <c r="Y70" s="1">
        <v>0</v>
      </c>
      <c r="Z70" s="1">
        <v>0</v>
      </c>
      <c r="AA70" s="1">
        <v>0</v>
      </c>
      <c r="AB70" s="13" t="s">
        <v>46</v>
      </c>
      <c r="AC70" s="1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40</v>
      </c>
      <c r="C71" s="1">
        <v>200</v>
      </c>
      <c r="D71" s="1">
        <v>1434</v>
      </c>
      <c r="E71" s="1">
        <v>848</v>
      </c>
      <c r="F71" s="1">
        <v>708</v>
      </c>
      <c r="G71" s="7">
        <v>0.4</v>
      </c>
      <c r="H71" s="1">
        <v>45</v>
      </c>
      <c r="I71" s="1" t="s">
        <v>98</v>
      </c>
      <c r="J71" s="1">
        <v>1249</v>
      </c>
      <c r="K71" s="1">
        <f t="shared" si="14"/>
        <v>-401</v>
      </c>
      <c r="L71" s="1"/>
      <c r="M71" s="1"/>
      <c r="N71" s="1">
        <v>1370.4</v>
      </c>
      <c r="O71" s="1"/>
      <c r="P71" s="1">
        <f t="shared" ref="P71:P112" si="15">E71/5</f>
        <v>169.6</v>
      </c>
      <c r="Q71" s="5"/>
      <c r="R71" s="5">
        <f t="shared" ref="R71:R112" si="16">Q71</f>
        <v>0</v>
      </c>
      <c r="S71" s="5"/>
      <c r="T71" s="1"/>
      <c r="U71" s="1">
        <f t="shared" ref="U71:U112" si="17">(F71+N71+O71+R71)/P71</f>
        <v>12.254716981132077</v>
      </c>
      <c r="V71" s="1">
        <f t="shared" ref="V71:V112" si="18">(F71+N71+O71)/P71</f>
        <v>12.254716981132077</v>
      </c>
      <c r="W71" s="1">
        <v>62.2</v>
      </c>
      <c r="X71" s="1">
        <v>192</v>
      </c>
      <c r="Y71" s="1">
        <v>193.6</v>
      </c>
      <c r="Z71" s="1">
        <v>80.599999999999994</v>
      </c>
      <c r="AA71" s="1">
        <v>77.400000000000006</v>
      </c>
      <c r="AB71" s="1"/>
      <c r="AC71" s="1">
        <f t="shared" ref="AC71:AC112" si="19"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109</v>
      </c>
      <c r="B72" s="1" t="s">
        <v>40</v>
      </c>
      <c r="C72" s="1">
        <v>222</v>
      </c>
      <c r="D72" s="1">
        <v>470</v>
      </c>
      <c r="E72" s="1">
        <v>183</v>
      </c>
      <c r="F72" s="1">
        <v>373</v>
      </c>
      <c r="G72" s="7">
        <v>0.35</v>
      </c>
      <c r="H72" s="1">
        <v>40</v>
      </c>
      <c r="I72" s="1"/>
      <c r="J72" s="1">
        <v>216</v>
      </c>
      <c r="K72" s="1">
        <f t="shared" si="14"/>
        <v>-33</v>
      </c>
      <c r="L72" s="1"/>
      <c r="M72" s="1"/>
      <c r="N72" s="1">
        <v>238.60000000000011</v>
      </c>
      <c r="O72" s="1"/>
      <c r="P72" s="1">
        <f t="shared" si="15"/>
        <v>36.6</v>
      </c>
      <c r="Q72" s="5"/>
      <c r="R72" s="5">
        <f t="shared" si="16"/>
        <v>0</v>
      </c>
      <c r="S72" s="5"/>
      <c r="T72" s="1"/>
      <c r="U72" s="1">
        <f t="shared" si="17"/>
        <v>16.710382513661205</v>
      </c>
      <c r="V72" s="1">
        <f t="shared" si="18"/>
        <v>16.710382513661205</v>
      </c>
      <c r="W72" s="1">
        <v>56.8</v>
      </c>
      <c r="X72" s="1">
        <v>63.4</v>
      </c>
      <c r="Y72" s="1">
        <v>65.599999999999994</v>
      </c>
      <c r="Z72" s="1">
        <v>43.8</v>
      </c>
      <c r="AA72" s="1">
        <v>45</v>
      </c>
      <c r="AB72" s="1"/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5" t="s">
        <v>110</v>
      </c>
      <c r="B73" s="1" t="s">
        <v>32</v>
      </c>
      <c r="C73" s="1">
        <v>-12.194000000000001</v>
      </c>
      <c r="D73" s="1"/>
      <c r="E73" s="1"/>
      <c r="F73" s="14">
        <v>-12.194000000000001</v>
      </c>
      <c r="G73" s="7">
        <v>0</v>
      </c>
      <c r="H73" s="1" t="e">
        <v>#N/A</v>
      </c>
      <c r="I73" s="1"/>
      <c r="J73" s="1"/>
      <c r="K73" s="1">
        <f t="shared" si="14"/>
        <v>0</v>
      </c>
      <c r="L73" s="1"/>
      <c r="M73" s="1"/>
      <c r="N73" s="1">
        <v>0</v>
      </c>
      <c r="O73" s="1"/>
      <c r="P73" s="1">
        <f t="shared" si="15"/>
        <v>0</v>
      </c>
      <c r="Q73" s="5"/>
      <c r="R73" s="5">
        <f t="shared" si="16"/>
        <v>0</v>
      </c>
      <c r="S73" s="5"/>
      <c r="T73" s="1"/>
      <c r="U73" s="1" t="e">
        <f t="shared" si="17"/>
        <v>#DIV/0!</v>
      </c>
      <c r="V73" s="1" t="e">
        <f t="shared" si="18"/>
        <v>#DIV/0!</v>
      </c>
      <c r="W73" s="1">
        <v>2.4388000000000001</v>
      </c>
      <c r="X73" s="1">
        <v>2.4388000000000001</v>
      </c>
      <c r="Y73" s="1">
        <v>0</v>
      </c>
      <c r="Z73" s="1">
        <v>0</v>
      </c>
      <c r="AA73" s="1">
        <v>0</v>
      </c>
      <c r="AB73" s="15" t="s">
        <v>111</v>
      </c>
      <c r="AC73" s="1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40</v>
      </c>
      <c r="C74" s="1">
        <v>293.02499999999998</v>
      </c>
      <c r="D74" s="1">
        <v>130</v>
      </c>
      <c r="E74" s="1">
        <v>163</v>
      </c>
      <c r="F74" s="1">
        <v>119.02500000000001</v>
      </c>
      <c r="G74" s="7">
        <v>0.4</v>
      </c>
      <c r="H74" s="1">
        <v>50</v>
      </c>
      <c r="I74" s="1" t="s">
        <v>33</v>
      </c>
      <c r="J74" s="1">
        <v>160</v>
      </c>
      <c r="K74" s="1">
        <f t="shared" si="14"/>
        <v>3</v>
      </c>
      <c r="L74" s="1"/>
      <c r="M74" s="1"/>
      <c r="N74" s="1">
        <v>168.11500000000001</v>
      </c>
      <c r="O74" s="1">
        <v>75.797499999999985</v>
      </c>
      <c r="P74" s="1">
        <f t="shared" si="15"/>
        <v>32.6</v>
      </c>
      <c r="Q74" s="5">
        <f t="shared" ref="Q74:Q92" si="20">12*P74-O74-N74-F74</f>
        <v>28.262500000000017</v>
      </c>
      <c r="R74" s="5">
        <f t="shared" si="16"/>
        <v>28.262500000000017</v>
      </c>
      <c r="S74" s="5"/>
      <c r="T74" s="1"/>
      <c r="U74" s="1">
        <f t="shared" si="17"/>
        <v>12</v>
      </c>
      <c r="V74" s="1">
        <f t="shared" si="18"/>
        <v>11.133052147239264</v>
      </c>
      <c r="W74" s="1">
        <v>37.594999999999999</v>
      </c>
      <c r="X74" s="1">
        <v>38.594999999999999</v>
      </c>
      <c r="Y74" s="1">
        <v>36</v>
      </c>
      <c r="Z74" s="1">
        <v>6.2</v>
      </c>
      <c r="AA74" s="1">
        <v>7.8</v>
      </c>
      <c r="AB74" s="1"/>
      <c r="AC74" s="1">
        <f t="shared" si="19"/>
        <v>11.305000000000007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40</v>
      </c>
      <c r="C75" s="1">
        <v>89</v>
      </c>
      <c r="D75" s="1"/>
      <c r="E75" s="1">
        <v>24</v>
      </c>
      <c r="F75" s="1">
        <v>65</v>
      </c>
      <c r="G75" s="7">
        <v>0.42</v>
      </c>
      <c r="H75" s="1">
        <v>45</v>
      </c>
      <c r="I75" s="1" t="s">
        <v>33</v>
      </c>
      <c r="J75" s="1">
        <v>24</v>
      </c>
      <c r="K75" s="1">
        <f t="shared" si="14"/>
        <v>0</v>
      </c>
      <c r="L75" s="1"/>
      <c r="M75" s="1"/>
      <c r="N75" s="1">
        <v>0</v>
      </c>
      <c r="O75" s="1"/>
      <c r="P75" s="1">
        <f t="shared" si="15"/>
        <v>4.8</v>
      </c>
      <c r="Q75" s="5"/>
      <c r="R75" s="5">
        <f t="shared" si="16"/>
        <v>0</v>
      </c>
      <c r="S75" s="5"/>
      <c r="T75" s="1"/>
      <c r="U75" s="1">
        <f t="shared" si="17"/>
        <v>13.541666666666668</v>
      </c>
      <c r="V75" s="1">
        <f t="shared" si="18"/>
        <v>13.541666666666668</v>
      </c>
      <c r="W75" s="1">
        <v>0</v>
      </c>
      <c r="X75" s="1">
        <v>6.2</v>
      </c>
      <c r="Y75" s="1">
        <v>6.2</v>
      </c>
      <c r="Z75" s="1">
        <v>0</v>
      </c>
      <c r="AA75" s="1">
        <v>0</v>
      </c>
      <c r="AB75" s="13" t="s">
        <v>46</v>
      </c>
      <c r="AC75" s="1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40</v>
      </c>
      <c r="C76" s="1">
        <v>67</v>
      </c>
      <c r="D76" s="1">
        <v>20</v>
      </c>
      <c r="E76" s="1">
        <v>33</v>
      </c>
      <c r="F76" s="1">
        <v>54</v>
      </c>
      <c r="G76" s="7">
        <v>0.4</v>
      </c>
      <c r="H76" s="1">
        <v>60</v>
      </c>
      <c r="I76" s="1" t="s">
        <v>33</v>
      </c>
      <c r="J76" s="1">
        <v>41</v>
      </c>
      <c r="K76" s="1">
        <f t="shared" si="14"/>
        <v>-8</v>
      </c>
      <c r="L76" s="1"/>
      <c r="M76" s="1"/>
      <c r="N76" s="1">
        <v>0</v>
      </c>
      <c r="O76" s="1"/>
      <c r="P76" s="1">
        <f t="shared" si="15"/>
        <v>6.6</v>
      </c>
      <c r="Q76" s="5">
        <f t="shared" si="20"/>
        <v>25.199999999999989</v>
      </c>
      <c r="R76" s="5">
        <f t="shared" si="16"/>
        <v>25.199999999999989</v>
      </c>
      <c r="S76" s="5"/>
      <c r="T76" s="1"/>
      <c r="U76" s="1">
        <f t="shared" si="17"/>
        <v>11.999999999999998</v>
      </c>
      <c r="V76" s="1">
        <f t="shared" si="18"/>
        <v>8.1818181818181817</v>
      </c>
      <c r="W76" s="1">
        <v>0.4</v>
      </c>
      <c r="X76" s="1">
        <v>4.5999999999999996</v>
      </c>
      <c r="Y76" s="1">
        <v>6.6</v>
      </c>
      <c r="Z76" s="1">
        <v>2</v>
      </c>
      <c r="AA76" s="1">
        <v>0</v>
      </c>
      <c r="AB76" s="1"/>
      <c r="AC76" s="1">
        <f t="shared" si="19"/>
        <v>10.079999999999997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40</v>
      </c>
      <c r="C77" s="1">
        <v>56</v>
      </c>
      <c r="D77" s="1"/>
      <c r="E77" s="1">
        <v>2</v>
      </c>
      <c r="F77" s="1">
        <v>38</v>
      </c>
      <c r="G77" s="7">
        <v>0.35</v>
      </c>
      <c r="H77" s="1">
        <v>40</v>
      </c>
      <c r="I77" s="1" t="s">
        <v>33</v>
      </c>
      <c r="J77" s="1">
        <v>18</v>
      </c>
      <c r="K77" s="1">
        <f t="shared" si="14"/>
        <v>-16</v>
      </c>
      <c r="L77" s="1"/>
      <c r="M77" s="1"/>
      <c r="N77" s="1">
        <v>0</v>
      </c>
      <c r="O77" s="1"/>
      <c r="P77" s="1">
        <f t="shared" si="15"/>
        <v>0.4</v>
      </c>
      <c r="Q77" s="5"/>
      <c r="R77" s="5">
        <f t="shared" si="16"/>
        <v>0</v>
      </c>
      <c r="S77" s="5"/>
      <c r="T77" s="1"/>
      <c r="U77" s="1">
        <f t="shared" si="17"/>
        <v>95</v>
      </c>
      <c r="V77" s="1">
        <f t="shared" si="18"/>
        <v>95</v>
      </c>
      <c r="W77" s="1">
        <v>0</v>
      </c>
      <c r="X77" s="1">
        <v>3.2</v>
      </c>
      <c r="Y77" s="1">
        <v>3.2</v>
      </c>
      <c r="Z77" s="1">
        <v>0</v>
      </c>
      <c r="AA77" s="1">
        <v>0</v>
      </c>
      <c r="AB77" s="13" t="s">
        <v>46</v>
      </c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40</v>
      </c>
      <c r="C78" s="1">
        <v>69</v>
      </c>
      <c r="D78" s="1">
        <v>5</v>
      </c>
      <c r="E78" s="1">
        <v>47</v>
      </c>
      <c r="F78" s="1">
        <v>20</v>
      </c>
      <c r="G78" s="7">
        <v>0.35</v>
      </c>
      <c r="H78" s="1">
        <v>45</v>
      </c>
      <c r="I78" s="1" t="s">
        <v>33</v>
      </c>
      <c r="J78" s="1">
        <v>49</v>
      </c>
      <c r="K78" s="1">
        <f t="shared" si="14"/>
        <v>-2</v>
      </c>
      <c r="L78" s="1"/>
      <c r="M78" s="1"/>
      <c r="N78" s="1">
        <v>10</v>
      </c>
      <c r="O78" s="1">
        <v>35.199999999999989</v>
      </c>
      <c r="P78" s="1">
        <f t="shared" si="15"/>
        <v>9.4</v>
      </c>
      <c r="Q78" s="5">
        <f t="shared" si="20"/>
        <v>47.600000000000023</v>
      </c>
      <c r="R78" s="5">
        <f t="shared" si="16"/>
        <v>47.600000000000023</v>
      </c>
      <c r="S78" s="5"/>
      <c r="T78" s="1"/>
      <c r="U78" s="1">
        <f t="shared" si="17"/>
        <v>12</v>
      </c>
      <c r="V78" s="1">
        <f t="shared" si="18"/>
        <v>6.9361702127659557</v>
      </c>
      <c r="W78" s="1">
        <v>7.6</v>
      </c>
      <c r="X78" s="1">
        <v>5.6</v>
      </c>
      <c r="Y78" s="1">
        <v>2.2000000000000002</v>
      </c>
      <c r="Z78" s="1">
        <v>0</v>
      </c>
      <c r="AA78" s="1">
        <v>0</v>
      </c>
      <c r="AB78" s="1"/>
      <c r="AC78" s="1">
        <f t="shared" si="19"/>
        <v>16.660000000000007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40</v>
      </c>
      <c r="C79" s="1">
        <v>34</v>
      </c>
      <c r="D79" s="1">
        <v>192</v>
      </c>
      <c r="E79" s="1">
        <v>127</v>
      </c>
      <c r="F79" s="1">
        <v>65</v>
      </c>
      <c r="G79" s="7">
        <v>0.45</v>
      </c>
      <c r="H79" s="1">
        <v>45</v>
      </c>
      <c r="I79" s="1" t="s">
        <v>33</v>
      </c>
      <c r="J79" s="1">
        <v>236</v>
      </c>
      <c r="K79" s="1">
        <f t="shared" si="14"/>
        <v>-109</v>
      </c>
      <c r="L79" s="1"/>
      <c r="M79" s="1"/>
      <c r="N79" s="1">
        <v>134.80000000000001</v>
      </c>
      <c r="O79" s="1"/>
      <c r="P79" s="1">
        <f t="shared" si="15"/>
        <v>25.4</v>
      </c>
      <c r="Q79" s="5">
        <f t="shared" si="20"/>
        <v>104.99999999999994</v>
      </c>
      <c r="R79" s="5">
        <f t="shared" si="16"/>
        <v>104.99999999999994</v>
      </c>
      <c r="S79" s="5"/>
      <c r="T79" s="1"/>
      <c r="U79" s="1">
        <f t="shared" si="17"/>
        <v>11.999999999999998</v>
      </c>
      <c r="V79" s="1">
        <f t="shared" si="18"/>
        <v>7.8661417322834657</v>
      </c>
      <c r="W79" s="1">
        <v>5</v>
      </c>
      <c r="X79" s="1">
        <v>28.8</v>
      </c>
      <c r="Y79" s="1">
        <v>26.2</v>
      </c>
      <c r="Z79" s="1">
        <v>0</v>
      </c>
      <c r="AA79" s="1">
        <v>0</v>
      </c>
      <c r="AB79" s="1"/>
      <c r="AC79" s="1">
        <f t="shared" si="19"/>
        <v>47.249999999999979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40</v>
      </c>
      <c r="C80" s="1">
        <v>34</v>
      </c>
      <c r="D80" s="1"/>
      <c r="E80" s="1">
        <v>2</v>
      </c>
      <c r="F80" s="1">
        <v>31</v>
      </c>
      <c r="G80" s="7">
        <v>0.33</v>
      </c>
      <c r="H80" s="1">
        <v>45</v>
      </c>
      <c r="I80" s="1" t="s">
        <v>33</v>
      </c>
      <c r="J80" s="1">
        <v>3</v>
      </c>
      <c r="K80" s="1">
        <f t="shared" si="14"/>
        <v>-1</v>
      </c>
      <c r="L80" s="1"/>
      <c r="M80" s="1"/>
      <c r="N80" s="1">
        <v>0</v>
      </c>
      <c r="O80" s="1"/>
      <c r="P80" s="1">
        <f t="shared" si="15"/>
        <v>0.4</v>
      </c>
      <c r="Q80" s="5"/>
      <c r="R80" s="5">
        <f t="shared" si="16"/>
        <v>0</v>
      </c>
      <c r="S80" s="5"/>
      <c r="T80" s="1"/>
      <c r="U80" s="1">
        <f t="shared" si="17"/>
        <v>77.5</v>
      </c>
      <c r="V80" s="1">
        <f t="shared" si="18"/>
        <v>77.5</v>
      </c>
      <c r="W80" s="1">
        <v>1</v>
      </c>
      <c r="X80" s="1">
        <v>3</v>
      </c>
      <c r="Y80" s="1">
        <v>2.4</v>
      </c>
      <c r="Z80" s="1">
        <v>0</v>
      </c>
      <c r="AA80" s="1">
        <v>0</v>
      </c>
      <c r="AB80" s="13" t="s">
        <v>46</v>
      </c>
      <c r="AC80" s="1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40</v>
      </c>
      <c r="C81" s="1">
        <v>213</v>
      </c>
      <c r="D81" s="1">
        <v>91</v>
      </c>
      <c r="E81" s="1">
        <v>110</v>
      </c>
      <c r="F81" s="1">
        <v>51</v>
      </c>
      <c r="G81" s="7">
        <v>0.4</v>
      </c>
      <c r="H81" s="1">
        <v>40</v>
      </c>
      <c r="I81" s="1" t="s">
        <v>33</v>
      </c>
      <c r="J81" s="1">
        <v>129</v>
      </c>
      <c r="K81" s="1">
        <f t="shared" si="14"/>
        <v>-19</v>
      </c>
      <c r="L81" s="1"/>
      <c r="M81" s="1"/>
      <c r="N81" s="1">
        <v>0</v>
      </c>
      <c r="O81" s="1">
        <v>114.4</v>
      </c>
      <c r="P81" s="1">
        <f t="shared" si="15"/>
        <v>22</v>
      </c>
      <c r="Q81" s="5">
        <f t="shared" si="20"/>
        <v>98.6</v>
      </c>
      <c r="R81" s="5">
        <f t="shared" si="16"/>
        <v>98.6</v>
      </c>
      <c r="S81" s="5"/>
      <c r="T81" s="1"/>
      <c r="U81" s="1">
        <f t="shared" si="17"/>
        <v>12</v>
      </c>
      <c r="V81" s="1">
        <f t="shared" si="18"/>
        <v>7.5181818181818185</v>
      </c>
      <c r="W81" s="1">
        <v>18.2</v>
      </c>
      <c r="X81" s="1">
        <v>20.2</v>
      </c>
      <c r="Y81" s="1">
        <v>26</v>
      </c>
      <c r="Z81" s="1">
        <v>12.8</v>
      </c>
      <c r="AA81" s="1">
        <v>6</v>
      </c>
      <c r="AB81" s="1"/>
      <c r="AC81" s="1">
        <f t="shared" si="19"/>
        <v>39.44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32</v>
      </c>
      <c r="C82" s="1">
        <v>325.42899999999997</v>
      </c>
      <c r="D82" s="1"/>
      <c r="E82" s="1">
        <v>143.02199999999999</v>
      </c>
      <c r="F82" s="1">
        <v>158.863</v>
      </c>
      <c r="G82" s="7">
        <v>1</v>
      </c>
      <c r="H82" s="1">
        <v>40</v>
      </c>
      <c r="I82" s="1"/>
      <c r="J82" s="1">
        <v>152.69999999999999</v>
      </c>
      <c r="K82" s="1">
        <f t="shared" si="14"/>
        <v>-9.6779999999999973</v>
      </c>
      <c r="L82" s="1"/>
      <c r="M82" s="1"/>
      <c r="N82" s="1">
        <v>0</v>
      </c>
      <c r="O82" s="1">
        <v>166.43640000000011</v>
      </c>
      <c r="P82" s="1">
        <f t="shared" si="15"/>
        <v>28.604399999999998</v>
      </c>
      <c r="Q82" s="5">
        <f t="shared" si="20"/>
        <v>17.953399999999874</v>
      </c>
      <c r="R82" s="5">
        <f t="shared" si="16"/>
        <v>17.953399999999874</v>
      </c>
      <c r="S82" s="5"/>
      <c r="T82" s="1"/>
      <c r="U82" s="1">
        <f t="shared" si="17"/>
        <v>12</v>
      </c>
      <c r="V82" s="1">
        <f t="shared" si="18"/>
        <v>11.372355301981518</v>
      </c>
      <c r="W82" s="1">
        <v>32.092200000000012</v>
      </c>
      <c r="X82" s="1">
        <v>22.5444</v>
      </c>
      <c r="Y82" s="1">
        <v>20.851800000000001</v>
      </c>
      <c r="Z82" s="1">
        <v>35.654200000000003</v>
      </c>
      <c r="AA82" s="1">
        <v>29.8232</v>
      </c>
      <c r="AB82" s="1"/>
      <c r="AC82" s="1">
        <f t="shared" si="19"/>
        <v>17.953399999999874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40</v>
      </c>
      <c r="C83" s="1">
        <v>147</v>
      </c>
      <c r="D83" s="1">
        <v>120</v>
      </c>
      <c r="E83" s="1">
        <v>121</v>
      </c>
      <c r="F83" s="1">
        <v>116</v>
      </c>
      <c r="G83" s="7">
        <v>0.28000000000000003</v>
      </c>
      <c r="H83" s="1">
        <v>45</v>
      </c>
      <c r="I83" s="1"/>
      <c r="J83" s="1">
        <v>138</v>
      </c>
      <c r="K83" s="1">
        <f t="shared" si="14"/>
        <v>-17</v>
      </c>
      <c r="L83" s="1"/>
      <c r="M83" s="1"/>
      <c r="N83" s="1">
        <v>32</v>
      </c>
      <c r="O83" s="1">
        <v>89.200000000000045</v>
      </c>
      <c r="P83" s="1">
        <f t="shared" si="15"/>
        <v>24.2</v>
      </c>
      <c r="Q83" s="5">
        <f t="shared" si="20"/>
        <v>53.199999999999932</v>
      </c>
      <c r="R83" s="5">
        <f t="shared" si="16"/>
        <v>53.199999999999932</v>
      </c>
      <c r="S83" s="5"/>
      <c r="T83" s="1"/>
      <c r="U83" s="1">
        <f t="shared" si="17"/>
        <v>12</v>
      </c>
      <c r="V83" s="1">
        <f t="shared" si="18"/>
        <v>9.8016528925619859</v>
      </c>
      <c r="W83" s="1">
        <v>23.6</v>
      </c>
      <c r="X83" s="1">
        <v>22</v>
      </c>
      <c r="Y83" s="1">
        <v>23.2</v>
      </c>
      <c r="Z83" s="1">
        <v>20.8</v>
      </c>
      <c r="AA83" s="1">
        <v>20.2</v>
      </c>
      <c r="AB83" s="1"/>
      <c r="AC83" s="1">
        <f t="shared" si="19"/>
        <v>14.895999999999983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32</v>
      </c>
      <c r="C84" s="1">
        <v>330.99200000000002</v>
      </c>
      <c r="D84" s="1">
        <v>31.155999999999999</v>
      </c>
      <c r="E84" s="1">
        <v>214.19499999999999</v>
      </c>
      <c r="F84" s="1">
        <v>61.183</v>
      </c>
      <c r="G84" s="7">
        <v>1</v>
      </c>
      <c r="H84" s="1">
        <v>30</v>
      </c>
      <c r="I84" s="1"/>
      <c r="J84" s="1">
        <v>209.25</v>
      </c>
      <c r="K84" s="1">
        <f t="shared" si="14"/>
        <v>4.9449999999999932</v>
      </c>
      <c r="L84" s="1"/>
      <c r="M84" s="1"/>
      <c r="N84" s="1">
        <v>153.4606</v>
      </c>
      <c r="O84" s="1">
        <v>357.39839999999998</v>
      </c>
      <c r="P84" s="1">
        <f t="shared" si="15"/>
        <v>42.838999999999999</v>
      </c>
      <c r="Q84" s="5"/>
      <c r="R84" s="5">
        <f t="shared" si="16"/>
        <v>0</v>
      </c>
      <c r="S84" s="5"/>
      <c r="T84" s="1"/>
      <c r="U84" s="1">
        <f t="shared" si="17"/>
        <v>13.353299563481873</v>
      </c>
      <c r="V84" s="1">
        <f t="shared" si="18"/>
        <v>13.353299563481873</v>
      </c>
      <c r="W84" s="1">
        <v>63.294800000000002</v>
      </c>
      <c r="X84" s="1">
        <v>35.497999999999998</v>
      </c>
      <c r="Y84" s="1">
        <v>36.083799999999997</v>
      </c>
      <c r="Z84" s="1">
        <v>40.252400000000002</v>
      </c>
      <c r="AA84" s="1">
        <v>30.519200000000001</v>
      </c>
      <c r="AB84" s="1"/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40</v>
      </c>
      <c r="C85" s="1">
        <v>181</v>
      </c>
      <c r="D85" s="1">
        <v>36</v>
      </c>
      <c r="E85" s="1">
        <v>127</v>
      </c>
      <c r="F85" s="1">
        <v>71</v>
      </c>
      <c r="G85" s="7">
        <v>0.28000000000000003</v>
      </c>
      <c r="H85" s="1">
        <v>45</v>
      </c>
      <c r="I85" s="1"/>
      <c r="J85" s="1">
        <v>155</v>
      </c>
      <c r="K85" s="1">
        <f t="shared" si="14"/>
        <v>-28</v>
      </c>
      <c r="L85" s="1"/>
      <c r="M85" s="1"/>
      <c r="N85" s="1">
        <v>0</v>
      </c>
      <c r="O85" s="1">
        <v>90.399999999999977</v>
      </c>
      <c r="P85" s="1">
        <f t="shared" si="15"/>
        <v>25.4</v>
      </c>
      <c r="Q85" s="5">
        <f t="shared" si="20"/>
        <v>143.39999999999998</v>
      </c>
      <c r="R85" s="5">
        <f t="shared" si="16"/>
        <v>143.39999999999998</v>
      </c>
      <c r="S85" s="5"/>
      <c r="T85" s="1"/>
      <c r="U85" s="1">
        <f t="shared" si="17"/>
        <v>11.999999999999998</v>
      </c>
      <c r="V85" s="1">
        <f t="shared" si="18"/>
        <v>6.3543307086614167</v>
      </c>
      <c r="W85" s="1">
        <v>18.2</v>
      </c>
      <c r="X85" s="1">
        <v>14.4</v>
      </c>
      <c r="Y85" s="1">
        <v>19.399999999999999</v>
      </c>
      <c r="Z85" s="1">
        <v>21.2</v>
      </c>
      <c r="AA85" s="1">
        <v>22.2</v>
      </c>
      <c r="AB85" s="1"/>
      <c r="AC85" s="1">
        <f t="shared" si="19"/>
        <v>40.151999999999994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40</v>
      </c>
      <c r="C86" s="1">
        <v>155</v>
      </c>
      <c r="D86" s="1">
        <v>454</v>
      </c>
      <c r="E86" s="1">
        <v>189</v>
      </c>
      <c r="F86" s="1">
        <v>250</v>
      </c>
      <c r="G86" s="7">
        <v>0.45</v>
      </c>
      <c r="H86" s="1">
        <v>50</v>
      </c>
      <c r="I86" s="1" t="s">
        <v>50</v>
      </c>
      <c r="J86" s="1">
        <v>241</v>
      </c>
      <c r="K86" s="1">
        <f t="shared" si="14"/>
        <v>-52</v>
      </c>
      <c r="L86" s="1"/>
      <c r="M86" s="1"/>
      <c r="N86" s="1">
        <v>335</v>
      </c>
      <c r="O86" s="1"/>
      <c r="P86" s="1">
        <f t="shared" si="15"/>
        <v>37.799999999999997</v>
      </c>
      <c r="Q86" s="5"/>
      <c r="R86" s="5">
        <f t="shared" si="16"/>
        <v>0</v>
      </c>
      <c r="S86" s="5"/>
      <c r="T86" s="1"/>
      <c r="U86" s="1">
        <f t="shared" si="17"/>
        <v>15.476190476190478</v>
      </c>
      <c r="V86" s="1">
        <f t="shared" si="18"/>
        <v>15.476190476190478</v>
      </c>
      <c r="W86" s="1">
        <v>33.4</v>
      </c>
      <c r="X86" s="1">
        <v>50.8</v>
      </c>
      <c r="Y86" s="1">
        <v>59.6</v>
      </c>
      <c r="Z86" s="1">
        <v>26</v>
      </c>
      <c r="AA86" s="1">
        <v>34.4</v>
      </c>
      <c r="AB86" s="1"/>
      <c r="AC86" s="1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32</v>
      </c>
      <c r="C87" s="1">
        <v>864.01700000000005</v>
      </c>
      <c r="D87" s="1">
        <v>703.50199999999995</v>
      </c>
      <c r="E87" s="1">
        <v>530.46900000000005</v>
      </c>
      <c r="F87" s="1">
        <v>964.63499999999999</v>
      </c>
      <c r="G87" s="7">
        <v>1</v>
      </c>
      <c r="H87" s="1">
        <v>50</v>
      </c>
      <c r="I87" s="1"/>
      <c r="J87" s="1">
        <v>498.88</v>
      </c>
      <c r="K87" s="1">
        <f t="shared" si="14"/>
        <v>31.589000000000055</v>
      </c>
      <c r="L87" s="1"/>
      <c r="M87" s="1"/>
      <c r="N87" s="1">
        <v>14.551000000000499</v>
      </c>
      <c r="O87" s="1">
        <v>183.71499999999949</v>
      </c>
      <c r="P87" s="1">
        <f t="shared" si="15"/>
        <v>106.09380000000002</v>
      </c>
      <c r="Q87" s="5">
        <f t="shared" si="20"/>
        <v>110.22460000000024</v>
      </c>
      <c r="R87" s="5">
        <v>90</v>
      </c>
      <c r="S87" s="5"/>
      <c r="T87" s="1"/>
      <c r="U87" s="1">
        <f t="shared" si="17"/>
        <v>11.809370575848918</v>
      </c>
      <c r="V87" s="1">
        <f t="shared" si="18"/>
        <v>10.961064642797222</v>
      </c>
      <c r="W87" s="1">
        <v>109.9196</v>
      </c>
      <c r="X87" s="1">
        <v>124.93819999999999</v>
      </c>
      <c r="Y87" s="1">
        <v>141.61940000000001</v>
      </c>
      <c r="Z87" s="1">
        <v>117.0688</v>
      </c>
      <c r="AA87" s="1">
        <v>99.837400000000002</v>
      </c>
      <c r="AB87" s="1"/>
      <c r="AC87" s="1">
        <f t="shared" si="19"/>
        <v>90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32</v>
      </c>
      <c r="C88" s="1">
        <v>162.97300000000001</v>
      </c>
      <c r="D88" s="1"/>
      <c r="E88" s="1">
        <v>67.144000000000005</v>
      </c>
      <c r="F88" s="1">
        <v>84.942999999999998</v>
      </c>
      <c r="G88" s="7">
        <v>1</v>
      </c>
      <c r="H88" s="1">
        <v>50</v>
      </c>
      <c r="I88" s="1"/>
      <c r="J88" s="1">
        <v>66.599999999999994</v>
      </c>
      <c r="K88" s="1">
        <f t="shared" si="14"/>
        <v>0.54400000000001114</v>
      </c>
      <c r="L88" s="1"/>
      <c r="M88" s="1"/>
      <c r="N88" s="1">
        <v>35.410599999999988</v>
      </c>
      <c r="O88" s="1">
        <v>199.31840000000011</v>
      </c>
      <c r="P88" s="1">
        <f t="shared" si="15"/>
        <v>13.428800000000001</v>
      </c>
      <c r="Q88" s="5"/>
      <c r="R88" s="5">
        <f t="shared" si="16"/>
        <v>0</v>
      </c>
      <c r="S88" s="5"/>
      <c r="T88" s="1"/>
      <c r="U88" s="1">
        <f t="shared" si="17"/>
        <v>23.804956511378535</v>
      </c>
      <c r="V88" s="1">
        <f t="shared" si="18"/>
        <v>23.804956511378535</v>
      </c>
      <c r="W88" s="1">
        <v>26.568000000000001</v>
      </c>
      <c r="X88" s="1">
        <v>15.6248</v>
      </c>
      <c r="Y88" s="1">
        <v>0</v>
      </c>
      <c r="Z88" s="1">
        <v>17.493400000000001</v>
      </c>
      <c r="AA88" s="1">
        <v>17.493400000000001</v>
      </c>
      <c r="AB88" s="1"/>
      <c r="AC88" s="1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40</v>
      </c>
      <c r="C89" s="1">
        <v>591</v>
      </c>
      <c r="D89" s="1">
        <v>144</v>
      </c>
      <c r="E89" s="1">
        <v>715</v>
      </c>
      <c r="F89" s="1">
        <v>-15</v>
      </c>
      <c r="G89" s="7">
        <v>0.4</v>
      </c>
      <c r="H89" s="1">
        <v>40</v>
      </c>
      <c r="I89" s="1"/>
      <c r="J89" s="1">
        <v>873</v>
      </c>
      <c r="K89" s="1">
        <f t="shared" si="14"/>
        <v>-158</v>
      </c>
      <c r="L89" s="1"/>
      <c r="M89" s="1"/>
      <c r="N89" s="1">
        <v>229.8000000000001</v>
      </c>
      <c r="O89" s="1">
        <v>913.19999999999982</v>
      </c>
      <c r="P89" s="1">
        <f t="shared" si="15"/>
        <v>143</v>
      </c>
      <c r="Q89" s="5">
        <f t="shared" si="20"/>
        <v>588.00000000000011</v>
      </c>
      <c r="R89" s="5">
        <v>550</v>
      </c>
      <c r="S89" s="5"/>
      <c r="T89" s="1"/>
      <c r="U89" s="1">
        <f t="shared" si="17"/>
        <v>11.734265734265735</v>
      </c>
      <c r="V89" s="1">
        <f t="shared" si="18"/>
        <v>7.8881118881118883</v>
      </c>
      <c r="W89" s="1">
        <v>132</v>
      </c>
      <c r="X89" s="1">
        <v>71.599999999999994</v>
      </c>
      <c r="Y89" s="1">
        <v>68.599999999999994</v>
      </c>
      <c r="Z89" s="1">
        <v>68.599999999999994</v>
      </c>
      <c r="AA89" s="1">
        <v>64</v>
      </c>
      <c r="AB89" s="1"/>
      <c r="AC89" s="1">
        <f t="shared" si="19"/>
        <v>220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40</v>
      </c>
      <c r="C90" s="1">
        <v>602</v>
      </c>
      <c r="D90" s="1"/>
      <c r="E90" s="1">
        <v>578</v>
      </c>
      <c r="F90" s="1">
        <v>-8</v>
      </c>
      <c r="G90" s="7">
        <v>0.4</v>
      </c>
      <c r="H90" s="1">
        <v>40</v>
      </c>
      <c r="I90" s="1"/>
      <c r="J90" s="1">
        <v>730</v>
      </c>
      <c r="K90" s="1">
        <f t="shared" si="14"/>
        <v>-152</v>
      </c>
      <c r="L90" s="1"/>
      <c r="M90" s="1"/>
      <c r="N90" s="1">
        <v>140</v>
      </c>
      <c r="O90" s="1">
        <v>894</v>
      </c>
      <c r="P90" s="1">
        <f t="shared" si="15"/>
        <v>115.6</v>
      </c>
      <c r="Q90" s="5">
        <f t="shared" si="20"/>
        <v>361.19999999999982</v>
      </c>
      <c r="R90" s="5">
        <v>350</v>
      </c>
      <c r="S90" s="5"/>
      <c r="T90" s="1"/>
      <c r="U90" s="1">
        <f t="shared" si="17"/>
        <v>11.903114186851212</v>
      </c>
      <c r="V90" s="1">
        <f t="shared" si="18"/>
        <v>8.8754325259515578</v>
      </c>
      <c r="W90" s="1">
        <v>123</v>
      </c>
      <c r="X90" s="1">
        <v>56</v>
      </c>
      <c r="Y90" s="1">
        <v>55.8</v>
      </c>
      <c r="Z90" s="1">
        <v>64</v>
      </c>
      <c r="AA90" s="1">
        <v>56.4</v>
      </c>
      <c r="AB90" s="1"/>
      <c r="AC90" s="1">
        <f t="shared" si="19"/>
        <v>140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40</v>
      </c>
      <c r="C91" s="1">
        <v>100</v>
      </c>
      <c r="D91" s="1"/>
      <c r="E91" s="1">
        <v>24</v>
      </c>
      <c r="F91" s="1">
        <v>76</v>
      </c>
      <c r="G91" s="7">
        <v>0.45</v>
      </c>
      <c r="H91" s="1">
        <v>50</v>
      </c>
      <c r="I91" s="1" t="s">
        <v>33</v>
      </c>
      <c r="J91" s="1">
        <v>24</v>
      </c>
      <c r="K91" s="1">
        <f t="shared" si="14"/>
        <v>0</v>
      </c>
      <c r="L91" s="1"/>
      <c r="M91" s="1"/>
      <c r="N91" s="1">
        <v>0</v>
      </c>
      <c r="O91" s="1"/>
      <c r="P91" s="1">
        <f t="shared" si="15"/>
        <v>4.8</v>
      </c>
      <c r="Q91" s="5"/>
      <c r="R91" s="5">
        <f t="shared" si="16"/>
        <v>0</v>
      </c>
      <c r="S91" s="5"/>
      <c r="T91" s="1"/>
      <c r="U91" s="1">
        <f t="shared" si="17"/>
        <v>15.833333333333334</v>
      </c>
      <c r="V91" s="1">
        <f t="shared" si="18"/>
        <v>15.833333333333334</v>
      </c>
      <c r="W91" s="1">
        <v>0</v>
      </c>
      <c r="X91" s="1">
        <v>0.4</v>
      </c>
      <c r="Y91" s="1">
        <v>0.4</v>
      </c>
      <c r="Z91" s="1">
        <v>-6</v>
      </c>
      <c r="AA91" s="1">
        <v>0</v>
      </c>
      <c r="AB91" s="13" t="s">
        <v>46</v>
      </c>
      <c r="AC91" s="1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40</v>
      </c>
      <c r="C92" s="1">
        <v>116</v>
      </c>
      <c r="D92" s="1"/>
      <c r="E92" s="1">
        <v>54</v>
      </c>
      <c r="F92" s="1">
        <v>60</v>
      </c>
      <c r="G92" s="7">
        <v>0.3</v>
      </c>
      <c r="H92" s="1">
        <v>40</v>
      </c>
      <c r="I92" s="1" t="s">
        <v>33</v>
      </c>
      <c r="J92" s="1">
        <v>60</v>
      </c>
      <c r="K92" s="1">
        <f t="shared" si="14"/>
        <v>-6</v>
      </c>
      <c r="L92" s="1"/>
      <c r="M92" s="1"/>
      <c r="N92" s="1">
        <v>15.600000000000019</v>
      </c>
      <c r="O92" s="1"/>
      <c r="P92" s="1">
        <f t="shared" si="15"/>
        <v>10.8</v>
      </c>
      <c r="Q92" s="5">
        <f t="shared" si="20"/>
        <v>54</v>
      </c>
      <c r="R92" s="5">
        <f t="shared" si="16"/>
        <v>54</v>
      </c>
      <c r="S92" s="5"/>
      <c r="T92" s="1"/>
      <c r="U92" s="1">
        <f t="shared" si="17"/>
        <v>12.000000000000002</v>
      </c>
      <c r="V92" s="1">
        <f t="shared" si="18"/>
        <v>7.0000000000000018</v>
      </c>
      <c r="W92" s="1">
        <v>4.8</v>
      </c>
      <c r="X92" s="1">
        <v>10.8</v>
      </c>
      <c r="Y92" s="1">
        <v>8.8000000000000007</v>
      </c>
      <c r="Z92" s="1">
        <v>0</v>
      </c>
      <c r="AA92" s="1">
        <v>0</v>
      </c>
      <c r="AB92" s="1"/>
      <c r="AC92" s="1">
        <f t="shared" si="19"/>
        <v>16.2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131</v>
      </c>
      <c r="B93" s="1" t="s">
        <v>40</v>
      </c>
      <c r="C93" s="1">
        <v>106</v>
      </c>
      <c r="D93" s="1">
        <v>325</v>
      </c>
      <c r="E93" s="1">
        <v>96</v>
      </c>
      <c r="F93" s="1">
        <v>230</v>
      </c>
      <c r="G93" s="7">
        <v>0.4</v>
      </c>
      <c r="H93" s="1">
        <v>40</v>
      </c>
      <c r="I93" s="1" t="s">
        <v>33</v>
      </c>
      <c r="J93" s="1">
        <v>109</v>
      </c>
      <c r="K93" s="1">
        <f t="shared" si="14"/>
        <v>-13</v>
      </c>
      <c r="L93" s="1"/>
      <c r="M93" s="1"/>
      <c r="N93" s="1">
        <v>125.6</v>
      </c>
      <c r="O93" s="1"/>
      <c r="P93" s="1">
        <f t="shared" si="15"/>
        <v>19.2</v>
      </c>
      <c r="Q93" s="5"/>
      <c r="R93" s="5">
        <f t="shared" si="16"/>
        <v>0</v>
      </c>
      <c r="S93" s="5"/>
      <c r="T93" s="1"/>
      <c r="U93" s="1">
        <f t="shared" si="17"/>
        <v>18.520833333333336</v>
      </c>
      <c r="V93" s="1">
        <f t="shared" si="18"/>
        <v>18.520833333333336</v>
      </c>
      <c r="W93" s="1">
        <v>28.4</v>
      </c>
      <c r="X93" s="1">
        <v>36.799999999999997</v>
      </c>
      <c r="Y93" s="1">
        <v>43.6</v>
      </c>
      <c r="Z93" s="1">
        <v>21</v>
      </c>
      <c r="AA93" s="1">
        <v>16.8</v>
      </c>
      <c r="AB93" s="1"/>
      <c r="AC93" s="1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132</v>
      </c>
      <c r="B94" s="1" t="s">
        <v>40</v>
      </c>
      <c r="C94" s="1"/>
      <c r="D94" s="1"/>
      <c r="E94" s="1">
        <v>1</v>
      </c>
      <c r="F94" s="1">
        <v>-1</v>
      </c>
      <c r="G94" s="7">
        <v>0</v>
      </c>
      <c r="H94" s="1" t="e">
        <v>#N/A</v>
      </c>
      <c r="I94" s="1"/>
      <c r="J94" s="1">
        <v>1</v>
      </c>
      <c r="K94" s="1">
        <f t="shared" si="14"/>
        <v>0</v>
      </c>
      <c r="L94" s="1"/>
      <c r="M94" s="1"/>
      <c r="N94" s="1"/>
      <c r="O94" s="1"/>
      <c r="P94" s="1">
        <f t="shared" si="15"/>
        <v>0.2</v>
      </c>
      <c r="Q94" s="5"/>
      <c r="R94" s="5">
        <f t="shared" si="16"/>
        <v>0</v>
      </c>
      <c r="S94" s="5"/>
      <c r="T94" s="1"/>
      <c r="U94" s="1">
        <f t="shared" si="17"/>
        <v>-5</v>
      </c>
      <c r="V94" s="1">
        <f t="shared" si="18"/>
        <v>-5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/>
      <c r="AC94" s="1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32</v>
      </c>
      <c r="C95" s="1">
        <v>455.80399999999997</v>
      </c>
      <c r="D95" s="1"/>
      <c r="E95" s="1">
        <v>258.10899999999998</v>
      </c>
      <c r="F95" s="1">
        <v>147.21899999999999</v>
      </c>
      <c r="G95" s="7">
        <v>1</v>
      </c>
      <c r="H95" s="1">
        <v>40</v>
      </c>
      <c r="I95" s="1"/>
      <c r="J95" s="1">
        <v>256.7</v>
      </c>
      <c r="K95" s="1">
        <f t="shared" si="14"/>
        <v>1.4089999999999918</v>
      </c>
      <c r="L95" s="1"/>
      <c r="M95" s="1"/>
      <c r="N95" s="1">
        <v>0</v>
      </c>
      <c r="O95" s="1">
        <v>338.93919999999991</v>
      </c>
      <c r="P95" s="1">
        <f t="shared" si="15"/>
        <v>51.621799999999993</v>
      </c>
      <c r="Q95" s="5">
        <f t="shared" ref="Q95:Q101" si="21">12*P95-O95-N95-F95</f>
        <v>133.30339999999995</v>
      </c>
      <c r="R95" s="5">
        <f t="shared" si="16"/>
        <v>133.30339999999995</v>
      </c>
      <c r="S95" s="5"/>
      <c r="T95" s="1"/>
      <c r="U95" s="1">
        <f t="shared" si="17"/>
        <v>11.999999999999998</v>
      </c>
      <c r="V95" s="1">
        <f t="shared" si="18"/>
        <v>9.4176917503845274</v>
      </c>
      <c r="W95" s="1">
        <v>48.854599999999998</v>
      </c>
      <c r="X95" s="1">
        <v>29.576599999999999</v>
      </c>
      <c r="Y95" s="1">
        <v>27.715</v>
      </c>
      <c r="Z95" s="1">
        <v>45.606400000000001</v>
      </c>
      <c r="AA95" s="1">
        <v>38.963999999999999</v>
      </c>
      <c r="AB95" s="1"/>
      <c r="AC95" s="1">
        <f t="shared" si="19"/>
        <v>133.30339999999995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134</v>
      </c>
      <c r="B96" s="1" t="s">
        <v>32</v>
      </c>
      <c r="C96" s="1">
        <v>341.8</v>
      </c>
      <c r="D96" s="1"/>
      <c r="E96" s="1">
        <v>217.23</v>
      </c>
      <c r="F96" s="1">
        <v>54.384999999999998</v>
      </c>
      <c r="G96" s="7">
        <v>1</v>
      </c>
      <c r="H96" s="1">
        <v>40</v>
      </c>
      <c r="I96" s="1"/>
      <c r="J96" s="1">
        <v>216.15</v>
      </c>
      <c r="K96" s="1">
        <f t="shared" si="14"/>
        <v>1.0799999999999841</v>
      </c>
      <c r="L96" s="1"/>
      <c r="M96" s="1"/>
      <c r="N96" s="1">
        <v>349.5911999999999</v>
      </c>
      <c r="O96" s="1">
        <v>195.68180000000009</v>
      </c>
      <c r="P96" s="1">
        <f t="shared" si="15"/>
        <v>43.445999999999998</v>
      </c>
      <c r="Q96" s="5"/>
      <c r="R96" s="5">
        <f t="shared" si="16"/>
        <v>0</v>
      </c>
      <c r="S96" s="5"/>
      <c r="T96" s="1"/>
      <c r="U96" s="1">
        <f t="shared" si="17"/>
        <v>13.80237536251899</v>
      </c>
      <c r="V96" s="1">
        <f t="shared" si="18"/>
        <v>13.80237536251899</v>
      </c>
      <c r="W96" s="1">
        <v>58.706000000000003</v>
      </c>
      <c r="X96" s="1">
        <v>51.764599999999987</v>
      </c>
      <c r="Y96" s="1">
        <v>33.156599999999997</v>
      </c>
      <c r="Z96" s="1">
        <v>43.2012</v>
      </c>
      <c r="AA96" s="1">
        <v>35.270800000000001</v>
      </c>
      <c r="AB96" s="1"/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135</v>
      </c>
      <c r="B97" s="1" t="s">
        <v>40</v>
      </c>
      <c r="C97" s="1">
        <v>38</v>
      </c>
      <c r="D97" s="1">
        <v>55</v>
      </c>
      <c r="E97" s="1">
        <v>44</v>
      </c>
      <c r="F97" s="1">
        <v>34</v>
      </c>
      <c r="G97" s="7">
        <v>0.28000000000000003</v>
      </c>
      <c r="H97" s="1">
        <v>35</v>
      </c>
      <c r="I97" s="1"/>
      <c r="J97" s="1">
        <v>60</v>
      </c>
      <c r="K97" s="1">
        <f t="shared" si="14"/>
        <v>-16</v>
      </c>
      <c r="L97" s="1"/>
      <c r="M97" s="1"/>
      <c r="N97" s="1">
        <v>84.199999999999989</v>
      </c>
      <c r="O97" s="1"/>
      <c r="P97" s="1">
        <f t="shared" si="15"/>
        <v>8.8000000000000007</v>
      </c>
      <c r="Q97" s="5"/>
      <c r="R97" s="5">
        <f t="shared" si="16"/>
        <v>0</v>
      </c>
      <c r="S97" s="5"/>
      <c r="T97" s="1"/>
      <c r="U97" s="1">
        <f t="shared" si="17"/>
        <v>13.43181818181818</v>
      </c>
      <c r="V97" s="1">
        <f t="shared" si="18"/>
        <v>13.43181818181818</v>
      </c>
      <c r="W97" s="1">
        <v>10.8</v>
      </c>
      <c r="X97" s="1">
        <v>13.2</v>
      </c>
      <c r="Y97" s="1">
        <v>9.6</v>
      </c>
      <c r="Z97" s="1">
        <v>5.4</v>
      </c>
      <c r="AA97" s="1">
        <v>2.6</v>
      </c>
      <c r="AB97" s="1"/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136</v>
      </c>
      <c r="B98" s="1" t="s">
        <v>40</v>
      </c>
      <c r="C98" s="1">
        <v>178</v>
      </c>
      <c r="D98" s="1">
        <v>360</v>
      </c>
      <c r="E98" s="1">
        <v>192</v>
      </c>
      <c r="F98" s="1">
        <v>216</v>
      </c>
      <c r="G98" s="7">
        <v>0.37</v>
      </c>
      <c r="H98" s="1">
        <v>50</v>
      </c>
      <c r="I98" s="1" t="s">
        <v>50</v>
      </c>
      <c r="J98" s="1">
        <v>156</v>
      </c>
      <c r="K98" s="1">
        <f t="shared" si="14"/>
        <v>36</v>
      </c>
      <c r="L98" s="1"/>
      <c r="M98" s="1"/>
      <c r="N98" s="1">
        <v>272.60000000000002</v>
      </c>
      <c r="O98" s="1"/>
      <c r="P98" s="1">
        <f t="shared" si="15"/>
        <v>38.4</v>
      </c>
      <c r="Q98" s="5"/>
      <c r="R98" s="5">
        <f t="shared" si="16"/>
        <v>0</v>
      </c>
      <c r="S98" s="5"/>
      <c r="T98" s="1"/>
      <c r="U98" s="1">
        <f t="shared" si="17"/>
        <v>12.723958333333334</v>
      </c>
      <c r="V98" s="1">
        <f t="shared" si="18"/>
        <v>12.723958333333334</v>
      </c>
      <c r="W98" s="1">
        <v>38.4</v>
      </c>
      <c r="X98" s="1">
        <v>45</v>
      </c>
      <c r="Y98" s="1">
        <v>48.4</v>
      </c>
      <c r="Z98" s="1">
        <v>4.8</v>
      </c>
      <c r="AA98" s="1">
        <v>15</v>
      </c>
      <c r="AB98" s="1"/>
      <c r="AC98" s="1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137</v>
      </c>
      <c r="B99" s="1" t="s">
        <v>40</v>
      </c>
      <c r="C99" s="1">
        <v>112</v>
      </c>
      <c r="D99" s="1">
        <v>150</v>
      </c>
      <c r="E99" s="1">
        <v>76</v>
      </c>
      <c r="F99" s="1">
        <v>107</v>
      </c>
      <c r="G99" s="7">
        <v>0.6</v>
      </c>
      <c r="H99" s="1">
        <v>55</v>
      </c>
      <c r="I99" s="1" t="s">
        <v>101</v>
      </c>
      <c r="J99" s="1">
        <v>76</v>
      </c>
      <c r="K99" s="1">
        <f t="shared" si="14"/>
        <v>0</v>
      </c>
      <c r="L99" s="1"/>
      <c r="M99" s="1"/>
      <c r="N99" s="1">
        <v>124.8</v>
      </c>
      <c r="O99" s="1"/>
      <c r="P99" s="1">
        <f t="shared" si="15"/>
        <v>15.2</v>
      </c>
      <c r="Q99" s="5"/>
      <c r="R99" s="5">
        <f t="shared" si="16"/>
        <v>0</v>
      </c>
      <c r="S99" s="5"/>
      <c r="T99" s="1"/>
      <c r="U99" s="1">
        <f t="shared" si="17"/>
        <v>15.250000000000002</v>
      </c>
      <c r="V99" s="1">
        <f t="shared" si="18"/>
        <v>15.250000000000002</v>
      </c>
      <c r="W99" s="1">
        <v>15.6</v>
      </c>
      <c r="X99" s="1">
        <v>20.399999999999999</v>
      </c>
      <c r="Y99" s="1">
        <v>21.6</v>
      </c>
      <c r="Z99" s="1">
        <v>9.6</v>
      </c>
      <c r="AA99" s="1">
        <v>9.6</v>
      </c>
      <c r="AB99" s="1"/>
      <c r="AC99" s="1">
        <f t="shared" si="19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138</v>
      </c>
      <c r="B100" s="1" t="s">
        <v>40</v>
      </c>
      <c r="C100" s="1">
        <v>259</v>
      </c>
      <c r="D100" s="1">
        <v>66</v>
      </c>
      <c r="E100" s="1">
        <v>114</v>
      </c>
      <c r="F100" s="1">
        <v>125</v>
      </c>
      <c r="G100" s="7">
        <v>0.4</v>
      </c>
      <c r="H100" s="1">
        <v>50</v>
      </c>
      <c r="I100" s="1" t="s">
        <v>33</v>
      </c>
      <c r="J100" s="1">
        <v>112</v>
      </c>
      <c r="K100" s="1">
        <f t="shared" si="14"/>
        <v>2</v>
      </c>
      <c r="L100" s="1"/>
      <c r="M100" s="1"/>
      <c r="N100" s="1">
        <v>54</v>
      </c>
      <c r="O100" s="1">
        <v>37</v>
      </c>
      <c r="P100" s="1">
        <f t="shared" si="15"/>
        <v>22.8</v>
      </c>
      <c r="Q100" s="5">
        <f t="shared" si="21"/>
        <v>57.600000000000023</v>
      </c>
      <c r="R100" s="5">
        <f t="shared" si="16"/>
        <v>57.600000000000023</v>
      </c>
      <c r="S100" s="5"/>
      <c r="T100" s="1"/>
      <c r="U100" s="1">
        <f t="shared" si="17"/>
        <v>12</v>
      </c>
      <c r="V100" s="1">
        <f t="shared" si="18"/>
        <v>9.473684210526315</v>
      </c>
      <c r="W100" s="1">
        <v>24</v>
      </c>
      <c r="X100" s="1">
        <v>24.2</v>
      </c>
      <c r="Y100" s="1">
        <v>27.2</v>
      </c>
      <c r="Z100" s="1">
        <v>13</v>
      </c>
      <c r="AA100" s="1">
        <v>20</v>
      </c>
      <c r="AB100" s="1"/>
      <c r="AC100" s="1">
        <f t="shared" si="19"/>
        <v>23.04000000000001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139</v>
      </c>
      <c r="B101" s="1" t="s">
        <v>40</v>
      </c>
      <c r="C101" s="1">
        <v>236</v>
      </c>
      <c r="D101" s="1">
        <v>156</v>
      </c>
      <c r="E101" s="1">
        <v>121</v>
      </c>
      <c r="F101" s="1">
        <v>165</v>
      </c>
      <c r="G101" s="7">
        <v>0.35</v>
      </c>
      <c r="H101" s="1">
        <v>50</v>
      </c>
      <c r="I101" s="1" t="s">
        <v>33</v>
      </c>
      <c r="J101" s="1">
        <v>122</v>
      </c>
      <c r="K101" s="1">
        <f t="shared" si="14"/>
        <v>-1</v>
      </c>
      <c r="L101" s="1"/>
      <c r="M101" s="1"/>
      <c r="N101" s="1">
        <v>100.8</v>
      </c>
      <c r="O101" s="1"/>
      <c r="P101" s="1">
        <f t="shared" si="15"/>
        <v>24.2</v>
      </c>
      <c r="Q101" s="5">
        <f t="shared" si="21"/>
        <v>24.599999999999966</v>
      </c>
      <c r="R101" s="5">
        <f t="shared" si="16"/>
        <v>24.599999999999966</v>
      </c>
      <c r="S101" s="5"/>
      <c r="T101" s="1"/>
      <c r="U101" s="1">
        <f t="shared" si="17"/>
        <v>12</v>
      </c>
      <c r="V101" s="1">
        <f t="shared" si="18"/>
        <v>10.983471074380166</v>
      </c>
      <c r="W101" s="1">
        <v>24</v>
      </c>
      <c r="X101" s="1">
        <v>32.6</v>
      </c>
      <c r="Y101" s="1">
        <v>32.200000000000003</v>
      </c>
      <c r="Z101" s="1">
        <v>6</v>
      </c>
      <c r="AA101" s="1">
        <v>6.6</v>
      </c>
      <c r="AB101" s="1"/>
      <c r="AC101" s="1">
        <f t="shared" si="19"/>
        <v>8.609999999999987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140</v>
      </c>
      <c r="B102" s="1" t="s">
        <v>40</v>
      </c>
      <c r="C102" s="1">
        <v>171</v>
      </c>
      <c r="D102" s="1">
        <v>66</v>
      </c>
      <c r="E102" s="1">
        <v>108</v>
      </c>
      <c r="F102" s="1">
        <v>29</v>
      </c>
      <c r="G102" s="7">
        <v>0.6</v>
      </c>
      <c r="H102" s="1">
        <v>55</v>
      </c>
      <c r="I102" s="1" t="s">
        <v>50</v>
      </c>
      <c r="J102" s="1">
        <v>104</v>
      </c>
      <c r="K102" s="1">
        <f t="shared" ref="K102:K112" si="22">E102-J102</f>
        <v>4</v>
      </c>
      <c r="L102" s="1"/>
      <c r="M102" s="1"/>
      <c r="N102" s="1">
        <v>226.2</v>
      </c>
      <c r="O102" s="1"/>
      <c r="P102" s="1">
        <f t="shared" si="15"/>
        <v>21.6</v>
      </c>
      <c r="Q102" s="5"/>
      <c r="R102" s="5">
        <f t="shared" si="16"/>
        <v>0</v>
      </c>
      <c r="S102" s="5"/>
      <c r="T102" s="1"/>
      <c r="U102" s="1">
        <f t="shared" si="17"/>
        <v>11.814814814814813</v>
      </c>
      <c r="V102" s="1">
        <f t="shared" si="18"/>
        <v>11.814814814814813</v>
      </c>
      <c r="W102" s="1">
        <v>22.8</v>
      </c>
      <c r="X102" s="1">
        <v>24.2</v>
      </c>
      <c r="Y102" s="1">
        <v>19.399999999999999</v>
      </c>
      <c r="Z102" s="1">
        <v>1.2</v>
      </c>
      <c r="AA102" s="1">
        <v>2.4</v>
      </c>
      <c r="AB102" s="1"/>
      <c r="AC102" s="1">
        <f t="shared" si="19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141</v>
      </c>
      <c r="B103" s="1" t="s">
        <v>40</v>
      </c>
      <c r="C103" s="1">
        <v>137</v>
      </c>
      <c r="D103" s="1"/>
      <c r="E103" s="1">
        <v>14</v>
      </c>
      <c r="F103" s="1">
        <v>28</v>
      </c>
      <c r="G103" s="7">
        <v>0.4</v>
      </c>
      <c r="H103" s="1">
        <v>30</v>
      </c>
      <c r="I103" s="1" t="s">
        <v>33</v>
      </c>
      <c r="J103" s="1">
        <v>14</v>
      </c>
      <c r="K103" s="1">
        <f t="shared" si="22"/>
        <v>0</v>
      </c>
      <c r="L103" s="1"/>
      <c r="M103" s="1"/>
      <c r="N103" s="1">
        <v>140.4</v>
      </c>
      <c r="O103" s="1">
        <v>26.599999999999991</v>
      </c>
      <c r="P103" s="1">
        <f t="shared" si="15"/>
        <v>2.8</v>
      </c>
      <c r="Q103" s="5"/>
      <c r="R103" s="5">
        <f t="shared" si="16"/>
        <v>0</v>
      </c>
      <c r="S103" s="5"/>
      <c r="T103" s="1"/>
      <c r="U103" s="1">
        <f t="shared" si="17"/>
        <v>69.642857142857153</v>
      </c>
      <c r="V103" s="1">
        <f t="shared" si="18"/>
        <v>69.642857142857153</v>
      </c>
      <c r="W103" s="1">
        <v>19</v>
      </c>
      <c r="X103" s="1">
        <v>22.8</v>
      </c>
      <c r="Y103" s="1">
        <v>6.2</v>
      </c>
      <c r="Z103" s="1">
        <v>9.8000000000000007</v>
      </c>
      <c r="AA103" s="1">
        <v>9.6</v>
      </c>
      <c r="AB103" s="13" t="s">
        <v>46</v>
      </c>
      <c r="AC103" s="1">
        <f t="shared" si="19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142</v>
      </c>
      <c r="B104" s="1" t="s">
        <v>40</v>
      </c>
      <c r="C104" s="1">
        <v>120</v>
      </c>
      <c r="D104" s="1">
        <v>42</v>
      </c>
      <c r="E104" s="1">
        <v>16</v>
      </c>
      <c r="F104" s="1">
        <v>36</v>
      </c>
      <c r="G104" s="7">
        <v>0.45</v>
      </c>
      <c r="H104" s="1">
        <v>40</v>
      </c>
      <c r="I104" s="1" t="s">
        <v>33</v>
      </c>
      <c r="J104" s="1">
        <v>30</v>
      </c>
      <c r="K104" s="1">
        <f t="shared" si="22"/>
        <v>-14</v>
      </c>
      <c r="L104" s="1"/>
      <c r="M104" s="1"/>
      <c r="N104" s="1">
        <v>163.6</v>
      </c>
      <c r="O104" s="1"/>
      <c r="P104" s="1">
        <f t="shared" si="15"/>
        <v>3.2</v>
      </c>
      <c r="Q104" s="5"/>
      <c r="R104" s="5">
        <f t="shared" si="16"/>
        <v>0</v>
      </c>
      <c r="S104" s="5"/>
      <c r="T104" s="1"/>
      <c r="U104" s="1">
        <f t="shared" si="17"/>
        <v>62.374999999999993</v>
      </c>
      <c r="V104" s="1">
        <f t="shared" si="18"/>
        <v>62.374999999999993</v>
      </c>
      <c r="W104" s="1">
        <v>18.8</v>
      </c>
      <c r="X104" s="1">
        <v>21.6</v>
      </c>
      <c r="Y104" s="1">
        <v>13.2</v>
      </c>
      <c r="Z104" s="1">
        <v>12</v>
      </c>
      <c r="AA104" s="1">
        <v>12</v>
      </c>
      <c r="AB104" s="1"/>
      <c r="AC104" s="1">
        <f t="shared" si="19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143</v>
      </c>
      <c r="B105" s="1" t="s">
        <v>32</v>
      </c>
      <c r="C105" s="1">
        <v>80.322000000000003</v>
      </c>
      <c r="D105" s="1">
        <v>78.61</v>
      </c>
      <c r="E105" s="1">
        <v>44.103000000000002</v>
      </c>
      <c r="F105" s="1">
        <v>77.135000000000005</v>
      </c>
      <c r="G105" s="7">
        <v>1</v>
      </c>
      <c r="H105" s="1">
        <v>45</v>
      </c>
      <c r="I105" s="1" t="s">
        <v>33</v>
      </c>
      <c r="J105" s="1">
        <v>37.6</v>
      </c>
      <c r="K105" s="1">
        <f t="shared" si="22"/>
        <v>6.5030000000000001</v>
      </c>
      <c r="L105" s="1"/>
      <c r="M105" s="1"/>
      <c r="N105" s="1">
        <v>17.025599999999979</v>
      </c>
      <c r="O105" s="1">
        <v>4.6266000000000096</v>
      </c>
      <c r="P105" s="1">
        <f t="shared" si="15"/>
        <v>8.8206000000000007</v>
      </c>
      <c r="Q105" s="5">
        <v>10</v>
      </c>
      <c r="R105" s="5">
        <f t="shared" si="16"/>
        <v>10</v>
      </c>
      <c r="S105" s="5"/>
      <c r="T105" s="1"/>
      <c r="U105" s="1">
        <f t="shared" si="17"/>
        <v>12.333310659138833</v>
      </c>
      <c r="V105" s="1">
        <f t="shared" si="18"/>
        <v>11.199600934176813</v>
      </c>
      <c r="W105" s="1">
        <v>10.602600000000001</v>
      </c>
      <c r="X105" s="1">
        <v>11.5206</v>
      </c>
      <c r="Y105" s="1">
        <v>12.009399999999999</v>
      </c>
      <c r="Z105" s="1">
        <v>7.8525999999999998</v>
      </c>
      <c r="AA105" s="1">
        <v>8.1406000000000009</v>
      </c>
      <c r="AB105" s="1"/>
      <c r="AC105" s="1">
        <f t="shared" si="19"/>
        <v>10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144</v>
      </c>
      <c r="B106" s="1" t="s">
        <v>40</v>
      </c>
      <c r="C106" s="1">
        <v>33</v>
      </c>
      <c r="D106" s="1"/>
      <c r="E106" s="1">
        <v>7</v>
      </c>
      <c r="F106" s="1"/>
      <c r="G106" s="7">
        <v>0.35</v>
      </c>
      <c r="H106" s="1">
        <v>40</v>
      </c>
      <c r="I106" s="1"/>
      <c r="J106" s="1">
        <v>10</v>
      </c>
      <c r="K106" s="1">
        <f t="shared" si="22"/>
        <v>-3</v>
      </c>
      <c r="L106" s="1"/>
      <c r="M106" s="1"/>
      <c r="N106" s="1">
        <v>0</v>
      </c>
      <c r="O106" s="1">
        <v>14</v>
      </c>
      <c r="P106" s="1">
        <f t="shared" si="15"/>
        <v>1.4</v>
      </c>
      <c r="Q106" s="12">
        <v>10</v>
      </c>
      <c r="R106" s="5">
        <f t="shared" si="16"/>
        <v>10</v>
      </c>
      <c r="S106" s="5"/>
      <c r="T106" s="1"/>
      <c r="U106" s="1">
        <f t="shared" si="17"/>
        <v>17.142857142857142</v>
      </c>
      <c r="V106" s="1">
        <f t="shared" si="18"/>
        <v>10</v>
      </c>
      <c r="W106" s="1">
        <v>2</v>
      </c>
      <c r="X106" s="1">
        <v>1.6</v>
      </c>
      <c r="Y106" s="1">
        <v>1</v>
      </c>
      <c r="Z106" s="1">
        <v>1.6</v>
      </c>
      <c r="AA106" s="1">
        <v>1.6</v>
      </c>
      <c r="AB106" s="1"/>
      <c r="AC106" s="1">
        <f t="shared" si="19"/>
        <v>3.5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5" t="s">
        <v>145</v>
      </c>
      <c r="B107" s="1" t="s">
        <v>40</v>
      </c>
      <c r="C107" s="1">
        <v>30</v>
      </c>
      <c r="D107" s="1"/>
      <c r="E107" s="1">
        <v>10</v>
      </c>
      <c r="F107" s="14">
        <f>20+F26</f>
        <v>34</v>
      </c>
      <c r="G107" s="7">
        <v>0.35</v>
      </c>
      <c r="H107" s="1">
        <v>45</v>
      </c>
      <c r="I107" s="1" t="s">
        <v>33</v>
      </c>
      <c r="J107" s="1">
        <v>10</v>
      </c>
      <c r="K107" s="1">
        <f t="shared" si="22"/>
        <v>0</v>
      </c>
      <c r="L107" s="1"/>
      <c r="M107" s="1"/>
      <c r="N107" s="1">
        <v>0</v>
      </c>
      <c r="O107" s="1">
        <v>5</v>
      </c>
      <c r="P107" s="1">
        <f t="shared" si="15"/>
        <v>2</v>
      </c>
      <c r="Q107" s="5"/>
      <c r="R107" s="5">
        <f t="shared" si="16"/>
        <v>0</v>
      </c>
      <c r="S107" s="5"/>
      <c r="T107" s="1"/>
      <c r="U107" s="1">
        <f t="shared" si="17"/>
        <v>19.5</v>
      </c>
      <c r="V107" s="1">
        <f t="shared" si="18"/>
        <v>19.5</v>
      </c>
      <c r="W107" s="1">
        <v>2</v>
      </c>
      <c r="X107" s="1">
        <v>0.6</v>
      </c>
      <c r="Y107" s="1">
        <v>0</v>
      </c>
      <c r="Z107" s="1">
        <v>0.4</v>
      </c>
      <c r="AA107" s="1">
        <v>0.4</v>
      </c>
      <c r="AB107" s="15" t="s">
        <v>152</v>
      </c>
      <c r="AC107" s="1">
        <f t="shared" si="19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146</v>
      </c>
      <c r="B108" s="1" t="s">
        <v>32</v>
      </c>
      <c r="C108" s="1">
        <v>60.177</v>
      </c>
      <c r="D108" s="1"/>
      <c r="E108" s="1">
        <v>36.295999999999999</v>
      </c>
      <c r="F108" s="1">
        <v>-8.6999999999999994E-2</v>
      </c>
      <c r="G108" s="7">
        <v>1</v>
      </c>
      <c r="H108" s="1">
        <v>50</v>
      </c>
      <c r="I108" s="1"/>
      <c r="J108" s="1">
        <v>60.42</v>
      </c>
      <c r="K108" s="1">
        <f t="shared" si="22"/>
        <v>-24.124000000000002</v>
      </c>
      <c r="L108" s="1"/>
      <c r="M108" s="1"/>
      <c r="N108" s="1">
        <v>38.087199999999982</v>
      </c>
      <c r="O108" s="1">
        <v>51.882300000000029</v>
      </c>
      <c r="P108" s="1">
        <f t="shared" si="15"/>
        <v>7.2591999999999999</v>
      </c>
      <c r="Q108" s="5"/>
      <c r="R108" s="5">
        <f t="shared" si="16"/>
        <v>0</v>
      </c>
      <c r="S108" s="5"/>
      <c r="T108" s="1"/>
      <c r="U108" s="1">
        <f t="shared" si="17"/>
        <v>12.381874035706415</v>
      </c>
      <c r="V108" s="1">
        <f t="shared" si="18"/>
        <v>12.381874035706415</v>
      </c>
      <c r="W108" s="1">
        <v>8.9794</v>
      </c>
      <c r="X108" s="1">
        <v>6.1915999999999993</v>
      </c>
      <c r="Y108" s="1">
        <v>2.2532000000000001</v>
      </c>
      <c r="Z108" s="1">
        <v>3.6427999999999998</v>
      </c>
      <c r="AA108" s="1">
        <v>2.794</v>
      </c>
      <c r="AB108" s="1"/>
      <c r="AC108" s="1">
        <f t="shared" si="19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147</v>
      </c>
      <c r="B109" s="1" t="s">
        <v>40</v>
      </c>
      <c r="C109" s="1"/>
      <c r="D109" s="1">
        <v>300</v>
      </c>
      <c r="E109" s="1">
        <v>8</v>
      </c>
      <c r="F109" s="1">
        <v>292</v>
      </c>
      <c r="G109" s="7">
        <v>0.06</v>
      </c>
      <c r="H109" s="1">
        <v>60</v>
      </c>
      <c r="I109" s="1"/>
      <c r="J109" s="1">
        <v>14</v>
      </c>
      <c r="K109" s="1">
        <f t="shared" si="22"/>
        <v>-6</v>
      </c>
      <c r="L109" s="1"/>
      <c r="M109" s="1"/>
      <c r="N109" s="1">
        <v>0</v>
      </c>
      <c r="O109" s="1"/>
      <c r="P109" s="1">
        <f t="shared" si="15"/>
        <v>1.6</v>
      </c>
      <c r="Q109" s="5"/>
      <c r="R109" s="5">
        <f t="shared" si="16"/>
        <v>0</v>
      </c>
      <c r="S109" s="5"/>
      <c r="T109" s="1"/>
      <c r="U109" s="1">
        <f t="shared" si="17"/>
        <v>182.5</v>
      </c>
      <c r="V109" s="1">
        <f t="shared" si="18"/>
        <v>182.5</v>
      </c>
      <c r="W109" s="1">
        <v>0</v>
      </c>
      <c r="X109" s="1">
        <v>17.2</v>
      </c>
      <c r="Y109" s="1">
        <v>33.200000000000003</v>
      </c>
      <c r="Z109" s="1">
        <v>57.8</v>
      </c>
      <c r="AA109" s="1">
        <v>60</v>
      </c>
      <c r="AB109" s="1" t="s">
        <v>35</v>
      </c>
      <c r="AC109" s="1">
        <f t="shared" si="19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148</v>
      </c>
      <c r="B110" s="1" t="s">
        <v>40</v>
      </c>
      <c r="C110" s="1"/>
      <c r="D110" s="1">
        <v>300</v>
      </c>
      <c r="E110" s="1">
        <v>10</v>
      </c>
      <c r="F110" s="1">
        <v>290</v>
      </c>
      <c r="G110" s="7">
        <v>0.06</v>
      </c>
      <c r="H110" s="1">
        <v>60</v>
      </c>
      <c r="I110" s="1"/>
      <c r="J110" s="1">
        <v>16</v>
      </c>
      <c r="K110" s="1">
        <f t="shared" si="22"/>
        <v>-6</v>
      </c>
      <c r="L110" s="1"/>
      <c r="M110" s="1"/>
      <c r="N110" s="1">
        <v>0</v>
      </c>
      <c r="O110" s="1"/>
      <c r="P110" s="1">
        <f t="shared" si="15"/>
        <v>2</v>
      </c>
      <c r="Q110" s="5"/>
      <c r="R110" s="5">
        <f t="shared" si="16"/>
        <v>0</v>
      </c>
      <c r="S110" s="5"/>
      <c r="T110" s="1"/>
      <c r="U110" s="1">
        <f t="shared" si="17"/>
        <v>145</v>
      </c>
      <c r="V110" s="1">
        <f t="shared" si="18"/>
        <v>145</v>
      </c>
      <c r="W110" s="1">
        <v>0</v>
      </c>
      <c r="X110" s="1">
        <v>14.6</v>
      </c>
      <c r="Y110" s="1">
        <v>30.6</v>
      </c>
      <c r="Z110" s="1">
        <v>56.6</v>
      </c>
      <c r="AA110" s="1">
        <v>59.6</v>
      </c>
      <c r="AB110" s="1" t="s">
        <v>35</v>
      </c>
      <c r="AC110" s="1">
        <f t="shared" si="19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149</v>
      </c>
      <c r="B111" s="1" t="s">
        <v>40</v>
      </c>
      <c r="C111" s="1"/>
      <c r="D111" s="1">
        <v>300</v>
      </c>
      <c r="E111" s="1">
        <v>10</v>
      </c>
      <c r="F111" s="1">
        <v>290</v>
      </c>
      <c r="G111" s="7">
        <v>0.06</v>
      </c>
      <c r="H111" s="1">
        <v>60</v>
      </c>
      <c r="I111" s="1"/>
      <c r="J111" s="1">
        <v>16</v>
      </c>
      <c r="K111" s="1">
        <f t="shared" si="22"/>
        <v>-6</v>
      </c>
      <c r="L111" s="1"/>
      <c r="M111" s="1"/>
      <c r="N111" s="1">
        <v>0</v>
      </c>
      <c r="O111" s="1"/>
      <c r="P111" s="1">
        <f t="shared" si="15"/>
        <v>2</v>
      </c>
      <c r="Q111" s="5"/>
      <c r="R111" s="5">
        <f t="shared" si="16"/>
        <v>0</v>
      </c>
      <c r="S111" s="5"/>
      <c r="T111" s="1"/>
      <c r="U111" s="1">
        <f t="shared" si="17"/>
        <v>145</v>
      </c>
      <c r="V111" s="1">
        <f t="shared" si="18"/>
        <v>145</v>
      </c>
      <c r="W111" s="1">
        <v>-0.2</v>
      </c>
      <c r="X111" s="1">
        <v>11</v>
      </c>
      <c r="Y111" s="1">
        <v>28.4</v>
      </c>
      <c r="Z111" s="1">
        <v>58.6</v>
      </c>
      <c r="AA111" s="1">
        <v>61</v>
      </c>
      <c r="AB111" s="1" t="s">
        <v>35</v>
      </c>
      <c r="AC111" s="1">
        <f t="shared" si="19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150</v>
      </c>
      <c r="B112" s="1" t="s">
        <v>40</v>
      </c>
      <c r="C112" s="1">
        <v>167</v>
      </c>
      <c r="D112" s="1"/>
      <c r="E112" s="1">
        <v>19</v>
      </c>
      <c r="F112" s="1">
        <v>148</v>
      </c>
      <c r="G112" s="7">
        <v>0.11</v>
      </c>
      <c r="H112" s="1">
        <v>150</v>
      </c>
      <c r="I112" s="1"/>
      <c r="J112" s="1">
        <v>22</v>
      </c>
      <c r="K112" s="1">
        <f t="shared" si="22"/>
        <v>-3</v>
      </c>
      <c r="L112" s="1"/>
      <c r="M112" s="1"/>
      <c r="N112" s="1">
        <v>0</v>
      </c>
      <c r="O112" s="1"/>
      <c r="P112" s="1">
        <f t="shared" si="15"/>
        <v>3.8</v>
      </c>
      <c r="Q112" s="5"/>
      <c r="R112" s="5">
        <f t="shared" si="16"/>
        <v>0</v>
      </c>
      <c r="S112" s="5"/>
      <c r="T112" s="1"/>
      <c r="U112" s="1">
        <f t="shared" si="17"/>
        <v>38.94736842105263</v>
      </c>
      <c r="V112" s="1">
        <f t="shared" si="18"/>
        <v>38.94736842105263</v>
      </c>
      <c r="W112" s="1">
        <v>2.6</v>
      </c>
      <c r="X112" s="1">
        <v>3.8</v>
      </c>
      <c r="Y112" s="1">
        <v>3.8</v>
      </c>
      <c r="Z112" s="1">
        <v>6.4</v>
      </c>
      <c r="AA112" s="1">
        <v>7.6</v>
      </c>
      <c r="AB112" s="13" t="s">
        <v>46</v>
      </c>
      <c r="AC112" s="1">
        <f t="shared" si="19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11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2024-02-01T07:40:48Z</dcterms:created>
  <dcterms:modified xsi:type="dcterms:W3CDTF">2024-02-02T08:39:55Z</dcterms:modified>
</cp:coreProperties>
</file>