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КИ\"/>
    </mc:Choice>
  </mc:AlternateContent>
  <xr:revisionPtr revIDLastSave="0" documentId="13_ncr:1_{A774BB8F-D3A4-44B5-97D2-E140A56BA0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6" i="1" l="1"/>
  <c r="T48" i="1"/>
  <c r="T47" i="1"/>
  <c r="AF7" i="1" l="1"/>
  <c r="AF8" i="1"/>
  <c r="AF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E27" i="1"/>
  <c r="AF27" i="1"/>
  <c r="AF28" i="1"/>
  <c r="AF29" i="1"/>
  <c r="AF30" i="1"/>
  <c r="AF33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E59" i="1"/>
  <c r="AF59" i="1"/>
  <c r="AF61" i="1"/>
  <c r="AF62" i="1"/>
  <c r="AF63" i="1"/>
  <c r="AF64" i="1"/>
  <c r="AF65" i="1"/>
  <c r="AF66" i="1"/>
  <c r="AF67" i="1"/>
  <c r="AF69" i="1"/>
  <c r="AF70" i="1"/>
  <c r="AF71" i="1"/>
  <c r="AF72" i="1"/>
  <c r="AF73" i="1"/>
  <c r="AF75" i="1"/>
  <c r="AF76" i="1"/>
  <c r="AF77" i="1"/>
  <c r="AF78" i="1"/>
  <c r="AF79" i="1"/>
  <c r="AF80" i="1"/>
  <c r="AF6" i="1"/>
  <c r="S11" i="1"/>
  <c r="AE11" i="1" s="1"/>
  <c r="S12" i="1"/>
  <c r="AE12" i="1" s="1"/>
  <c r="S13" i="1"/>
  <c r="AE13" i="1" s="1"/>
  <c r="S14" i="1"/>
  <c r="AE14" i="1" s="1"/>
  <c r="S15" i="1"/>
  <c r="AE15" i="1" s="1"/>
  <c r="S16" i="1"/>
  <c r="AE16" i="1" s="1"/>
  <c r="S17" i="1"/>
  <c r="AE17" i="1" s="1"/>
  <c r="S19" i="1"/>
  <c r="AE19" i="1" s="1"/>
  <c r="S20" i="1"/>
  <c r="AE20" i="1" s="1"/>
  <c r="S21" i="1"/>
  <c r="AE21" i="1" s="1"/>
  <c r="S22" i="1"/>
  <c r="AE22" i="1" s="1"/>
  <c r="S23" i="1"/>
  <c r="AE23" i="1" s="1"/>
  <c r="S24" i="1"/>
  <c r="AE24" i="1" s="1"/>
  <c r="S25" i="1"/>
  <c r="AE25" i="1" s="1"/>
  <c r="S26" i="1"/>
  <c r="AE26" i="1" s="1"/>
  <c r="S27" i="1"/>
  <c r="S28" i="1"/>
  <c r="AE28" i="1" s="1"/>
  <c r="S33" i="1"/>
  <c r="AE33" i="1" s="1"/>
  <c r="S37" i="1"/>
  <c r="AE37" i="1" s="1"/>
  <c r="S38" i="1"/>
  <c r="AE38" i="1" s="1"/>
  <c r="S39" i="1"/>
  <c r="AE39" i="1" s="1"/>
  <c r="S40" i="1"/>
  <c r="AE40" i="1" s="1"/>
  <c r="S41" i="1"/>
  <c r="AE41" i="1" s="1"/>
  <c r="S43" i="1"/>
  <c r="AE43" i="1" s="1"/>
  <c r="S44" i="1"/>
  <c r="AE44" i="1" s="1"/>
  <c r="S46" i="1"/>
  <c r="AE46" i="1" s="1"/>
  <c r="S47" i="1"/>
  <c r="AE47" i="1" s="1"/>
  <c r="S48" i="1"/>
  <c r="AE48" i="1" s="1"/>
  <c r="S49" i="1"/>
  <c r="AE49" i="1" s="1"/>
  <c r="S52" i="1"/>
  <c r="AE52" i="1" s="1"/>
  <c r="S55" i="1"/>
  <c r="AE55" i="1" s="1"/>
  <c r="S56" i="1"/>
  <c r="AE56" i="1" s="1"/>
  <c r="S58" i="1"/>
  <c r="AE58" i="1" s="1"/>
  <c r="S59" i="1"/>
  <c r="S61" i="1"/>
  <c r="AE61" i="1" s="1"/>
  <c r="S62" i="1"/>
  <c r="AE62" i="1" s="1"/>
  <c r="S63" i="1"/>
  <c r="AE63" i="1" s="1"/>
  <c r="S64" i="1"/>
  <c r="AE64" i="1" s="1"/>
  <c r="S65" i="1"/>
  <c r="AE65" i="1" s="1"/>
  <c r="S66" i="1"/>
  <c r="AE66" i="1" s="1"/>
  <c r="S69" i="1"/>
  <c r="AE69" i="1" s="1"/>
  <c r="S70" i="1"/>
  <c r="AE70" i="1" s="1"/>
  <c r="S71" i="1"/>
  <c r="AE71" i="1" s="1"/>
  <c r="S72" i="1"/>
  <c r="AE72" i="1" s="1"/>
  <c r="S73" i="1"/>
  <c r="AE73" i="1" s="1"/>
  <c r="S75" i="1"/>
  <c r="AE75" i="1" s="1"/>
  <c r="S76" i="1"/>
  <c r="AE76" i="1" s="1"/>
  <c r="S77" i="1"/>
  <c r="AE77" i="1" s="1"/>
  <c r="S78" i="1"/>
  <c r="AE78" i="1" s="1"/>
  <c r="S79" i="1"/>
  <c r="AE79" i="1" s="1"/>
  <c r="S80" i="1"/>
  <c r="AE80" i="1" s="1"/>
  <c r="E74" i="1" l="1"/>
  <c r="Q7" i="1" l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6" i="1"/>
  <c r="L7" i="1"/>
  <c r="P7" i="1" s="1"/>
  <c r="R7" i="1" s="1"/>
  <c r="S7" i="1" s="1"/>
  <c r="AE7" i="1" s="1"/>
  <c r="L8" i="1"/>
  <c r="P8" i="1" s="1"/>
  <c r="R8" i="1" s="1"/>
  <c r="S8" i="1" s="1"/>
  <c r="AE8" i="1" s="1"/>
  <c r="L9" i="1"/>
  <c r="P9" i="1" s="1"/>
  <c r="R9" i="1" s="1"/>
  <c r="S9" i="1" s="1"/>
  <c r="AE9" i="1" s="1"/>
  <c r="L10" i="1"/>
  <c r="P10" i="1" s="1"/>
  <c r="R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R18" i="1" s="1"/>
  <c r="S18" i="1" s="1"/>
  <c r="AE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R29" i="1" s="1"/>
  <c r="S29" i="1" s="1"/>
  <c r="AE29" i="1" s="1"/>
  <c r="L30" i="1"/>
  <c r="P30" i="1" s="1"/>
  <c r="R30" i="1" s="1"/>
  <c r="S30" i="1" s="1"/>
  <c r="AE30" i="1" s="1"/>
  <c r="L31" i="1"/>
  <c r="P31" i="1" s="1"/>
  <c r="R31" i="1" s="1"/>
  <c r="L32" i="1"/>
  <c r="P32" i="1" s="1"/>
  <c r="R32" i="1" s="1"/>
  <c r="L33" i="1"/>
  <c r="P33" i="1" s="1"/>
  <c r="L34" i="1"/>
  <c r="P34" i="1" s="1"/>
  <c r="R34" i="1" s="1"/>
  <c r="L35" i="1"/>
  <c r="P35" i="1" s="1"/>
  <c r="R35" i="1" s="1"/>
  <c r="L36" i="1"/>
  <c r="P36" i="1" s="1"/>
  <c r="R36" i="1" s="1"/>
  <c r="S36" i="1" s="1"/>
  <c r="AE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R42" i="1" s="1"/>
  <c r="S42" i="1" s="1"/>
  <c r="AE42" i="1" s="1"/>
  <c r="L43" i="1"/>
  <c r="P43" i="1" s="1"/>
  <c r="L44" i="1"/>
  <c r="P44" i="1" s="1"/>
  <c r="L45" i="1"/>
  <c r="P45" i="1" s="1"/>
  <c r="R45" i="1" s="1"/>
  <c r="S45" i="1" s="1"/>
  <c r="AE45" i="1" s="1"/>
  <c r="L46" i="1"/>
  <c r="P46" i="1" s="1"/>
  <c r="L47" i="1"/>
  <c r="P47" i="1" s="1"/>
  <c r="L48" i="1"/>
  <c r="P48" i="1" s="1"/>
  <c r="L49" i="1"/>
  <c r="P49" i="1" s="1"/>
  <c r="L50" i="1"/>
  <c r="P50" i="1" s="1"/>
  <c r="R50" i="1" s="1"/>
  <c r="S50" i="1" s="1"/>
  <c r="AE50" i="1" s="1"/>
  <c r="L51" i="1"/>
  <c r="P51" i="1" s="1"/>
  <c r="R51" i="1" s="1"/>
  <c r="S51" i="1" s="1"/>
  <c r="AE51" i="1" s="1"/>
  <c r="L52" i="1"/>
  <c r="P52" i="1" s="1"/>
  <c r="L53" i="1"/>
  <c r="P53" i="1" s="1"/>
  <c r="R53" i="1" s="1"/>
  <c r="S53" i="1" s="1"/>
  <c r="AE53" i="1" s="1"/>
  <c r="L54" i="1"/>
  <c r="P54" i="1" s="1"/>
  <c r="R54" i="1" s="1"/>
  <c r="S54" i="1" s="1"/>
  <c r="AE54" i="1" s="1"/>
  <c r="L55" i="1"/>
  <c r="P55" i="1" s="1"/>
  <c r="L56" i="1"/>
  <c r="P56" i="1" s="1"/>
  <c r="L57" i="1"/>
  <c r="P57" i="1" s="1"/>
  <c r="R57" i="1" s="1"/>
  <c r="S57" i="1" s="1"/>
  <c r="AE57" i="1" s="1"/>
  <c r="L58" i="1"/>
  <c r="P58" i="1" s="1"/>
  <c r="L59" i="1"/>
  <c r="P59" i="1" s="1"/>
  <c r="L60" i="1"/>
  <c r="P60" i="1" s="1"/>
  <c r="R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R67" i="1" s="1"/>
  <c r="S67" i="1" s="1"/>
  <c r="AE67" i="1" s="1"/>
  <c r="L68" i="1"/>
  <c r="P68" i="1" s="1"/>
  <c r="R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R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6" i="1"/>
  <c r="P6" i="1" s="1"/>
  <c r="R6" i="1" s="1"/>
  <c r="S6" i="1" s="1"/>
  <c r="S74" i="1" l="1"/>
  <c r="AE74" i="1" s="1"/>
  <c r="T74" i="1"/>
  <c r="AF74" i="1" s="1"/>
  <c r="S68" i="1"/>
  <c r="AE68" i="1" s="1"/>
  <c r="T68" i="1"/>
  <c r="AF68" i="1" s="1"/>
  <c r="S60" i="1"/>
  <c r="AE60" i="1" s="1"/>
  <c r="T60" i="1"/>
  <c r="AF60" i="1" s="1"/>
  <c r="S10" i="1"/>
  <c r="AE10" i="1" s="1"/>
  <c r="T10" i="1"/>
  <c r="AF10" i="1" s="1"/>
  <c r="T34" i="1"/>
  <c r="AF34" i="1" s="1"/>
  <c r="T32" i="1"/>
  <c r="AF32" i="1" s="1"/>
  <c r="AE6" i="1"/>
  <c r="T35" i="1"/>
  <c r="AF35" i="1" s="1"/>
  <c r="S35" i="1"/>
  <c r="AE35" i="1" s="1"/>
  <c r="T31" i="1"/>
  <c r="S31" i="1"/>
  <c r="AE31" i="1" s="1"/>
  <c r="X60" i="1"/>
  <c r="X56" i="1"/>
  <c r="X50" i="1"/>
  <c r="X38" i="1"/>
  <c r="X36" i="1"/>
  <c r="X32" i="1"/>
  <c r="X28" i="1"/>
  <c r="X26" i="1"/>
  <c r="X20" i="1"/>
  <c r="X18" i="1"/>
  <c r="X10" i="1"/>
  <c r="X8" i="1"/>
  <c r="X6" i="1"/>
  <c r="X67" i="1"/>
  <c r="X57" i="1"/>
  <c r="X55" i="1"/>
  <c r="X47" i="1"/>
  <c r="X39" i="1"/>
  <c r="X35" i="1"/>
  <c r="X31" i="1"/>
  <c r="X29" i="1"/>
  <c r="X25" i="1"/>
  <c r="X23" i="1"/>
  <c r="X21" i="1"/>
  <c r="X19" i="1"/>
  <c r="X9" i="1"/>
  <c r="X7" i="1"/>
  <c r="X68" i="1"/>
  <c r="W80" i="1"/>
  <c r="X80" i="1"/>
  <c r="W76" i="1"/>
  <c r="X76" i="1"/>
  <c r="W72" i="1"/>
  <c r="X72" i="1"/>
  <c r="W70" i="1"/>
  <c r="X70" i="1"/>
  <c r="W66" i="1"/>
  <c r="X66" i="1"/>
  <c r="W64" i="1"/>
  <c r="X64" i="1"/>
  <c r="W58" i="1"/>
  <c r="X58" i="1"/>
  <c r="W54" i="1"/>
  <c r="X54" i="1"/>
  <c r="W52" i="1"/>
  <c r="X52" i="1"/>
  <c r="W48" i="1"/>
  <c r="X48" i="1"/>
  <c r="W44" i="1"/>
  <c r="X44" i="1"/>
  <c r="W40" i="1"/>
  <c r="X40" i="1"/>
  <c r="W34" i="1"/>
  <c r="X34" i="1"/>
  <c r="W24" i="1"/>
  <c r="X24" i="1"/>
  <c r="W16" i="1"/>
  <c r="X16" i="1"/>
  <c r="W14" i="1"/>
  <c r="X14" i="1"/>
  <c r="W12" i="1"/>
  <c r="X12" i="1"/>
  <c r="W6" i="1"/>
  <c r="X79" i="1"/>
  <c r="W79" i="1"/>
  <c r="X77" i="1"/>
  <c r="W77" i="1"/>
  <c r="X75" i="1"/>
  <c r="W75" i="1"/>
  <c r="X73" i="1"/>
  <c r="W73" i="1"/>
  <c r="X71" i="1"/>
  <c r="W71" i="1"/>
  <c r="X69" i="1"/>
  <c r="W69" i="1"/>
  <c r="X65" i="1"/>
  <c r="W65" i="1"/>
  <c r="X63" i="1"/>
  <c r="W63" i="1"/>
  <c r="X61" i="1"/>
  <c r="W61" i="1"/>
  <c r="X59" i="1"/>
  <c r="W59" i="1"/>
  <c r="X53" i="1"/>
  <c r="W53" i="1"/>
  <c r="X51" i="1"/>
  <c r="W51" i="1"/>
  <c r="X49" i="1"/>
  <c r="W49" i="1"/>
  <c r="X45" i="1"/>
  <c r="W45" i="1"/>
  <c r="X43" i="1"/>
  <c r="W43" i="1"/>
  <c r="X41" i="1"/>
  <c r="W41" i="1"/>
  <c r="X37" i="1"/>
  <c r="W37" i="1"/>
  <c r="X33" i="1"/>
  <c r="W33" i="1"/>
  <c r="X27" i="1"/>
  <c r="W27" i="1"/>
  <c r="X17" i="1"/>
  <c r="W17" i="1"/>
  <c r="X15" i="1"/>
  <c r="W15" i="1"/>
  <c r="X13" i="1"/>
  <c r="W13" i="1"/>
  <c r="X11" i="1"/>
  <c r="W11" i="1"/>
  <c r="W68" i="1"/>
  <c r="W60" i="1"/>
  <c r="W56" i="1"/>
  <c r="W50" i="1"/>
  <c r="W38" i="1"/>
  <c r="W36" i="1"/>
  <c r="W32" i="1"/>
  <c r="W28" i="1"/>
  <c r="W26" i="1"/>
  <c r="W20" i="1"/>
  <c r="W18" i="1"/>
  <c r="W9" i="1"/>
  <c r="W7" i="1"/>
  <c r="W78" i="1"/>
  <c r="X78" i="1"/>
  <c r="W74" i="1"/>
  <c r="X74" i="1"/>
  <c r="W62" i="1"/>
  <c r="X62" i="1"/>
  <c r="W46" i="1"/>
  <c r="X46" i="1"/>
  <c r="W42" i="1"/>
  <c r="X42" i="1"/>
  <c r="W30" i="1"/>
  <c r="X30" i="1"/>
  <c r="W22" i="1"/>
  <c r="X22" i="1"/>
  <c r="W67" i="1"/>
  <c r="W55" i="1"/>
  <c r="W47" i="1"/>
  <c r="W39" i="1"/>
  <c r="W35" i="1"/>
  <c r="W31" i="1"/>
  <c r="W29" i="1"/>
  <c r="W25" i="1"/>
  <c r="W23" i="1"/>
  <c r="W21" i="1"/>
  <c r="W19" i="1"/>
  <c r="W10" i="1"/>
  <c r="W8" i="1"/>
  <c r="Q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R5" i="1"/>
  <c r="P5" i="1"/>
  <c r="O5" i="1"/>
  <c r="N5" i="1"/>
  <c r="M5" i="1"/>
  <c r="L5" i="1"/>
  <c r="J5" i="1"/>
  <c r="F5" i="1"/>
  <c r="E5" i="1"/>
  <c r="S32" i="1" l="1"/>
  <c r="AE32" i="1" s="1"/>
  <c r="S34" i="1"/>
  <c r="AE34" i="1" s="1"/>
  <c r="S5" i="1"/>
  <c r="AF31" i="1"/>
  <c r="AF5" i="1" s="1"/>
  <c r="T5" i="1"/>
  <c r="AE5" i="1"/>
  <c r="W57" i="1"/>
  <c r="K5" i="1"/>
</calcChain>
</file>

<file path=xl/sharedStrings.xml><?xml version="1.0" encoding="utf-8"?>
<sst xmlns="http://schemas.openxmlformats.org/spreadsheetml/2006/main" count="214" uniqueCount="117">
  <si>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</si>
  <si>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</si>
  <si>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</si>
  <si>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</si>
  <si>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</si>
  <si>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</si>
  <si>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</si>
  <si>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</si>
  <si>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</si>
  <si>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</si>
  <si>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</si>
  <si>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</si>
  <si>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</si>
  <si>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</si>
  <si>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</si>
  <si>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</si>
  <si>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</si>
  <si>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</si>
  <si>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</si>
  <si>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</si>
  <si>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</si>
  <si>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</si>
  <si>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</si>
  <si>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28,01,(1)</t>
  </si>
  <si>
    <t>02,02,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</si>
  <si>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</si>
  <si>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</si>
  <si>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</si>
  <si>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</si>
  <si>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</si>
  <si>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</si>
  <si>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</si>
  <si>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</si>
  <si>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</si>
  <si>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</si>
  <si>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</si>
  <si>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</si>
  <si>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</si>
  <si>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036  Колбаса Сервелат Запекуша с сочным окороком, Вязанка 0,35кг,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</si>
  <si>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</si>
  <si>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</si>
  <si>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</si>
  <si>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</si>
  <si>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</si>
  <si>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</si>
  <si>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</si>
  <si>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</si>
  <si>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</si>
  <si>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</si>
  <si>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</si>
  <si>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</si>
  <si>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</si>
  <si>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</si>
  <si>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</si>
  <si>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</si>
  <si>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</si>
  <si>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</si>
  <si>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</si>
  <si>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</si>
  <si>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</si>
  <si>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</si>
  <si>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</si>
  <si>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</si>
  <si>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</si>
  <si>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</si>
  <si>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</si>
  <si>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</si>
  <si>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</si>
  <si>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</si>
  <si>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</si>
  <si>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</si>
  <si>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</si>
  <si>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</si>
  <si>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</si>
  <si>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</si>
  <si>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</si>
  <si>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</si>
  <si>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</si>
  <si>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</si>
  <si>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</si>
  <si>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</si>
  <si>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</si>
  <si>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</si>
  <si>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</si>
  <si>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</si>
  <si>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</si>
  <si>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</si>
  <si>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</si>
  <si>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</si>
  <si>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</si>
  <si>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</si>
  <si>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</si>
  <si>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</si>
  <si>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</si>
  <si>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</si>
  <si>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</si>
  <si>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</si>
  <si>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</si>
  <si>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</si>
  <si>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</si>
  <si>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</si>
  <si>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</si>
  <si>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</si>
  <si>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</si>
  <si>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</si>
  <si>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</si>
  <si>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</si>
  <si>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</si>
  <si>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</si>
  <si>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</si>
  <si>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</si>
  <si>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ср ТП</t>
  </si>
  <si>
    <t>перемещение из Бердянска</t>
  </si>
  <si>
    <t>нужно увеличить продажи</t>
  </si>
  <si>
    <t>заказ</t>
  </si>
  <si>
    <t>04,02,(1)</t>
  </si>
  <si>
    <t>04,02,(2)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</si>
</sst>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2" borderId="1" xfId="1" applyNumberFormat="1" applyFont="1" applyFill="1"/>
    <xf numFmtId="164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6" fillId="6" borderId="1" xfId="1" applyNumberFormat="1" applyFont="1" applyFill="1"/>
    <xf numFmtId="164" fontId="7" fillId="7" borderId="1" xfId="1" applyNumberFormat="1" applyFont="1" applyFill="1"/>
    <xf numFmtId="164" fontId="4" fillId="6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30,01,24%20&#1050;&#1048;/&#1076;&#1074;%2030,01,24%20&#1084;&#1083;&#1088;&#1089;&#1095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ср ТП</v>
          </cell>
        </row>
        <row r="4">
          <cell r="N4" t="str">
            <v>26,01,(2)</v>
          </cell>
          <cell r="O4" t="str">
            <v>28,01,(1)</v>
          </cell>
          <cell r="P4" t="str">
            <v>28,01,(2)</v>
          </cell>
          <cell r="Q4" t="str">
            <v>30,01,</v>
          </cell>
        </row>
        <row r="5">
          <cell r="E5">
            <v>75094.139999999956</v>
          </cell>
          <cell r="F5">
            <v>24128.486000000008</v>
          </cell>
          <cell r="J5">
            <v>75233.292000000001</v>
          </cell>
          <cell r="K5">
            <v>-139.15199999999803</v>
          </cell>
          <cell r="L5">
            <v>27657.827999999998</v>
          </cell>
          <cell r="M5">
            <v>47436.312000000005</v>
          </cell>
          <cell r="N5">
            <v>9132.7187666666669</v>
          </cell>
          <cell r="O5">
            <v>7813.179113333329</v>
          </cell>
          <cell r="P5">
            <v>9810</v>
          </cell>
          <cell r="Q5">
            <v>5531.5655999999999</v>
          </cell>
          <cell r="R5">
            <v>3455.4393999999998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2.3980000000000001</v>
          </cell>
          <cell r="D6">
            <v>114.273</v>
          </cell>
          <cell r="E6">
            <v>76.242000000000004</v>
          </cell>
          <cell r="F6">
            <v>37.555999999999997</v>
          </cell>
          <cell r="G6">
            <v>1</v>
          </cell>
          <cell r="H6">
            <v>50</v>
          </cell>
          <cell r="J6">
            <v>66.150000000000006</v>
          </cell>
          <cell r="K6">
            <v>10.091999999999999</v>
          </cell>
          <cell r="L6">
            <v>76.242000000000004</v>
          </cell>
          <cell r="N6">
            <v>42.259199999999979</v>
          </cell>
          <cell r="O6">
            <v>0</v>
          </cell>
          <cell r="Q6">
            <v>15.2484</v>
          </cell>
          <cell r="R6">
            <v>8.9565500000000018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342.84800000000001</v>
          </cell>
          <cell r="D7">
            <v>1041.961</v>
          </cell>
          <cell r="E7">
            <v>680.90099999999995</v>
          </cell>
          <cell r="F7">
            <v>628.32799999999997</v>
          </cell>
          <cell r="G7">
            <v>1</v>
          </cell>
          <cell r="H7">
            <v>45</v>
          </cell>
          <cell r="J7">
            <v>597.74599999999998</v>
          </cell>
          <cell r="K7">
            <v>83.154999999999973</v>
          </cell>
          <cell r="L7">
            <v>488.15499999999997</v>
          </cell>
          <cell r="M7">
            <v>192.74600000000001</v>
          </cell>
          <cell r="N7">
            <v>0</v>
          </cell>
          <cell r="O7">
            <v>96.918999999999869</v>
          </cell>
          <cell r="P7">
            <v>100</v>
          </cell>
          <cell r="Q7">
            <v>97.631</v>
          </cell>
          <cell r="R7">
            <v>62.919349999999994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117.6</v>
          </cell>
          <cell r="D8">
            <v>2236.3589999999999</v>
          </cell>
          <cell r="E8">
            <v>1572.462</v>
          </cell>
          <cell r="F8">
            <v>691.625</v>
          </cell>
          <cell r="G8">
            <v>1</v>
          </cell>
          <cell r="H8">
            <v>45</v>
          </cell>
          <cell r="J8">
            <v>1522.145</v>
          </cell>
          <cell r="K8">
            <v>50.317000000000007</v>
          </cell>
          <cell r="L8">
            <v>559.01699999999994</v>
          </cell>
          <cell r="M8">
            <v>1013.4450000000001</v>
          </cell>
          <cell r="N8">
            <v>151.0316</v>
          </cell>
          <cell r="O8">
            <v>61.100199999999973</v>
          </cell>
          <cell r="Q8">
            <v>111.80339999999998</v>
          </cell>
          <cell r="R8">
            <v>82.527650000000008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29.036000000000001</v>
          </cell>
          <cell r="D9">
            <v>523.85699999999997</v>
          </cell>
          <cell r="E9">
            <v>263.37</v>
          </cell>
          <cell r="F9">
            <v>262.29599999999999</v>
          </cell>
          <cell r="G9">
            <v>1</v>
          </cell>
          <cell r="H9">
            <v>40</v>
          </cell>
          <cell r="J9">
            <v>251.58099999999999</v>
          </cell>
          <cell r="K9">
            <v>11.789000000000016</v>
          </cell>
          <cell r="L9">
            <v>102.88900000000001</v>
          </cell>
          <cell r="M9">
            <v>160.48099999999999</v>
          </cell>
          <cell r="N9">
            <v>51.903199999999963</v>
          </cell>
          <cell r="O9">
            <v>0</v>
          </cell>
          <cell r="Q9">
            <v>20.577800000000003</v>
          </cell>
          <cell r="R9">
            <v>19.067650000000004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176</v>
          </cell>
          <cell r="D10">
            <v>342</v>
          </cell>
          <cell r="E10">
            <v>383</v>
          </cell>
          <cell r="F10">
            <v>80</v>
          </cell>
          <cell r="G10">
            <v>0.45</v>
          </cell>
          <cell r="H10">
            <v>45</v>
          </cell>
          <cell r="J10">
            <v>386</v>
          </cell>
          <cell r="K10">
            <v>-3</v>
          </cell>
          <cell r="L10">
            <v>383</v>
          </cell>
          <cell r="N10">
            <v>0</v>
          </cell>
          <cell r="O10">
            <v>138.80000000000001</v>
          </cell>
          <cell r="P10">
            <v>150</v>
          </cell>
          <cell r="Q10">
            <v>76.599999999999994</v>
          </cell>
          <cell r="R10">
            <v>37.65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22</v>
          </cell>
          <cell r="D11">
            <v>135</v>
          </cell>
          <cell r="E11">
            <v>129</v>
          </cell>
          <cell r="F11">
            <v>12</v>
          </cell>
          <cell r="G11">
            <v>0.5</v>
          </cell>
          <cell r="H11">
            <v>60</v>
          </cell>
          <cell r="J11">
            <v>138</v>
          </cell>
          <cell r="K11">
            <v>-9</v>
          </cell>
          <cell r="L11">
            <v>29</v>
          </cell>
          <cell r="M11">
            <v>100</v>
          </cell>
          <cell r="N11">
            <v>73.199999999999989</v>
          </cell>
          <cell r="O11">
            <v>9.6000000000000227</v>
          </cell>
          <cell r="Q11">
            <v>5.8</v>
          </cell>
          <cell r="R11">
            <v>6.3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225</v>
          </cell>
          <cell r="E12">
            <v>73</v>
          </cell>
          <cell r="F12">
            <v>151</v>
          </cell>
          <cell r="G12">
            <v>0.17</v>
          </cell>
          <cell r="H12">
            <v>120</v>
          </cell>
          <cell r="J12">
            <v>132</v>
          </cell>
          <cell r="K12">
            <v>-59</v>
          </cell>
          <cell r="L12">
            <v>73</v>
          </cell>
          <cell r="O12">
            <v>0</v>
          </cell>
          <cell r="Q12">
            <v>14.6</v>
          </cell>
          <cell r="R12">
            <v>5.85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137</v>
          </cell>
          <cell r="E13">
            <v>92</v>
          </cell>
          <cell r="G13">
            <v>0.42</v>
          </cell>
          <cell r="H13">
            <v>35</v>
          </cell>
          <cell r="J13">
            <v>130</v>
          </cell>
          <cell r="K13">
            <v>-38</v>
          </cell>
          <cell r="L13">
            <v>92</v>
          </cell>
          <cell r="N13">
            <v>86</v>
          </cell>
          <cell r="O13">
            <v>53.199999999999989</v>
          </cell>
          <cell r="P13">
            <v>100</v>
          </cell>
          <cell r="Q13">
            <v>18.399999999999999</v>
          </cell>
          <cell r="R13">
            <v>9.85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68</v>
          </cell>
          <cell r="D14">
            <v>72</v>
          </cell>
          <cell r="E14">
            <v>29</v>
          </cell>
          <cell r="F14">
            <v>54</v>
          </cell>
          <cell r="G14">
            <v>0.42</v>
          </cell>
          <cell r="H14">
            <v>35</v>
          </cell>
          <cell r="J14">
            <v>63</v>
          </cell>
          <cell r="K14">
            <v>-34</v>
          </cell>
          <cell r="L14">
            <v>29</v>
          </cell>
          <cell r="N14">
            <v>83.600000000000023</v>
          </cell>
          <cell r="O14">
            <v>29.799999999999979</v>
          </cell>
          <cell r="Q14">
            <v>5.8</v>
          </cell>
          <cell r="R14">
            <v>6.95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92</v>
          </cell>
          <cell r="D15">
            <v>312</v>
          </cell>
          <cell r="E15">
            <v>154</v>
          </cell>
          <cell r="F15">
            <v>203</v>
          </cell>
          <cell r="G15">
            <v>0.35</v>
          </cell>
          <cell r="H15">
            <v>45</v>
          </cell>
          <cell r="J15">
            <v>165</v>
          </cell>
          <cell r="K15">
            <v>-11</v>
          </cell>
          <cell r="L15">
            <v>94</v>
          </cell>
          <cell r="M15">
            <v>60</v>
          </cell>
          <cell r="N15">
            <v>131.4</v>
          </cell>
          <cell r="O15">
            <v>0</v>
          </cell>
          <cell r="Q15">
            <v>18.8</v>
          </cell>
          <cell r="R15">
            <v>12.15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44</v>
          </cell>
          <cell r="D16">
            <v>426</v>
          </cell>
          <cell r="E16">
            <v>198</v>
          </cell>
          <cell r="F16">
            <v>229</v>
          </cell>
          <cell r="G16">
            <v>0.35</v>
          </cell>
          <cell r="H16">
            <v>45</v>
          </cell>
          <cell r="J16">
            <v>204</v>
          </cell>
          <cell r="K16">
            <v>-6</v>
          </cell>
          <cell r="L16">
            <v>138</v>
          </cell>
          <cell r="M16">
            <v>60</v>
          </cell>
          <cell r="N16">
            <v>179.8000000000001</v>
          </cell>
          <cell r="O16">
            <v>0</v>
          </cell>
          <cell r="Q16">
            <v>27.6</v>
          </cell>
          <cell r="R16">
            <v>18.399999999999999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33.578000000000003</v>
          </cell>
          <cell r="D17">
            <v>660.31</v>
          </cell>
          <cell r="E17">
            <v>392.392</v>
          </cell>
          <cell r="F17">
            <v>263.613</v>
          </cell>
          <cell r="G17">
            <v>1</v>
          </cell>
          <cell r="H17">
            <v>55</v>
          </cell>
          <cell r="J17">
            <v>387.26</v>
          </cell>
          <cell r="K17">
            <v>5.132000000000005</v>
          </cell>
          <cell r="L17">
            <v>334.43200000000002</v>
          </cell>
          <cell r="M17">
            <v>57.96</v>
          </cell>
          <cell r="N17">
            <v>94.1096</v>
          </cell>
          <cell r="O17">
            <v>0</v>
          </cell>
          <cell r="Q17">
            <v>66.886400000000009</v>
          </cell>
          <cell r="R17">
            <v>43.19145000000001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1070.45</v>
          </cell>
          <cell r="D18">
            <v>9200.1880000000001</v>
          </cell>
          <cell r="E18">
            <v>6362.8760000000002</v>
          </cell>
          <cell r="F18">
            <v>3175.65</v>
          </cell>
          <cell r="G18">
            <v>1</v>
          </cell>
          <cell r="H18">
            <v>50</v>
          </cell>
          <cell r="J18">
            <v>6344.9660000000003</v>
          </cell>
          <cell r="K18">
            <v>17.909999999999854</v>
          </cell>
          <cell r="L18">
            <v>2830.21</v>
          </cell>
          <cell r="M18">
            <v>3532.6660000000002</v>
          </cell>
          <cell r="N18">
            <v>1700</v>
          </cell>
          <cell r="O18">
            <v>343.42408</v>
          </cell>
          <cell r="P18">
            <v>400</v>
          </cell>
          <cell r="Q18">
            <v>566.04200000000003</v>
          </cell>
          <cell r="R18">
            <v>353.60985000000005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178.5</v>
          </cell>
          <cell r="D19">
            <v>1347.9960000000001</v>
          </cell>
          <cell r="E19">
            <v>1111.6020000000001</v>
          </cell>
          <cell r="F19">
            <v>285.46199999999999</v>
          </cell>
          <cell r="G19">
            <v>1</v>
          </cell>
          <cell r="H19">
            <v>55</v>
          </cell>
          <cell r="J19">
            <v>1078.1120000000001</v>
          </cell>
          <cell r="K19">
            <v>33.490000000000009</v>
          </cell>
          <cell r="L19">
            <v>540.1400000000001</v>
          </cell>
          <cell r="M19">
            <v>571.46199999999999</v>
          </cell>
          <cell r="N19">
            <v>195.35079999999979</v>
          </cell>
          <cell r="O19">
            <v>126.0112000000001</v>
          </cell>
          <cell r="P19">
            <v>150</v>
          </cell>
          <cell r="Q19">
            <v>108.02800000000002</v>
          </cell>
          <cell r="R19">
            <v>63.24485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4354.41</v>
          </cell>
          <cell r="D20">
            <v>17878.855</v>
          </cell>
          <cell r="E20">
            <v>16404.447</v>
          </cell>
          <cell r="F20">
            <v>4981.2079999999996</v>
          </cell>
          <cell r="G20">
            <v>1</v>
          </cell>
          <cell r="H20">
            <v>60</v>
          </cell>
          <cell r="J20">
            <v>16396.404999999999</v>
          </cell>
          <cell r="K20">
            <v>8.0420000000012806</v>
          </cell>
          <cell r="L20">
            <v>3890.8919999999998</v>
          </cell>
          <cell r="M20">
            <v>12513.555</v>
          </cell>
          <cell r="N20">
            <v>400</v>
          </cell>
          <cell r="O20">
            <v>812.22207999999773</v>
          </cell>
          <cell r="P20">
            <v>1100</v>
          </cell>
          <cell r="Q20">
            <v>778.17840000000001</v>
          </cell>
          <cell r="R20">
            <v>528.50954999999999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51.33</v>
          </cell>
          <cell r="D21">
            <v>147.91200000000001</v>
          </cell>
          <cell r="E21">
            <v>149.69800000000001</v>
          </cell>
          <cell r="F21">
            <v>22.065999999999999</v>
          </cell>
          <cell r="G21">
            <v>1</v>
          </cell>
          <cell r="H21">
            <v>50</v>
          </cell>
          <cell r="J21">
            <v>159.38200000000001</v>
          </cell>
          <cell r="K21">
            <v>-9.6839999999999975</v>
          </cell>
          <cell r="L21">
            <v>76.166000000000011</v>
          </cell>
          <cell r="M21">
            <v>73.531999999999996</v>
          </cell>
          <cell r="N21">
            <v>66.054066666666657</v>
          </cell>
          <cell r="O21">
            <v>45.838333333333367</v>
          </cell>
          <cell r="P21">
            <v>40</v>
          </cell>
          <cell r="Q21">
            <v>15.233200000000002</v>
          </cell>
          <cell r="R21">
            <v>7.1189499999999999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130.63999999999999</v>
          </cell>
          <cell r="D22">
            <v>826.23400000000004</v>
          </cell>
          <cell r="E22">
            <v>540.822</v>
          </cell>
          <cell r="F22">
            <v>287.62599999999998</v>
          </cell>
          <cell r="G22">
            <v>1</v>
          </cell>
          <cell r="H22">
            <v>55</v>
          </cell>
          <cell r="J22">
            <v>522.63</v>
          </cell>
          <cell r="K22">
            <v>18.192000000000007</v>
          </cell>
          <cell r="L22">
            <v>456.142</v>
          </cell>
          <cell r="M22">
            <v>84.68</v>
          </cell>
          <cell r="N22">
            <v>74.446399999999997</v>
          </cell>
          <cell r="O22">
            <v>111.6175999999999</v>
          </cell>
          <cell r="P22">
            <v>150</v>
          </cell>
          <cell r="Q22">
            <v>91.228399999999993</v>
          </cell>
          <cell r="R22">
            <v>60.206449999999997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1707.84</v>
          </cell>
          <cell r="D23">
            <v>18635.834999999999</v>
          </cell>
          <cell r="E23">
            <v>15492.262000000001</v>
          </cell>
          <cell r="F23">
            <v>4066.5880000000002</v>
          </cell>
          <cell r="G23">
            <v>1</v>
          </cell>
          <cell r="H23">
            <v>60</v>
          </cell>
          <cell r="J23">
            <v>15394.344999999999</v>
          </cell>
          <cell r="K23">
            <v>97.917000000001281</v>
          </cell>
          <cell r="L23">
            <v>3985.9170000000013</v>
          </cell>
          <cell r="M23">
            <v>11506.344999999999</v>
          </cell>
          <cell r="N23">
            <v>1000</v>
          </cell>
          <cell r="O23">
            <v>712.18767999999773</v>
          </cell>
          <cell r="P23">
            <v>1500</v>
          </cell>
          <cell r="Q23">
            <v>797.18340000000023</v>
          </cell>
          <cell r="R23">
            <v>525.38499999999999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1109.22</v>
          </cell>
          <cell r="D24">
            <v>7880.22</v>
          </cell>
          <cell r="E24">
            <v>6256.8190000000004</v>
          </cell>
          <cell r="F24">
            <v>2253.277</v>
          </cell>
          <cell r="G24">
            <v>1</v>
          </cell>
          <cell r="H24">
            <v>60</v>
          </cell>
          <cell r="J24">
            <v>6220.43</v>
          </cell>
          <cell r="K24">
            <v>36.389000000000124</v>
          </cell>
          <cell r="L24">
            <v>2259.6890000000003</v>
          </cell>
          <cell r="M24">
            <v>3997.13</v>
          </cell>
          <cell r="N24">
            <v>850</v>
          </cell>
          <cell r="O24">
            <v>400.5852399999992</v>
          </cell>
          <cell r="P24">
            <v>500</v>
          </cell>
          <cell r="Q24">
            <v>451.93780000000004</v>
          </cell>
          <cell r="R24">
            <v>272.75110000000001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102.1</v>
          </cell>
          <cell r="D25">
            <v>918.56500000000005</v>
          </cell>
          <cell r="E25">
            <v>682.31100000000004</v>
          </cell>
          <cell r="F25">
            <v>259.286</v>
          </cell>
          <cell r="G25">
            <v>1</v>
          </cell>
          <cell r="H25">
            <v>60</v>
          </cell>
          <cell r="J25">
            <v>652.51900000000001</v>
          </cell>
          <cell r="K25">
            <v>29.79200000000003</v>
          </cell>
          <cell r="L25">
            <v>560.79200000000003</v>
          </cell>
          <cell r="M25">
            <v>121.51900000000001</v>
          </cell>
          <cell r="N25">
            <v>128.48199999999969</v>
          </cell>
          <cell r="O25">
            <v>214.56480000000039</v>
          </cell>
          <cell r="P25">
            <v>250</v>
          </cell>
          <cell r="Q25">
            <v>112.1584</v>
          </cell>
          <cell r="R25">
            <v>56.280650000000001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D26">
            <v>206.55099999999999</v>
          </cell>
          <cell r="E26">
            <v>206.55099999999999</v>
          </cell>
          <cell r="G26">
            <v>0</v>
          </cell>
          <cell r="H26" t="e">
            <v>#N/A</v>
          </cell>
          <cell r="J26">
            <v>215.95099999999999</v>
          </cell>
          <cell r="K26">
            <v>-9.4000000000000057</v>
          </cell>
          <cell r="L26">
            <v>0</v>
          </cell>
          <cell r="M26">
            <v>206.55099999999999</v>
          </cell>
          <cell r="O26">
            <v>0</v>
          </cell>
          <cell r="Q26">
            <v>0</v>
          </cell>
          <cell r="R26">
            <v>0.1734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113.41200000000001</v>
          </cell>
          <cell r="D27">
            <v>716.41</v>
          </cell>
          <cell r="E27">
            <v>444.42</v>
          </cell>
          <cell r="F27">
            <v>316.82400000000001</v>
          </cell>
          <cell r="G27">
            <v>1</v>
          </cell>
          <cell r="H27">
            <v>60</v>
          </cell>
          <cell r="J27">
            <v>427.05</v>
          </cell>
          <cell r="K27">
            <v>17.370000000000005</v>
          </cell>
          <cell r="L27">
            <v>444.42</v>
          </cell>
          <cell r="N27">
            <v>123.2027999999998</v>
          </cell>
          <cell r="O27">
            <v>47.98900000000026</v>
          </cell>
          <cell r="P27">
            <v>100</v>
          </cell>
          <cell r="Q27">
            <v>88.884</v>
          </cell>
          <cell r="R27">
            <v>51.510199999999998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C28">
            <v>433.12599999999998</v>
          </cell>
          <cell r="D28">
            <v>1.0680000000000001</v>
          </cell>
          <cell r="E28">
            <v>265.43700000000001</v>
          </cell>
          <cell r="F28">
            <v>115.91800000000001</v>
          </cell>
          <cell r="G28">
            <v>1</v>
          </cell>
          <cell r="H28">
            <v>35</v>
          </cell>
          <cell r="J28">
            <v>271.60000000000002</v>
          </cell>
          <cell r="K28">
            <v>-6.1630000000000109</v>
          </cell>
          <cell r="L28">
            <v>265.43700000000001</v>
          </cell>
          <cell r="N28">
            <v>0</v>
          </cell>
          <cell r="O28">
            <v>133.4954000000001</v>
          </cell>
          <cell r="P28">
            <v>150</v>
          </cell>
          <cell r="Q28">
            <v>53.087400000000002</v>
          </cell>
          <cell r="R28">
            <v>25.072400000000002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152.6</v>
          </cell>
          <cell r="E29">
            <v>78.78</v>
          </cell>
          <cell r="F29">
            <v>58.591000000000001</v>
          </cell>
          <cell r="G29">
            <v>1</v>
          </cell>
          <cell r="H29">
            <v>40</v>
          </cell>
          <cell r="J29">
            <v>82.2</v>
          </cell>
          <cell r="K29">
            <v>-3.4200000000000017</v>
          </cell>
          <cell r="L29">
            <v>78.78</v>
          </cell>
          <cell r="N29">
            <v>0</v>
          </cell>
          <cell r="O29">
            <v>30.49779999999997</v>
          </cell>
          <cell r="P29">
            <v>40</v>
          </cell>
          <cell r="Q29">
            <v>15.756</v>
          </cell>
          <cell r="R29">
            <v>9.0018999999999991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511.83199999999999</v>
          </cell>
          <cell r="D30">
            <v>568.06700000000001</v>
          </cell>
          <cell r="E30">
            <v>774.64099999999996</v>
          </cell>
          <cell r="F30">
            <v>209.44</v>
          </cell>
          <cell r="G30">
            <v>1</v>
          </cell>
          <cell r="H30">
            <v>30</v>
          </cell>
          <cell r="J30">
            <v>745.52200000000005</v>
          </cell>
          <cell r="K30">
            <v>29.118999999999915</v>
          </cell>
          <cell r="L30">
            <v>311.11899999999997</v>
          </cell>
          <cell r="M30">
            <v>463.52199999999999</v>
          </cell>
          <cell r="N30">
            <v>125.6724000000001</v>
          </cell>
          <cell r="O30">
            <v>68.847999999999956</v>
          </cell>
          <cell r="P30">
            <v>100</v>
          </cell>
          <cell r="Q30">
            <v>62.223799999999997</v>
          </cell>
          <cell r="R30">
            <v>39.164200000000001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C31">
            <v>170.6</v>
          </cell>
          <cell r="D31">
            <v>1816.9760000000001</v>
          </cell>
          <cell r="E31">
            <v>1557.431</v>
          </cell>
          <cell r="F31">
            <v>311.09399999999999</v>
          </cell>
          <cell r="G31">
            <v>1</v>
          </cell>
          <cell r="H31">
            <v>30</v>
          </cell>
          <cell r="J31">
            <v>1617.0029999999999</v>
          </cell>
          <cell r="K31">
            <v>-59.571999999999889</v>
          </cell>
          <cell r="L31">
            <v>394.92800000000011</v>
          </cell>
          <cell r="M31">
            <v>1162.5029999999999</v>
          </cell>
          <cell r="N31">
            <v>39.404100000000042</v>
          </cell>
          <cell r="O31">
            <v>184.51390000000009</v>
          </cell>
          <cell r="P31">
            <v>200</v>
          </cell>
          <cell r="Q31">
            <v>78.985600000000019</v>
          </cell>
          <cell r="R31">
            <v>48.352899999999998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C32">
            <v>-0.03</v>
          </cell>
          <cell r="D32">
            <v>350.95400000000001</v>
          </cell>
          <cell r="E32">
            <v>350.92399999999998</v>
          </cell>
          <cell r="G32">
            <v>1</v>
          </cell>
          <cell r="H32">
            <v>30</v>
          </cell>
          <cell r="J32">
            <v>386.57600000000002</v>
          </cell>
          <cell r="K32">
            <v>-35.652000000000044</v>
          </cell>
          <cell r="L32">
            <v>112.84799999999998</v>
          </cell>
          <cell r="M32">
            <v>238.07599999999999</v>
          </cell>
          <cell r="N32">
            <v>52.092333333333293</v>
          </cell>
          <cell r="O32">
            <v>89.664466666666641</v>
          </cell>
          <cell r="P32">
            <v>150</v>
          </cell>
          <cell r="Q32">
            <v>22.569599999999998</v>
          </cell>
          <cell r="R32">
            <v>10.98035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1075.758</v>
          </cell>
          <cell r="D33">
            <v>690.85900000000004</v>
          </cell>
          <cell r="E33">
            <v>1471.337</v>
          </cell>
          <cell r="F33">
            <v>105.41200000000001</v>
          </cell>
          <cell r="G33">
            <v>1</v>
          </cell>
          <cell r="H33">
            <v>40</v>
          </cell>
          <cell r="J33">
            <v>1425.653</v>
          </cell>
          <cell r="K33">
            <v>45.683999999999969</v>
          </cell>
          <cell r="L33">
            <v>895.21399999999994</v>
          </cell>
          <cell r="M33">
            <v>576.12300000000005</v>
          </cell>
          <cell r="N33">
            <v>272.36159999999978</v>
          </cell>
          <cell r="O33">
            <v>417.67239999999993</v>
          </cell>
          <cell r="P33">
            <v>700</v>
          </cell>
          <cell r="Q33">
            <v>179.0428</v>
          </cell>
          <cell r="R33">
            <v>89.359949999999998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C34">
            <v>30.34</v>
          </cell>
          <cell r="D34">
            <v>1490.201</v>
          </cell>
          <cell r="E34">
            <v>1428.933</v>
          </cell>
          <cell r="F34">
            <v>59.463999999999999</v>
          </cell>
          <cell r="G34">
            <v>1</v>
          </cell>
          <cell r="H34">
            <v>35</v>
          </cell>
          <cell r="J34">
            <v>1421.4580000000001</v>
          </cell>
          <cell r="K34">
            <v>7.4749999999999091</v>
          </cell>
          <cell r="L34">
            <v>252.27500000000009</v>
          </cell>
          <cell r="M34">
            <v>1176.6579999999999</v>
          </cell>
          <cell r="N34">
            <v>83.980799999999874</v>
          </cell>
          <cell r="O34">
            <v>108.88039999999999</v>
          </cell>
          <cell r="P34">
            <v>120</v>
          </cell>
          <cell r="Q34">
            <v>50.45500000000002</v>
          </cell>
          <cell r="R34">
            <v>24.370999999999999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C35">
            <v>34.957999999999998</v>
          </cell>
          <cell r="D35">
            <v>318.54399999999998</v>
          </cell>
          <cell r="E35">
            <v>178.41800000000001</v>
          </cell>
          <cell r="F35">
            <v>167.22399999999999</v>
          </cell>
          <cell r="G35">
            <v>1</v>
          </cell>
          <cell r="H35">
            <v>45</v>
          </cell>
          <cell r="J35">
            <v>160.69999999999999</v>
          </cell>
          <cell r="K35">
            <v>17.718000000000018</v>
          </cell>
          <cell r="L35">
            <v>178.41800000000001</v>
          </cell>
          <cell r="N35">
            <v>66.047199999999975</v>
          </cell>
          <cell r="O35">
            <v>41.03160000000004</v>
          </cell>
          <cell r="P35">
            <v>40</v>
          </cell>
          <cell r="Q35">
            <v>35.683599999999998</v>
          </cell>
          <cell r="R35">
            <v>25.076350000000001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8.1000000000000003E-2</v>
          </cell>
          <cell r="D36">
            <v>123.85599999999999</v>
          </cell>
          <cell r="E36">
            <v>122.538</v>
          </cell>
          <cell r="G36">
            <v>1</v>
          </cell>
          <cell r="H36">
            <v>30</v>
          </cell>
          <cell r="J36">
            <v>140.30199999999999</v>
          </cell>
          <cell r="K36">
            <v>-17.763999999999996</v>
          </cell>
          <cell r="L36">
            <v>36.135999999999996</v>
          </cell>
          <cell r="M36">
            <v>86.402000000000001</v>
          </cell>
          <cell r="N36">
            <v>60.560800000000008</v>
          </cell>
          <cell r="O36">
            <v>59.032600000000009</v>
          </cell>
          <cell r="Q36">
            <v>7.227199999999999</v>
          </cell>
          <cell r="R36">
            <v>3.8088000000000002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195.50700000000001</v>
          </cell>
          <cell r="D37">
            <v>1398.606</v>
          </cell>
          <cell r="E37">
            <v>948.42</v>
          </cell>
          <cell r="F37">
            <v>551.65099999999995</v>
          </cell>
          <cell r="G37">
            <v>1</v>
          </cell>
          <cell r="H37">
            <v>45</v>
          </cell>
          <cell r="J37">
            <v>944.82500000000005</v>
          </cell>
          <cell r="K37">
            <v>3.5949999999999136</v>
          </cell>
          <cell r="L37">
            <v>441.99499999999995</v>
          </cell>
          <cell r="M37">
            <v>506.42500000000001</v>
          </cell>
          <cell r="N37">
            <v>274.35519999999968</v>
          </cell>
          <cell r="O37">
            <v>48.801400000000399</v>
          </cell>
          <cell r="Q37">
            <v>88.398999999999987</v>
          </cell>
          <cell r="R37">
            <v>56.155250000000002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270.82</v>
          </cell>
          <cell r="D38">
            <v>1110.675</v>
          </cell>
          <cell r="E38">
            <v>834.72500000000002</v>
          </cell>
          <cell r="F38">
            <v>422.78699999999998</v>
          </cell>
          <cell r="G38">
            <v>1</v>
          </cell>
          <cell r="H38">
            <v>45</v>
          </cell>
          <cell r="J38">
            <v>845.84100000000001</v>
          </cell>
          <cell r="K38">
            <v>-11.115999999999985</v>
          </cell>
          <cell r="L38">
            <v>378.084</v>
          </cell>
          <cell r="M38">
            <v>456.64100000000002</v>
          </cell>
          <cell r="N38">
            <v>113.55160000000041</v>
          </cell>
          <cell r="O38">
            <v>55.778399999999579</v>
          </cell>
          <cell r="Q38">
            <v>75.616799999999998</v>
          </cell>
          <cell r="R38">
            <v>46.984749999999991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297.38099999999997</v>
          </cell>
          <cell r="D39">
            <v>181.678</v>
          </cell>
          <cell r="E39">
            <v>382.37900000000002</v>
          </cell>
          <cell r="F39">
            <v>45.862000000000002</v>
          </cell>
          <cell r="G39">
            <v>1</v>
          </cell>
          <cell r="H39">
            <v>45</v>
          </cell>
          <cell r="J39">
            <v>378.69200000000001</v>
          </cell>
          <cell r="K39">
            <v>3.6870000000000118</v>
          </cell>
          <cell r="L39">
            <v>227.28700000000001</v>
          </cell>
          <cell r="M39">
            <v>155.09200000000001</v>
          </cell>
          <cell r="N39">
            <v>0</v>
          </cell>
          <cell r="O39">
            <v>192.52940000000001</v>
          </cell>
          <cell r="P39">
            <v>250</v>
          </cell>
          <cell r="Q39">
            <v>45.4574</v>
          </cell>
          <cell r="R39">
            <v>22.615549999999999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263.23599999999999</v>
          </cell>
          <cell r="E40">
            <v>263.23599999999999</v>
          </cell>
          <cell r="G40">
            <v>0</v>
          </cell>
          <cell r="H40" t="e">
            <v>#N/A</v>
          </cell>
          <cell r="J40">
            <v>272.036</v>
          </cell>
          <cell r="K40">
            <v>-8.8000000000000114</v>
          </cell>
          <cell r="L40">
            <v>0</v>
          </cell>
          <cell r="M40">
            <v>263.23599999999999</v>
          </cell>
          <cell r="O40">
            <v>0</v>
          </cell>
          <cell r="Q40">
            <v>0</v>
          </cell>
          <cell r="R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C41">
            <v>12.14</v>
          </cell>
          <cell r="D41">
            <v>313.15600000000001</v>
          </cell>
          <cell r="E41">
            <v>267.33499999999998</v>
          </cell>
          <cell r="F41">
            <v>45.631999999999998</v>
          </cell>
          <cell r="G41">
            <v>1</v>
          </cell>
          <cell r="H41">
            <v>35</v>
          </cell>
          <cell r="J41">
            <v>265.35599999999999</v>
          </cell>
          <cell r="K41">
            <v>1.978999999999985</v>
          </cell>
          <cell r="L41">
            <v>63.078999999999979</v>
          </cell>
          <cell r="M41">
            <v>204.256</v>
          </cell>
          <cell r="N41">
            <v>0</v>
          </cell>
          <cell r="O41">
            <v>0</v>
          </cell>
          <cell r="Q41">
            <v>12.615799999999997</v>
          </cell>
          <cell r="R41">
            <v>2.5143499999999999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>
            <v>10</v>
          </cell>
          <cell r="D42">
            <v>222</v>
          </cell>
          <cell r="E42">
            <v>119</v>
          </cell>
          <cell r="F42">
            <v>102</v>
          </cell>
          <cell r="G42">
            <v>0.4</v>
          </cell>
          <cell r="H42">
            <v>45</v>
          </cell>
          <cell r="J42">
            <v>162</v>
          </cell>
          <cell r="K42">
            <v>-43</v>
          </cell>
          <cell r="L42">
            <v>119</v>
          </cell>
          <cell r="N42">
            <v>142.19999999999999</v>
          </cell>
          <cell r="O42">
            <v>224.39999999999989</v>
          </cell>
          <cell r="P42">
            <v>250</v>
          </cell>
          <cell r="Q42">
            <v>23.8</v>
          </cell>
          <cell r="R42">
            <v>21.45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266.09699999999998</v>
          </cell>
          <cell r="E43">
            <v>266.09699999999998</v>
          </cell>
          <cell r="G43">
            <v>0</v>
          </cell>
          <cell r="H43" t="e">
            <v>#N/A</v>
          </cell>
          <cell r="J43">
            <v>269.09699999999998</v>
          </cell>
          <cell r="K43">
            <v>-3</v>
          </cell>
          <cell r="L43">
            <v>0</v>
          </cell>
          <cell r="M43">
            <v>266.09699999999998</v>
          </cell>
          <cell r="O43">
            <v>0</v>
          </cell>
          <cell r="Q43">
            <v>0</v>
          </cell>
          <cell r="R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C44">
            <v>45.853999999999999</v>
          </cell>
          <cell r="D44">
            <v>936.28399999999999</v>
          </cell>
          <cell r="E44">
            <v>563.12599999999998</v>
          </cell>
          <cell r="F44">
            <v>371.358</v>
          </cell>
          <cell r="G44">
            <v>1</v>
          </cell>
          <cell r="H44">
            <v>40</v>
          </cell>
          <cell r="J44">
            <v>576.23</v>
          </cell>
          <cell r="K44">
            <v>-13.104000000000042</v>
          </cell>
          <cell r="L44">
            <v>177.69599999999997</v>
          </cell>
          <cell r="M44">
            <v>385.43</v>
          </cell>
          <cell r="N44">
            <v>182.87759999999989</v>
          </cell>
          <cell r="O44">
            <v>0</v>
          </cell>
          <cell r="Q44">
            <v>35.539199999999994</v>
          </cell>
          <cell r="R44">
            <v>32.20635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>
            <v>47</v>
          </cell>
          <cell r="D45">
            <v>450</v>
          </cell>
          <cell r="E45">
            <v>300</v>
          </cell>
          <cell r="F45">
            <v>150</v>
          </cell>
          <cell r="G45">
            <v>0.4</v>
          </cell>
          <cell r="H45">
            <v>40</v>
          </cell>
          <cell r="J45">
            <v>309</v>
          </cell>
          <cell r="K45">
            <v>-9</v>
          </cell>
          <cell r="L45">
            <v>0</v>
          </cell>
          <cell r="M45">
            <v>300</v>
          </cell>
          <cell r="N45">
            <v>173.4</v>
          </cell>
          <cell r="O45">
            <v>89.200000000000017</v>
          </cell>
          <cell r="P45">
            <v>100</v>
          </cell>
          <cell r="Q45">
            <v>0</v>
          </cell>
          <cell r="R45">
            <v>16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D46">
            <v>1596</v>
          </cell>
          <cell r="E46">
            <v>887</v>
          </cell>
          <cell r="F46">
            <v>691</v>
          </cell>
          <cell r="G46">
            <v>0.4</v>
          </cell>
          <cell r="H46">
            <v>45</v>
          </cell>
          <cell r="J46">
            <v>906</v>
          </cell>
          <cell r="K46">
            <v>-19</v>
          </cell>
          <cell r="L46">
            <v>695</v>
          </cell>
          <cell r="M46">
            <v>192</v>
          </cell>
          <cell r="N46">
            <v>0</v>
          </cell>
          <cell r="O46">
            <v>0</v>
          </cell>
          <cell r="Q46">
            <v>139</v>
          </cell>
          <cell r="R46">
            <v>96.6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>
            <v>337</v>
          </cell>
          <cell r="D47">
            <v>1294</v>
          </cell>
          <cell r="E47">
            <v>1382</v>
          </cell>
          <cell r="F47">
            <v>54</v>
          </cell>
          <cell r="G47">
            <v>0.4</v>
          </cell>
          <cell r="H47">
            <v>40</v>
          </cell>
          <cell r="J47">
            <v>1396</v>
          </cell>
          <cell r="K47">
            <v>-14</v>
          </cell>
          <cell r="L47">
            <v>1142</v>
          </cell>
          <cell r="M47">
            <v>240</v>
          </cell>
          <cell r="N47">
            <v>126.60000000000041</v>
          </cell>
          <cell r="O47">
            <v>638.59999999999945</v>
          </cell>
          <cell r="P47">
            <v>900</v>
          </cell>
          <cell r="Q47">
            <v>228.4</v>
          </cell>
          <cell r="R47">
            <v>111.1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>
            <v>82.1</v>
          </cell>
          <cell r="D48">
            <v>0.748</v>
          </cell>
          <cell r="E48">
            <v>46.195999999999998</v>
          </cell>
          <cell r="F48">
            <v>4.1159999999999997</v>
          </cell>
          <cell r="G48">
            <v>1</v>
          </cell>
          <cell r="H48">
            <v>50</v>
          </cell>
          <cell r="J48">
            <v>51.3</v>
          </cell>
          <cell r="K48">
            <v>-5.1039999999999992</v>
          </cell>
          <cell r="L48">
            <v>46.195999999999998</v>
          </cell>
          <cell r="N48">
            <v>67.649599999999992</v>
          </cell>
          <cell r="O48">
            <v>41.371200000000002</v>
          </cell>
          <cell r="Q48">
            <v>9.2392000000000003</v>
          </cell>
          <cell r="R48">
            <v>6.9272000000000009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100.33799999999999</v>
          </cell>
          <cell r="D49">
            <v>260.649</v>
          </cell>
          <cell r="E49">
            <v>185.40600000000001</v>
          </cell>
          <cell r="F49">
            <v>151.167</v>
          </cell>
          <cell r="G49">
            <v>1</v>
          </cell>
          <cell r="H49">
            <v>50</v>
          </cell>
          <cell r="J49">
            <v>214.4</v>
          </cell>
          <cell r="K49">
            <v>-28.994</v>
          </cell>
          <cell r="L49">
            <v>185.40600000000001</v>
          </cell>
          <cell r="N49">
            <v>113.74499999999991</v>
          </cell>
          <cell r="O49">
            <v>48.696600000000132</v>
          </cell>
          <cell r="P49">
            <v>50</v>
          </cell>
          <cell r="Q49">
            <v>37.081200000000003</v>
          </cell>
          <cell r="R49">
            <v>25.911999999999995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D50">
            <v>482.30799999999999</v>
          </cell>
          <cell r="E50">
            <v>365.274</v>
          </cell>
          <cell r="F50">
            <v>117.03400000000001</v>
          </cell>
          <cell r="G50">
            <v>1</v>
          </cell>
          <cell r="H50">
            <v>55</v>
          </cell>
          <cell r="J50">
            <v>359.9</v>
          </cell>
          <cell r="K50">
            <v>5.3740000000000236</v>
          </cell>
          <cell r="L50">
            <v>53.22399999999999</v>
          </cell>
          <cell r="M50">
            <v>312.05</v>
          </cell>
          <cell r="O50">
            <v>0</v>
          </cell>
          <cell r="Q50">
            <v>10.644799999999998</v>
          </cell>
          <cell r="R50">
            <v>4.9628999999999994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47</v>
          </cell>
          <cell r="D51">
            <v>263.85000000000002</v>
          </cell>
          <cell r="E51">
            <v>222.01499999999999</v>
          </cell>
          <cell r="F51">
            <v>76.28</v>
          </cell>
          <cell r="G51">
            <v>1</v>
          </cell>
          <cell r="H51">
            <v>50</v>
          </cell>
          <cell r="J51">
            <v>221.44499999999999</v>
          </cell>
          <cell r="K51">
            <v>0.56999999999999318</v>
          </cell>
          <cell r="L51">
            <v>6.0699999999999932</v>
          </cell>
          <cell r="M51">
            <v>215.94499999999999</v>
          </cell>
          <cell r="O51">
            <v>0</v>
          </cell>
          <cell r="Q51">
            <v>1.2139999999999986</v>
          </cell>
          <cell r="R51">
            <v>1.5238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C52">
            <v>110.4</v>
          </cell>
          <cell r="D52">
            <v>295.89800000000002</v>
          </cell>
          <cell r="E52">
            <v>226.29300000000001</v>
          </cell>
          <cell r="F52">
            <v>142.01400000000001</v>
          </cell>
          <cell r="G52">
            <v>1</v>
          </cell>
          <cell r="H52">
            <v>40</v>
          </cell>
          <cell r="J52">
            <v>229.96299999999999</v>
          </cell>
          <cell r="K52">
            <v>-3.6699999999999875</v>
          </cell>
          <cell r="L52">
            <v>122.03</v>
          </cell>
          <cell r="M52">
            <v>104.26300000000001</v>
          </cell>
          <cell r="N52">
            <v>43.565999999999988</v>
          </cell>
          <cell r="O52">
            <v>30.214600000000001</v>
          </cell>
          <cell r="Q52">
            <v>24.405999999999999</v>
          </cell>
          <cell r="R52">
            <v>13.6495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C53">
            <v>99.61</v>
          </cell>
          <cell r="D53">
            <v>499.928</v>
          </cell>
          <cell r="E53">
            <v>339.66199999999998</v>
          </cell>
          <cell r="F53">
            <v>204.46799999999999</v>
          </cell>
          <cell r="G53">
            <v>1</v>
          </cell>
          <cell r="H53">
            <v>40</v>
          </cell>
          <cell r="J53">
            <v>356.89299999999997</v>
          </cell>
          <cell r="K53">
            <v>-17.230999999999995</v>
          </cell>
          <cell r="L53">
            <v>140.06899999999999</v>
          </cell>
          <cell r="M53">
            <v>199.59299999999999</v>
          </cell>
          <cell r="N53">
            <v>107.90819999999989</v>
          </cell>
          <cell r="O53">
            <v>0</v>
          </cell>
          <cell r="Q53">
            <v>28.013799999999996</v>
          </cell>
          <cell r="R53">
            <v>17.475250000000003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C54">
            <v>-8.3000000000000004E-2</v>
          </cell>
          <cell r="D54">
            <v>2808.7170000000001</v>
          </cell>
          <cell r="E54">
            <v>2619.1149999999998</v>
          </cell>
          <cell r="F54">
            <v>189.51900000000001</v>
          </cell>
          <cell r="G54">
            <v>1</v>
          </cell>
          <cell r="H54">
            <v>40</v>
          </cell>
          <cell r="J54">
            <v>2594.5340000000001</v>
          </cell>
          <cell r="K54">
            <v>24.580999999999676</v>
          </cell>
          <cell r="L54">
            <v>405.98099999999977</v>
          </cell>
          <cell r="M54">
            <v>2213.134</v>
          </cell>
          <cell r="N54">
            <v>99.960933333333003</v>
          </cell>
          <cell r="O54">
            <v>71.502866666667273</v>
          </cell>
          <cell r="P54">
            <v>80</v>
          </cell>
          <cell r="Q54">
            <v>81.196199999999948</v>
          </cell>
          <cell r="R54">
            <v>57.278499999999994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>
            <v>338</v>
          </cell>
          <cell r="D55">
            <v>1062</v>
          </cell>
          <cell r="E55">
            <v>1074</v>
          </cell>
          <cell r="F55">
            <v>176</v>
          </cell>
          <cell r="G55">
            <v>0.4</v>
          </cell>
          <cell r="H55">
            <v>45</v>
          </cell>
          <cell r="J55">
            <v>1060</v>
          </cell>
          <cell r="K55">
            <v>14</v>
          </cell>
          <cell r="L55">
            <v>894</v>
          </cell>
          <cell r="M55">
            <v>180</v>
          </cell>
          <cell r="N55">
            <v>0</v>
          </cell>
          <cell r="O55">
            <v>543.19999999999982</v>
          </cell>
          <cell r="P55">
            <v>500</v>
          </cell>
          <cell r="Q55">
            <v>178.8</v>
          </cell>
          <cell r="R55">
            <v>87.65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C56">
            <v>9.2260000000000009</v>
          </cell>
          <cell r="D56">
            <v>116.352</v>
          </cell>
          <cell r="E56">
            <v>53.4</v>
          </cell>
          <cell r="F56">
            <v>64.94</v>
          </cell>
          <cell r="G56">
            <v>1</v>
          </cell>
          <cell r="H56">
            <v>40</v>
          </cell>
          <cell r="J56">
            <v>57.1</v>
          </cell>
          <cell r="K56">
            <v>-3.7000000000000028</v>
          </cell>
          <cell r="L56">
            <v>53.4</v>
          </cell>
          <cell r="N56">
            <v>54.778200000000027</v>
          </cell>
          <cell r="O56">
            <v>0</v>
          </cell>
          <cell r="Q56">
            <v>10.68</v>
          </cell>
          <cell r="R56">
            <v>7.8332999999999995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C57">
            <v>35.284999999999997</v>
          </cell>
          <cell r="D57">
            <v>904.274</v>
          </cell>
          <cell r="E57">
            <v>734.61599999999999</v>
          </cell>
          <cell r="F57">
            <v>162.42500000000001</v>
          </cell>
          <cell r="G57">
            <v>1</v>
          </cell>
          <cell r="H57">
            <v>40</v>
          </cell>
          <cell r="J57">
            <v>697.08900000000006</v>
          </cell>
          <cell r="K57">
            <v>37.52699999999993</v>
          </cell>
          <cell r="L57">
            <v>353.72699999999998</v>
          </cell>
          <cell r="M57">
            <v>380.88900000000001</v>
          </cell>
          <cell r="N57">
            <v>161.98673333333321</v>
          </cell>
          <cell r="O57">
            <v>205.3952666666668</v>
          </cell>
          <cell r="P57">
            <v>300</v>
          </cell>
          <cell r="Q57">
            <v>70.745399999999989</v>
          </cell>
          <cell r="R57">
            <v>49.531550000000003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C58">
            <v>104</v>
          </cell>
          <cell r="D58">
            <v>306</v>
          </cell>
          <cell r="E58">
            <v>220</v>
          </cell>
          <cell r="F58">
            <v>136</v>
          </cell>
          <cell r="G58">
            <v>0.35</v>
          </cell>
          <cell r="H58">
            <v>45</v>
          </cell>
          <cell r="J58">
            <v>218</v>
          </cell>
          <cell r="K58">
            <v>2</v>
          </cell>
          <cell r="L58">
            <v>220</v>
          </cell>
          <cell r="N58">
            <v>167.2</v>
          </cell>
          <cell r="O58">
            <v>56.000000000000057</v>
          </cell>
          <cell r="P58">
            <v>80</v>
          </cell>
          <cell r="Q58">
            <v>44</v>
          </cell>
          <cell r="R58">
            <v>21.15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B59" t="str">
            <v>шт</v>
          </cell>
          <cell r="D59">
            <v>24</v>
          </cell>
          <cell r="E59">
            <v>24</v>
          </cell>
          <cell r="G59">
            <v>0</v>
          </cell>
          <cell r="H59" t="e">
            <v>#N/A</v>
          </cell>
          <cell r="J59">
            <v>36</v>
          </cell>
          <cell r="K59">
            <v>-12</v>
          </cell>
          <cell r="L59">
            <v>0</v>
          </cell>
          <cell r="M59">
            <v>24</v>
          </cell>
          <cell r="O59">
            <v>0</v>
          </cell>
          <cell r="Q59">
            <v>0</v>
          </cell>
          <cell r="R59">
            <v>0</v>
          </cell>
        </row>
        <row r="60">
          <cell r="A60" t="str">
            <v>352  Сардельки Сочинки с сыром 0,4 кг ТМ Стародворье   ПОКОМ</v>
          </cell>
          <cell r="B60" t="str">
            <v>шт</v>
          </cell>
          <cell r="D60">
            <v>900</v>
          </cell>
          <cell r="E60">
            <v>732</v>
          </cell>
          <cell r="F60">
            <v>165</v>
          </cell>
          <cell r="G60">
            <v>0.4</v>
          </cell>
          <cell r="H60">
            <v>40</v>
          </cell>
          <cell r="J60">
            <v>775</v>
          </cell>
          <cell r="K60">
            <v>-43</v>
          </cell>
          <cell r="L60">
            <v>492</v>
          </cell>
          <cell r="M60">
            <v>240</v>
          </cell>
          <cell r="N60">
            <v>60.199999999999818</v>
          </cell>
          <cell r="O60">
            <v>142.0000000000002</v>
          </cell>
          <cell r="P60">
            <v>200</v>
          </cell>
          <cell r="Q60">
            <v>98.4</v>
          </cell>
          <cell r="R60">
            <v>52.6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B61" t="str">
            <v>кг</v>
          </cell>
          <cell r="D61">
            <v>68.018000000000001</v>
          </cell>
          <cell r="E61">
            <v>68.018000000000001</v>
          </cell>
          <cell r="G61">
            <v>0</v>
          </cell>
          <cell r="H61" t="e">
            <v>#N/A</v>
          </cell>
          <cell r="J61">
            <v>68.018000000000001</v>
          </cell>
          <cell r="K61">
            <v>0</v>
          </cell>
          <cell r="L61">
            <v>0</v>
          </cell>
          <cell r="M61">
            <v>68.018000000000001</v>
          </cell>
          <cell r="O61">
            <v>0</v>
          </cell>
          <cell r="Q61">
            <v>0</v>
          </cell>
          <cell r="R61">
            <v>0</v>
          </cell>
        </row>
        <row r="62">
          <cell r="A62" t="str">
            <v>363 Сардельки Филейские Вязанка ТМ Вязанка в обол NDX  ПОКОМ</v>
          </cell>
          <cell r="B62" t="str">
            <v>кг</v>
          </cell>
          <cell r="C62">
            <v>35.503999999999998</v>
          </cell>
          <cell r="D62">
            <v>105.702</v>
          </cell>
          <cell r="F62">
            <v>103.812</v>
          </cell>
          <cell r="G62">
            <v>1</v>
          </cell>
          <cell r="H62">
            <v>30</v>
          </cell>
          <cell r="J62">
            <v>6</v>
          </cell>
          <cell r="K62">
            <v>-6</v>
          </cell>
          <cell r="L62">
            <v>0</v>
          </cell>
          <cell r="N62">
            <v>166.33240000000001</v>
          </cell>
          <cell r="O62">
            <v>76.110399999999998</v>
          </cell>
          <cell r="Q62">
            <v>0</v>
          </cell>
          <cell r="R62">
            <v>14.1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>
            <v>84.872</v>
          </cell>
          <cell r="D63">
            <v>177.03399999999999</v>
          </cell>
          <cell r="E63">
            <v>174.81800000000001</v>
          </cell>
          <cell r="F63">
            <v>64.522000000000006</v>
          </cell>
          <cell r="G63">
            <v>1</v>
          </cell>
          <cell r="H63">
            <v>50</v>
          </cell>
          <cell r="J63">
            <v>161.75</v>
          </cell>
          <cell r="K63">
            <v>13.068000000000012</v>
          </cell>
          <cell r="L63">
            <v>174.81800000000001</v>
          </cell>
          <cell r="N63">
            <v>56.840600000000023</v>
          </cell>
          <cell r="O63">
            <v>101.14579999999999</v>
          </cell>
          <cell r="P63">
            <v>110</v>
          </cell>
          <cell r="Q63">
            <v>34.9636</v>
          </cell>
          <cell r="R63">
            <v>19.823900000000002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>
            <v>37.1</v>
          </cell>
          <cell r="D64">
            <v>21.768000000000001</v>
          </cell>
          <cell r="E64">
            <v>21.95</v>
          </cell>
          <cell r="F64">
            <v>25.928000000000001</v>
          </cell>
          <cell r="G64">
            <v>1</v>
          </cell>
          <cell r="H64">
            <v>50</v>
          </cell>
          <cell r="J64">
            <v>20.9</v>
          </cell>
          <cell r="K64">
            <v>1.0500000000000007</v>
          </cell>
          <cell r="L64">
            <v>21.95</v>
          </cell>
          <cell r="N64">
            <v>51.090200000000003</v>
          </cell>
          <cell r="O64">
            <v>0</v>
          </cell>
          <cell r="Q64">
            <v>4.3899999999999997</v>
          </cell>
          <cell r="R64">
            <v>3.8993000000000002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>
            <v>524</v>
          </cell>
          <cell r="D65">
            <v>624</v>
          </cell>
          <cell r="E65">
            <v>849</v>
          </cell>
          <cell r="F65">
            <v>204</v>
          </cell>
          <cell r="G65">
            <v>0.4</v>
          </cell>
          <cell r="H65">
            <v>40</v>
          </cell>
          <cell r="J65">
            <v>1006</v>
          </cell>
          <cell r="K65">
            <v>-157</v>
          </cell>
          <cell r="L65">
            <v>429</v>
          </cell>
          <cell r="M65">
            <v>420</v>
          </cell>
          <cell r="N65">
            <v>242.1999999999999</v>
          </cell>
          <cell r="O65">
            <v>432.20000000000027</v>
          </cell>
          <cell r="P65">
            <v>500</v>
          </cell>
          <cell r="Q65">
            <v>85.8</v>
          </cell>
          <cell r="R65">
            <v>53.8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>
            <v>78</v>
          </cell>
          <cell r="D66">
            <v>258</v>
          </cell>
          <cell r="E66">
            <v>157</v>
          </cell>
          <cell r="F66">
            <v>102</v>
          </cell>
          <cell r="G66">
            <v>0.4</v>
          </cell>
          <cell r="H66">
            <v>40</v>
          </cell>
          <cell r="J66">
            <v>215</v>
          </cell>
          <cell r="K66">
            <v>-58</v>
          </cell>
          <cell r="L66">
            <v>1</v>
          </cell>
          <cell r="M66">
            <v>156</v>
          </cell>
          <cell r="N66">
            <v>244.4</v>
          </cell>
          <cell r="O66">
            <v>96.80000000000004</v>
          </cell>
          <cell r="P66">
            <v>100</v>
          </cell>
          <cell r="Q66">
            <v>0.2</v>
          </cell>
          <cell r="R66">
            <v>15</v>
          </cell>
        </row>
        <row r="67">
          <cell r="A67" t="str">
            <v>380 Колбаски Балыкбургские с сыром ТМ Баварушка вес  Поком</v>
          </cell>
          <cell r="B67" t="str">
            <v>кг</v>
          </cell>
          <cell r="C67">
            <v>48.1</v>
          </cell>
          <cell r="D67">
            <v>58.667000000000002</v>
          </cell>
          <cell r="E67">
            <v>47.74</v>
          </cell>
          <cell r="F67">
            <v>52.515999999999998</v>
          </cell>
          <cell r="G67">
            <v>1</v>
          </cell>
          <cell r="H67">
            <v>40</v>
          </cell>
          <cell r="J67">
            <v>52.7</v>
          </cell>
          <cell r="K67">
            <v>-4.9600000000000009</v>
          </cell>
          <cell r="L67">
            <v>47.74</v>
          </cell>
          <cell r="N67">
            <v>31.751599999999979</v>
          </cell>
          <cell r="O67">
            <v>8.643400000000014</v>
          </cell>
          <cell r="Q67">
            <v>9.548</v>
          </cell>
          <cell r="R67">
            <v>5.4876500000000004</v>
          </cell>
        </row>
        <row r="68">
          <cell r="A68" t="str">
            <v>381  Сардельки Сочинки 0,4кг ТМ Стародворье  ПОКОМ</v>
          </cell>
          <cell r="B68" t="str">
            <v>шт</v>
          </cell>
          <cell r="C68">
            <v>24</v>
          </cell>
          <cell r="D68">
            <v>741</v>
          </cell>
          <cell r="E68">
            <v>570</v>
          </cell>
          <cell r="F68">
            <v>169</v>
          </cell>
          <cell r="G68">
            <v>0.4</v>
          </cell>
          <cell r="H68">
            <v>40</v>
          </cell>
          <cell r="J68">
            <v>583</v>
          </cell>
          <cell r="K68">
            <v>-13</v>
          </cell>
          <cell r="L68">
            <v>450</v>
          </cell>
          <cell r="M68">
            <v>120</v>
          </cell>
          <cell r="N68">
            <v>34.000000000000057</v>
          </cell>
          <cell r="O68">
            <v>242.2</v>
          </cell>
          <cell r="P68">
            <v>300</v>
          </cell>
          <cell r="Q68">
            <v>90</v>
          </cell>
          <cell r="R68">
            <v>54.75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C69">
            <v>46.88</v>
          </cell>
          <cell r="D69">
            <v>262.96699999999998</v>
          </cell>
          <cell r="E69">
            <v>274.71499999999997</v>
          </cell>
          <cell r="G69">
            <v>1</v>
          </cell>
          <cell r="H69">
            <v>40</v>
          </cell>
          <cell r="J69">
            <v>287.88499999999999</v>
          </cell>
          <cell r="K69">
            <v>-13.170000000000016</v>
          </cell>
          <cell r="L69">
            <v>12.329999999999984</v>
          </cell>
          <cell r="M69">
            <v>262.38499999999999</v>
          </cell>
          <cell r="N69">
            <v>62.808799999999977</v>
          </cell>
          <cell r="O69">
            <v>65.637200000000021</v>
          </cell>
          <cell r="Q69">
            <v>2.4659999999999966</v>
          </cell>
          <cell r="R69">
            <v>3.8163000000000005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C70">
            <v>151.9</v>
          </cell>
          <cell r="D70">
            <v>212.102</v>
          </cell>
          <cell r="E70">
            <v>291.858</v>
          </cell>
          <cell r="F70">
            <v>25.106999999999999</v>
          </cell>
          <cell r="G70">
            <v>1</v>
          </cell>
          <cell r="H70">
            <v>40</v>
          </cell>
          <cell r="J70">
            <v>285.71199999999999</v>
          </cell>
          <cell r="K70">
            <v>6.146000000000015</v>
          </cell>
          <cell r="L70">
            <v>82.045999999999992</v>
          </cell>
          <cell r="M70">
            <v>209.81200000000001</v>
          </cell>
          <cell r="N70">
            <v>96.957199999999943</v>
          </cell>
          <cell r="O70">
            <v>65.256800000000041</v>
          </cell>
          <cell r="P70">
            <v>50</v>
          </cell>
          <cell r="Q70">
            <v>16.409199999999998</v>
          </cell>
          <cell r="R70">
            <v>7.8621999999999996</v>
          </cell>
        </row>
        <row r="71">
          <cell r="A71" t="str">
            <v>417 П/к колбасы «Сочинка рубленая с сочным окороком» Весовой фиброуз ТМ «Стародворье»  Поком</v>
          </cell>
          <cell r="B71" t="str">
            <v>кг</v>
          </cell>
          <cell r="D71">
            <v>279.303</v>
          </cell>
          <cell r="E71">
            <v>279.303</v>
          </cell>
          <cell r="G71">
            <v>0</v>
          </cell>
          <cell r="H71" t="e">
            <v>#N/A</v>
          </cell>
          <cell r="J71">
            <v>291.303</v>
          </cell>
          <cell r="K71">
            <v>-12</v>
          </cell>
          <cell r="L71">
            <v>0</v>
          </cell>
          <cell r="M71">
            <v>279.303</v>
          </cell>
          <cell r="O71">
            <v>0</v>
          </cell>
          <cell r="Q71">
            <v>0</v>
          </cell>
          <cell r="R71">
            <v>0</v>
          </cell>
        </row>
        <row r="72">
          <cell r="A72" t="str">
            <v>445 Сосиски Стародворье Сочинки Молочные п/а вес  Поком</v>
          </cell>
          <cell r="B72" t="str">
            <v>кг</v>
          </cell>
          <cell r="D72">
            <v>178.84200000000001</v>
          </cell>
          <cell r="E72">
            <v>178.84200000000001</v>
          </cell>
          <cell r="G72">
            <v>0</v>
          </cell>
          <cell r="H72" t="e">
            <v>#N/A</v>
          </cell>
          <cell r="J72">
            <v>186.84200000000001</v>
          </cell>
          <cell r="K72">
            <v>-8</v>
          </cell>
          <cell r="L72">
            <v>0</v>
          </cell>
          <cell r="M72">
            <v>178.84200000000001</v>
          </cell>
          <cell r="O72">
            <v>0</v>
          </cell>
          <cell r="Q72">
            <v>0</v>
          </cell>
          <cell r="R72">
            <v>0</v>
          </cell>
        </row>
        <row r="73">
          <cell r="A73" t="str">
            <v>446 Сосиски Баварские с сыром 0,35 кг. ТМ Стародворье в оболочке айпил в модифи газовой среде  Поком</v>
          </cell>
          <cell r="B73" t="str">
            <v>шт</v>
          </cell>
          <cell r="D73">
            <v>72</v>
          </cell>
          <cell r="E73">
            <v>72</v>
          </cell>
          <cell r="G73">
            <v>0</v>
          </cell>
          <cell r="H73" t="e">
            <v>#N/A</v>
          </cell>
          <cell r="J73">
            <v>84</v>
          </cell>
          <cell r="K73">
            <v>-12</v>
          </cell>
          <cell r="L73">
            <v>0</v>
          </cell>
          <cell r="M73">
            <v>72</v>
          </cell>
          <cell r="O73">
            <v>0</v>
          </cell>
          <cell r="Q73">
            <v>0</v>
          </cell>
          <cell r="R73">
            <v>0</v>
          </cell>
        </row>
        <row r="74">
          <cell r="A74" t="str">
            <v>451 Сосиски «Баварские» Фикс.вес 0,35 П/а ТМ «Стародворье»  Поком</v>
          </cell>
          <cell r="B74" t="str">
            <v>шт</v>
          </cell>
          <cell r="D74">
            <v>253</v>
          </cell>
          <cell r="E74">
            <v>243</v>
          </cell>
          <cell r="F74">
            <v>68</v>
          </cell>
          <cell r="G74">
            <v>0.35</v>
          </cell>
          <cell r="H74">
            <v>45</v>
          </cell>
          <cell r="J74">
            <v>149</v>
          </cell>
          <cell r="K74">
            <v>94</v>
          </cell>
          <cell r="L74">
            <v>183</v>
          </cell>
          <cell r="M74">
            <v>60</v>
          </cell>
          <cell r="N74">
            <v>95.4</v>
          </cell>
          <cell r="O74">
            <v>0</v>
          </cell>
          <cell r="Q74">
            <v>36.6</v>
          </cell>
          <cell r="R74">
            <v>5.15</v>
          </cell>
        </row>
        <row r="75">
          <cell r="A75" t="str">
            <v>452 Колбаса Сочинка зернистая с сочной грудинкой  ТМ Стародворье в оболочке ф  Поком</v>
          </cell>
          <cell r="B75" t="str">
            <v>кг</v>
          </cell>
          <cell r="D75">
            <v>303.55200000000002</v>
          </cell>
          <cell r="E75">
            <v>303.55200000000002</v>
          </cell>
          <cell r="G75">
            <v>0</v>
          </cell>
          <cell r="H75" t="e">
            <v>#N/A</v>
          </cell>
          <cell r="J75">
            <v>311.55200000000002</v>
          </cell>
          <cell r="K75">
            <v>-8</v>
          </cell>
          <cell r="L75">
            <v>0</v>
          </cell>
          <cell r="M75">
            <v>303.55200000000002</v>
          </cell>
          <cell r="O75">
            <v>0</v>
          </cell>
          <cell r="Q75">
            <v>0</v>
          </cell>
          <cell r="R75">
            <v>0</v>
          </cell>
        </row>
        <row r="76">
          <cell r="A76" t="str">
            <v>455 Колбаса Салями Мясорубская ТМ Стародворье с рубленым шпиком в оболочке фиброуз в ваку  Поком</v>
          </cell>
          <cell r="B76" t="str">
            <v>кг</v>
          </cell>
          <cell r="D76">
            <v>85.992999999999995</v>
          </cell>
          <cell r="E76">
            <v>85.992999999999995</v>
          </cell>
          <cell r="G76">
            <v>0</v>
          </cell>
          <cell r="H76" t="e">
            <v>#N/A</v>
          </cell>
          <cell r="J76">
            <v>85.992999999999995</v>
          </cell>
          <cell r="K76">
            <v>0</v>
          </cell>
          <cell r="L76">
            <v>0</v>
          </cell>
          <cell r="M76">
            <v>85.992999999999995</v>
          </cell>
          <cell r="O76">
            <v>0</v>
          </cell>
          <cell r="Q76">
            <v>0</v>
          </cell>
          <cell r="R76">
            <v>0</v>
          </cell>
        </row>
        <row r="77">
          <cell r="A77" t="str">
            <v>456 Колбаса вареная Сочинка ТМ Стародворье в оболочке полиамид 0,45 кг.Мясной продукт.  Поком</v>
          </cell>
          <cell r="B77" t="str">
            <v>шт</v>
          </cell>
          <cell r="D77">
            <v>90</v>
          </cell>
          <cell r="E77">
            <v>90</v>
          </cell>
          <cell r="G77">
            <v>0</v>
          </cell>
          <cell r="H77" t="e">
            <v>#N/A</v>
          </cell>
          <cell r="J77">
            <v>102</v>
          </cell>
          <cell r="K77">
            <v>-12</v>
          </cell>
          <cell r="L77">
            <v>0</v>
          </cell>
          <cell r="M77">
            <v>90</v>
          </cell>
          <cell r="O77">
            <v>0</v>
          </cell>
          <cell r="Q77">
            <v>0</v>
          </cell>
          <cell r="R77">
            <v>0</v>
          </cell>
        </row>
        <row r="78">
          <cell r="A78" t="str">
            <v>459 Сосиски Сочинки ТМ Стародворье с сочной грудиной в оболочке полиамид в мо  0,3 кг.  Поком</v>
          </cell>
          <cell r="B78" t="str">
            <v>шт</v>
          </cell>
          <cell r="D78">
            <v>300</v>
          </cell>
          <cell r="E78">
            <v>300</v>
          </cell>
          <cell r="G78">
            <v>0</v>
          </cell>
          <cell r="H78" t="e">
            <v>#N/A</v>
          </cell>
          <cell r="J78">
            <v>312</v>
          </cell>
          <cell r="K78">
            <v>-12</v>
          </cell>
          <cell r="L78">
            <v>0</v>
          </cell>
          <cell r="M78">
            <v>300</v>
          </cell>
          <cell r="O78">
            <v>0</v>
          </cell>
          <cell r="Q78">
            <v>0</v>
          </cell>
          <cell r="R78">
            <v>0</v>
          </cell>
        </row>
        <row r="79">
          <cell r="A79" t="str">
            <v>460  Сосиски Баварские ТМ Стародворье 0,35 кг ПОКОМ</v>
          </cell>
          <cell r="B79" t="str">
            <v>шт</v>
          </cell>
          <cell r="C79">
            <v>132</v>
          </cell>
          <cell r="D79">
            <v>39</v>
          </cell>
          <cell r="E79">
            <v>99</v>
          </cell>
          <cell r="G79">
            <v>0</v>
          </cell>
          <cell r="H79">
            <v>45</v>
          </cell>
          <cell r="J79">
            <v>113</v>
          </cell>
          <cell r="K79">
            <v>-14</v>
          </cell>
          <cell r="L79">
            <v>63</v>
          </cell>
          <cell r="M79">
            <v>36</v>
          </cell>
          <cell r="N79">
            <v>0</v>
          </cell>
          <cell r="O79">
            <v>0</v>
          </cell>
          <cell r="Q79">
            <v>12.6</v>
          </cell>
          <cell r="R79">
            <v>10.3</v>
          </cell>
        </row>
        <row r="80">
          <cell r="A80" t="str">
            <v>470 Колбаса Любительская ТМ Вязанка в оболочке полиамид.Мясной продукт категории А.  Поком</v>
          </cell>
          <cell r="B80" t="str">
            <v>кг</v>
          </cell>
          <cell r="C80">
            <v>16.64</v>
          </cell>
          <cell r="D80">
            <v>0.224</v>
          </cell>
          <cell r="E80">
            <v>8.4420000000000002</v>
          </cell>
          <cell r="F80">
            <v>2.8</v>
          </cell>
          <cell r="G80">
            <v>1</v>
          </cell>
          <cell r="H80">
            <v>50</v>
          </cell>
          <cell r="J80">
            <v>8.25</v>
          </cell>
          <cell r="K80">
            <v>0.19200000000000017</v>
          </cell>
          <cell r="L80">
            <v>8.4420000000000002</v>
          </cell>
          <cell r="N80">
            <v>30</v>
          </cell>
          <cell r="O80">
            <v>0</v>
          </cell>
          <cell r="Q80">
            <v>1.6884000000000001</v>
          </cell>
          <cell r="R80">
            <v>1.5393000000000001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ySplit="5" topLeftCell="A18" activePane="bottomLeft" state="frozen"/>
      <selection pane="bottomLeft" activeCell="U20" sqref="U20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" style="7" customWidth="1"/>
    <col min="8" max="8" width="6.140625" customWidth="1"/>
    <col min="9" max="9" width="1.140625" customWidth="1"/>
    <col min="10" max="16" width="7" customWidth="1"/>
    <col min="17" max="17" width="7" hidden="1" customWidth="1"/>
    <col min="18" max="21" width="7" customWidth="1"/>
    <col min="22" max="22" width="21.7109375" customWidth="1"/>
    <col min="23" max="24" width="5.28515625" customWidth="1"/>
    <col min="25" max="29" width="7.28515625" customWidth="1"/>
    <col min="30" max="30" width="25.28515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8" t="s">
        <v>111</v>
      </c>
      <c r="R3" s="3" t="s">
        <v>15</v>
      </c>
      <c r="S3" s="18" t="s">
        <v>114</v>
      </c>
      <c r="T3" s="19" t="s">
        <v>114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20" t="s">
        <v>115</v>
      </c>
      <c r="T4" s="21" t="s">
        <v>116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115</v>
      </c>
      <c r="AF4" s="1" t="s">
        <v>116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60165.454999999987</v>
      </c>
      <c r="F5" s="4">
        <f>SUM(F6:F499)</f>
        <v>36655.054000000004</v>
      </c>
      <c r="G5" s="5"/>
      <c r="H5" s="1"/>
      <c r="I5" s="1"/>
      <c r="J5" s="4">
        <f t="shared" ref="J5:U5" si="0">SUM(J6:J499)</f>
        <v>60056.454999999994</v>
      </c>
      <c r="K5" s="4">
        <f t="shared" si="0"/>
        <v>108.99999999999876</v>
      </c>
      <c r="L5" s="4">
        <f t="shared" si="0"/>
        <v>23533.770000000004</v>
      </c>
      <c r="M5" s="4">
        <f t="shared" si="0"/>
        <v>36631.685000000005</v>
      </c>
      <c r="N5" s="4">
        <f t="shared" si="0"/>
        <v>7813.179113333329</v>
      </c>
      <c r="O5" s="4">
        <f t="shared" si="0"/>
        <v>5464.6147000000046</v>
      </c>
      <c r="P5" s="4">
        <f t="shared" si="0"/>
        <v>4706.7539999999981</v>
      </c>
      <c r="Q5" s="4">
        <f t="shared" si="0"/>
        <v>3455.4393999999998</v>
      </c>
      <c r="R5" s="4">
        <f t="shared" si="0"/>
        <v>13809.238400000002</v>
      </c>
      <c r="S5" s="22">
        <f t="shared" si="0"/>
        <v>6217.3041000000012</v>
      </c>
      <c r="T5" s="23">
        <f t="shared" si="0"/>
        <v>7591.9342999999999</v>
      </c>
      <c r="U5" s="4">
        <f t="shared" si="0"/>
        <v>0</v>
      </c>
      <c r="V5" s="1"/>
      <c r="W5" s="1"/>
      <c r="X5" s="1"/>
      <c r="Y5" s="4">
        <f>SUM(Y6:Y499)</f>
        <v>5531.5655999999999</v>
      </c>
      <c r="Z5" s="4">
        <f>SUM(Z6:Z499)</f>
        <v>5627.6319999999987</v>
      </c>
      <c r="AA5" s="4">
        <f>SUM(AA6:AA499)</f>
        <v>4939.6718000000001</v>
      </c>
      <c r="AB5" s="4">
        <f>SUM(AB6:AB499)</f>
        <v>4792.5843999999997</v>
      </c>
      <c r="AC5" s="4">
        <f>SUM(AC6:AC499)</f>
        <v>4836.3451999999979</v>
      </c>
      <c r="AD5" s="1"/>
      <c r="AE5" s="4">
        <f>SUM(AE6:AE499)</f>
        <v>6217.3041000000012</v>
      </c>
      <c r="AF5" s="4">
        <f>SUM(AF6:AF499)</f>
        <v>5985.8293000000003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113.807</v>
      </c>
      <c r="D6" s="1">
        <v>53.680999999999997</v>
      </c>
      <c r="E6" s="1">
        <v>115.46899999999999</v>
      </c>
      <c r="F6" s="1">
        <v>39.122</v>
      </c>
      <c r="G6" s="5">
        <v>1</v>
      </c>
      <c r="H6" s="1">
        <v>50</v>
      </c>
      <c r="I6" s="1"/>
      <c r="J6" s="1">
        <v>103.65</v>
      </c>
      <c r="K6" s="1">
        <f t="shared" ref="K6:K37" si="1">E6-J6</f>
        <v>11.818999999999988</v>
      </c>
      <c r="L6" s="1">
        <f>E6-M6</f>
        <v>115.46899999999999</v>
      </c>
      <c r="M6" s="1"/>
      <c r="N6" s="1">
        <v>0</v>
      </c>
      <c r="O6" s="1">
        <v>54.53305000000006</v>
      </c>
      <c r="P6" s="1">
        <f t="shared" ref="P6:P37" si="2">L6/5</f>
        <v>23.093799999999998</v>
      </c>
      <c r="Q6" s="9">
        <f>VLOOKUP(A6,[1]Sheet!$A:$R,18,0)</f>
        <v>8.9565500000000018</v>
      </c>
      <c r="R6" s="16">
        <f>13*P6-O6-N6-F6</f>
        <v>206.56434999999988</v>
      </c>
      <c r="S6" s="24">
        <f>R6-T6</f>
        <v>106.56434999999988</v>
      </c>
      <c r="T6" s="25">
        <v>100</v>
      </c>
      <c r="U6" s="17"/>
      <c r="V6" s="1"/>
      <c r="W6" s="1">
        <f>(F6+N6+O6+R6)/P6</f>
        <v>12.999999999999998</v>
      </c>
      <c r="X6" s="1">
        <f>(F6+N6+O6)/P6</f>
        <v>4.0554196364392201</v>
      </c>
      <c r="Y6" s="1">
        <v>15.2484</v>
      </c>
      <c r="Z6" s="1">
        <v>8.0325999999999986</v>
      </c>
      <c r="AA6" s="1">
        <v>12.1538</v>
      </c>
      <c r="AB6" s="1">
        <v>12.2418</v>
      </c>
      <c r="AC6" s="1">
        <v>10.4762</v>
      </c>
      <c r="AD6" s="1"/>
      <c r="AE6" s="1">
        <f t="shared" ref="AE6" si="3">S6*G6</f>
        <v>106.56434999999988</v>
      </c>
      <c r="AF6" s="1">
        <f t="shared" ref="AF6" si="4">T6*G6</f>
        <v>100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711.69899999999996</v>
      </c>
      <c r="D7" s="1">
        <v>404.71300000000002</v>
      </c>
      <c r="E7" s="1">
        <v>452.80799999999999</v>
      </c>
      <c r="F7" s="1">
        <v>554.00699999999995</v>
      </c>
      <c r="G7" s="5">
        <v>1</v>
      </c>
      <c r="H7" s="1">
        <v>45</v>
      </c>
      <c r="I7" s="1"/>
      <c r="J7" s="1">
        <v>377.2</v>
      </c>
      <c r="K7" s="1">
        <f t="shared" si="1"/>
        <v>75.608000000000004</v>
      </c>
      <c r="L7" s="1">
        <f t="shared" ref="L7:L69" si="5">E7-M7</f>
        <v>452.80799999999999</v>
      </c>
      <c r="M7" s="1"/>
      <c r="N7" s="1">
        <v>96.918999999999869</v>
      </c>
      <c r="O7" s="1">
        <v>55.623900000000049</v>
      </c>
      <c r="P7" s="1">
        <f t="shared" si="2"/>
        <v>90.561599999999999</v>
      </c>
      <c r="Q7" s="9">
        <f>VLOOKUP(A7,[1]Sheet!$A:$R,18,0)</f>
        <v>62.919349999999994</v>
      </c>
      <c r="R7" s="16">
        <f t="shared" ref="R7:R10" si="6">13*P7-O7-N7-F7</f>
        <v>470.75090000000012</v>
      </c>
      <c r="S7" s="24">
        <f t="shared" ref="S7:S70" si="7">R7-T7</f>
        <v>250.75090000000012</v>
      </c>
      <c r="T7" s="25">
        <v>220</v>
      </c>
      <c r="U7" s="17"/>
      <c r="V7" s="1"/>
      <c r="W7" s="1">
        <f t="shared" ref="W7:W70" si="8">(F7+N7+O7+R7)/P7</f>
        <v>13</v>
      </c>
      <c r="X7" s="1">
        <f t="shared" ref="X7:X70" si="9">(F7+N7+O7)/P7</f>
        <v>7.8018707708344364</v>
      </c>
      <c r="Y7" s="1">
        <v>97.631</v>
      </c>
      <c r="Z7" s="1">
        <v>91.748999999999995</v>
      </c>
      <c r="AA7" s="1">
        <v>64.299400000000006</v>
      </c>
      <c r="AB7" s="1">
        <v>103.13160000000001</v>
      </c>
      <c r="AC7" s="1">
        <v>97.336199999999991</v>
      </c>
      <c r="AD7" s="1"/>
      <c r="AE7" s="1">
        <f t="shared" ref="AE7:AE70" si="10">S7*G7</f>
        <v>250.75090000000012</v>
      </c>
      <c r="AF7" s="1">
        <f t="shared" ref="AF7:AF70" si="11">T7*G7</f>
        <v>220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32</v>
      </c>
      <c r="C8" s="1">
        <v>743.25</v>
      </c>
      <c r="D8" s="1">
        <v>1684.796</v>
      </c>
      <c r="E8" s="1">
        <v>1669.8119999999999</v>
      </c>
      <c r="F8" s="1">
        <v>646.40499999999997</v>
      </c>
      <c r="G8" s="5">
        <v>1</v>
      </c>
      <c r="H8" s="1">
        <v>45</v>
      </c>
      <c r="I8" s="1"/>
      <c r="J8" s="1">
        <v>1603.8720000000001</v>
      </c>
      <c r="K8" s="1">
        <f t="shared" si="1"/>
        <v>65.939999999999827</v>
      </c>
      <c r="L8" s="1">
        <f t="shared" si="5"/>
        <v>556.13999999999987</v>
      </c>
      <c r="M8" s="1">
        <v>1113.672</v>
      </c>
      <c r="N8" s="1">
        <v>61.100199999999973</v>
      </c>
      <c r="O8" s="1">
        <v>251.63030000000001</v>
      </c>
      <c r="P8" s="1">
        <f t="shared" si="2"/>
        <v>111.22799999999998</v>
      </c>
      <c r="Q8" s="9">
        <f>VLOOKUP(A8,[1]Sheet!$A:$R,18,0)</f>
        <v>82.527650000000008</v>
      </c>
      <c r="R8" s="16">
        <f t="shared" si="6"/>
        <v>486.82849999999985</v>
      </c>
      <c r="S8" s="24">
        <f t="shared" si="7"/>
        <v>246.82849999999985</v>
      </c>
      <c r="T8" s="25">
        <v>240</v>
      </c>
      <c r="U8" s="17"/>
      <c r="V8" s="1"/>
      <c r="W8" s="1">
        <f t="shared" si="8"/>
        <v>13.000000000000002</v>
      </c>
      <c r="X8" s="1">
        <f t="shared" si="9"/>
        <v>8.6231479483583282</v>
      </c>
      <c r="Y8" s="1">
        <v>111.8034</v>
      </c>
      <c r="Z8" s="1">
        <v>104.1114</v>
      </c>
      <c r="AA8" s="1">
        <v>114.5184</v>
      </c>
      <c r="AB8" s="1">
        <v>123.65940000000001</v>
      </c>
      <c r="AC8" s="1">
        <v>114.89319999999999</v>
      </c>
      <c r="AD8" s="1"/>
      <c r="AE8" s="1">
        <f t="shared" si="10"/>
        <v>246.82849999999985</v>
      </c>
      <c r="AF8" s="1">
        <f t="shared" si="11"/>
        <v>240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32</v>
      </c>
      <c r="C9" s="1">
        <v>250.48500000000001</v>
      </c>
      <c r="D9" s="1">
        <v>248.93799999999999</v>
      </c>
      <c r="E9" s="1">
        <v>241.77500000000001</v>
      </c>
      <c r="F9" s="1">
        <v>236.49</v>
      </c>
      <c r="G9" s="5">
        <v>1</v>
      </c>
      <c r="H9" s="1">
        <v>40</v>
      </c>
      <c r="I9" s="1"/>
      <c r="J9" s="1">
        <v>225.99199999999999</v>
      </c>
      <c r="K9" s="1">
        <f t="shared" si="1"/>
        <v>15.783000000000015</v>
      </c>
      <c r="L9" s="1">
        <f t="shared" si="5"/>
        <v>156.78300000000002</v>
      </c>
      <c r="M9" s="1">
        <v>84.992000000000004</v>
      </c>
      <c r="N9" s="1">
        <v>0</v>
      </c>
      <c r="O9" s="1"/>
      <c r="P9" s="1">
        <f t="shared" si="2"/>
        <v>31.356600000000004</v>
      </c>
      <c r="Q9" s="9">
        <f>VLOOKUP(A9,[1]Sheet!$A:$R,18,0)</f>
        <v>19.067650000000004</v>
      </c>
      <c r="R9" s="16">
        <f t="shared" si="6"/>
        <v>171.14580000000007</v>
      </c>
      <c r="S9" s="24">
        <f t="shared" si="7"/>
        <v>71.145800000000065</v>
      </c>
      <c r="T9" s="25">
        <v>100</v>
      </c>
      <c r="U9" s="17"/>
      <c r="V9" s="1"/>
      <c r="W9" s="1">
        <f t="shared" si="8"/>
        <v>13</v>
      </c>
      <c r="X9" s="1">
        <f t="shared" si="9"/>
        <v>7.5419528903006059</v>
      </c>
      <c r="Y9" s="1">
        <v>20.5778</v>
      </c>
      <c r="Z9" s="1">
        <v>28.853200000000001</v>
      </c>
      <c r="AA9" s="1">
        <v>34.494799999999998</v>
      </c>
      <c r="AB9" s="1">
        <v>38.262799999999999</v>
      </c>
      <c r="AC9" s="1">
        <v>33.622599999999998</v>
      </c>
      <c r="AD9" s="1"/>
      <c r="AE9" s="1">
        <f t="shared" si="10"/>
        <v>71.145800000000065</v>
      </c>
      <c r="AF9" s="1">
        <f t="shared" si="11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37</v>
      </c>
      <c r="C10" s="1">
        <v>285</v>
      </c>
      <c r="D10" s="1">
        <v>258</v>
      </c>
      <c r="E10" s="1">
        <v>317</v>
      </c>
      <c r="F10" s="1">
        <v>157</v>
      </c>
      <c r="G10" s="5">
        <v>0.45</v>
      </c>
      <c r="H10" s="1">
        <v>45</v>
      </c>
      <c r="I10" s="1"/>
      <c r="J10" s="1">
        <v>379</v>
      </c>
      <c r="K10" s="1">
        <f t="shared" si="1"/>
        <v>-62</v>
      </c>
      <c r="L10" s="1">
        <f t="shared" si="5"/>
        <v>317</v>
      </c>
      <c r="M10" s="1"/>
      <c r="N10" s="1">
        <v>138.80000000000001</v>
      </c>
      <c r="O10" s="1">
        <v>158.30000000000001</v>
      </c>
      <c r="P10" s="1">
        <f t="shared" si="2"/>
        <v>63.4</v>
      </c>
      <c r="Q10" s="9">
        <f>VLOOKUP(A10,[1]Sheet!$A:$R,18,0)</f>
        <v>37.65</v>
      </c>
      <c r="R10" s="16">
        <f t="shared" si="6"/>
        <v>370.09999999999991</v>
      </c>
      <c r="S10" s="24">
        <f t="shared" si="7"/>
        <v>0</v>
      </c>
      <c r="T10" s="25">
        <f>R10</f>
        <v>370.09999999999991</v>
      </c>
      <c r="U10" s="17"/>
      <c r="V10" s="1"/>
      <c r="W10" s="1">
        <f t="shared" si="8"/>
        <v>13</v>
      </c>
      <c r="X10" s="1">
        <f t="shared" si="9"/>
        <v>7.1624605678233442</v>
      </c>
      <c r="Y10" s="1">
        <v>76.599999999999994</v>
      </c>
      <c r="Z10" s="1">
        <v>50.4</v>
      </c>
      <c r="AA10" s="1">
        <v>21.4</v>
      </c>
      <c r="AB10" s="1">
        <v>43</v>
      </c>
      <c r="AC10" s="1">
        <v>43</v>
      </c>
      <c r="AD10" s="1"/>
      <c r="AE10" s="1">
        <f t="shared" si="10"/>
        <v>0</v>
      </c>
      <c r="AF10" s="1">
        <f t="shared" si="11"/>
        <v>166.54499999999996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2" t="s">
        <v>38</v>
      </c>
      <c r="B11" s="1" t="s">
        <v>37</v>
      </c>
      <c r="C11" s="1"/>
      <c r="D11" s="1">
        <v>12</v>
      </c>
      <c r="E11" s="1">
        <v>2</v>
      </c>
      <c r="F11" s="1">
        <v>10</v>
      </c>
      <c r="G11" s="5">
        <v>0</v>
      </c>
      <c r="H11" s="1" t="e">
        <v>#N/A</v>
      </c>
      <c r="I11" s="1"/>
      <c r="J11" s="1">
        <v>2</v>
      </c>
      <c r="K11" s="1">
        <f t="shared" si="1"/>
        <v>0</v>
      </c>
      <c r="L11" s="1">
        <f t="shared" si="5"/>
        <v>2</v>
      </c>
      <c r="M11" s="1"/>
      <c r="N11" s="1"/>
      <c r="O11" s="1"/>
      <c r="P11" s="1">
        <f t="shared" si="2"/>
        <v>0.4</v>
      </c>
      <c r="Q11" s="9"/>
      <c r="R11" s="16"/>
      <c r="S11" s="24">
        <f t="shared" si="7"/>
        <v>0</v>
      </c>
      <c r="T11" s="25"/>
      <c r="U11" s="17"/>
      <c r="V11" s="1"/>
      <c r="W11" s="1">
        <f t="shared" si="8"/>
        <v>25</v>
      </c>
      <c r="X11" s="1">
        <f t="shared" si="9"/>
        <v>25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1" t="s">
        <v>112</v>
      </c>
      <c r="AE11" s="1">
        <f t="shared" si="10"/>
        <v>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37</v>
      </c>
      <c r="C12" s="1">
        <v>30</v>
      </c>
      <c r="D12" s="1">
        <v>135</v>
      </c>
      <c r="E12" s="1">
        <v>85</v>
      </c>
      <c r="F12" s="1">
        <v>80</v>
      </c>
      <c r="G12" s="5">
        <v>0.5</v>
      </c>
      <c r="H12" s="1">
        <v>60</v>
      </c>
      <c r="I12" s="1"/>
      <c r="J12" s="1">
        <v>85</v>
      </c>
      <c r="K12" s="1">
        <f t="shared" si="1"/>
        <v>0</v>
      </c>
      <c r="L12" s="1">
        <f t="shared" si="5"/>
        <v>35</v>
      </c>
      <c r="M12" s="1">
        <v>50</v>
      </c>
      <c r="N12" s="1">
        <v>9.6000000000000227</v>
      </c>
      <c r="O12" s="1"/>
      <c r="P12" s="1">
        <f t="shared" si="2"/>
        <v>7</v>
      </c>
      <c r="Q12" s="9">
        <f>VLOOKUP(A12,[1]Sheet!$A:$R,18,0)</f>
        <v>6.3</v>
      </c>
      <c r="R12" s="16"/>
      <c r="S12" s="24">
        <f t="shared" si="7"/>
        <v>0</v>
      </c>
      <c r="T12" s="25"/>
      <c r="U12" s="17"/>
      <c r="V12" s="1"/>
      <c r="W12" s="1">
        <f t="shared" si="8"/>
        <v>12.800000000000002</v>
      </c>
      <c r="X12" s="1">
        <f t="shared" si="9"/>
        <v>12.800000000000002</v>
      </c>
      <c r="Y12" s="1">
        <v>5.8</v>
      </c>
      <c r="Z12" s="1">
        <v>9.4</v>
      </c>
      <c r="AA12" s="1">
        <v>11.2</v>
      </c>
      <c r="AB12" s="1">
        <v>6.2</v>
      </c>
      <c r="AC12" s="1">
        <v>5.6</v>
      </c>
      <c r="AD12" s="1"/>
      <c r="AE12" s="1">
        <f t="shared" si="10"/>
        <v>0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37</v>
      </c>
      <c r="C13" s="1">
        <v>225</v>
      </c>
      <c r="D13" s="1">
        <v>120</v>
      </c>
      <c r="E13" s="1">
        <v>72</v>
      </c>
      <c r="F13" s="1">
        <v>264</v>
      </c>
      <c r="G13" s="5">
        <v>0.17</v>
      </c>
      <c r="H13" s="1">
        <v>120</v>
      </c>
      <c r="I13" s="1"/>
      <c r="J13" s="1">
        <v>191</v>
      </c>
      <c r="K13" s="1">
        <f t="shared" si="1"/>
        <v>-119</v>
      </c>
      <c r="L13" s="1">
        <f t="shared" si="5"/>
        <v>72</v>
      </c>
      <c r="M13" s="1"/>
      <c r="N13" s="1">
        <v>0</v>
      </c>
      <c r="O13" s="1"/>
      <c r="P13" s="1">
        <f t="shared" si="2"/>
        <v>14.4</v>
      </c>
      <c r="Q13" s="9">
        <f>VLOOKUP(A13,[1]Sheet!$A:$R,18,0)</f>
        <v>5.85</v>
      </c>
      <c r="R13" s="16"/>
      <c r="S13" s="24">
        <f t="shared" si="7"/>
        <v>0</v>
      </c>
      <c r="T13" s="25"/>
      <c r="U13" s="17"/>
      <c r="V13" s="1"/>
      <c r="W13" s="1">
        <f t="shared" si="8"/>
        <v>18.333333333333332</v>
      </c>
      <c r="X13" s="1">
        <f t="shared" si="9"/>
        <v>18.333333333333332</v>
      </c>
      <c r="Y13" s="1">
        <v>14.6</v>
      </c>
      <c r="Z13" s="1">
        <v>1.6</v>
      </c>
      <c r="AA13" s="1">
        <v>0.4</v>
      </c>
      <c r="AB13" s="1">
        <v>11.4</v>
      </c>
      <c r="AC13" s="1">
        <v>11</v>
      </c>
      <c r="AD13" s="1"/>
      <c r="AE13" s="1">
        <f t="shared" si="10"/>
        <v>0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37</v>
      </c>
      <c r="C14" s="1">
        <v>62</v>
      </c>
      <c r="D14" s="1">
        <v>192</v>
      </c>
      <c r="E14" s="1">
        <v>52</v>
      </c>
      <c r="F14" s="1">
        <v>150</v>
      </c>
      <c r="G14" s="5">
        <v>0.42</v>
      </c>
      <c r="H14" s="1">
        <v>35</v>
      </c>
      <c r="I14" s="1"/>
      <c r="J14" s="1">
        <v>71</v>
      </c>
      <c r="K14" s="1">
        <f t="shared" si="1"/>
        <v>-19</v>
      </c>
      <c r="L14" s="1">
        <f t="shared" si="5"/>
        <v>52</v>
      </c>
      <c r="M14" s="1"/>
      <c r="N14" s="1">
        <v>53.199999999999989</v>
      </c>
      <c r="O14" s="1"/>
      <c r="P14" s="1">
        <f t="shared" si="2"/>
        <v>10.4</v>
      </c>
      <c r="Q14" s="9">
        <f>VLOOKUP(A14,[1]Sheet!$A:$R,18,0)</f>
        <v>9.85</v>
      </c>
      <c r="R14" s="16"/>
      <c r="S14" s="24">
        <f t="shared" si="7"/>
        <v>0</v>
      </c>
      <c r="T14" s="25"/>
      <c r="U14" s="17"/>
      <c r="V14" s="1"/>
      <c r="W14" s="1">
        <f t="shared" si="8"/>
        <v>19.538461538461537</v>
      </c>
      <c r="X14" s="1">
        <f t="shared" si="9"/>
        <v>19.538461538461537</v>
      </c>
      <c r="Y14" s="1">
        <v>18.399999999999999</v>
      </c>
      <c r="Z14" s="1">
        <v>31.4</v>
      </c>
      <c r="AA14" s="1">
        <v>15</v>
      </c>
      <c r="AB14" s="1">
        <v>7.4</v>
      </c>
      <c r="AC14" s="1">
        <v>9.4</v>
      </c>
      <c r="AD14" s="15" t="s">
        <v>113</v>
      </c>
      <c r="AE14" s="1">
        <f t="shared" si="10"/>
        <v>0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37</v>
      </c>
      <c r="C15" s="1">
        <v>24</v>
      </c>
      <c r="D15" s="1">
        <v>138</v>
      </c>
      <c r="E15" s="1">
        <v>44</v>
      </c>
      <c r="F15" s="1">
        <v>111</v>
      </c>
      <c r="G15" s="5">
        <v>0.42</v>
      </c>
      <c r="H15" s="1">
        <v>35</v>
      </c>
      <c r="I15" s="1"/>
      <c r="J15" s="1">
        <v>69</v>
      </c>
      <c r="K15" s="1">
        <f t="shared" si="1"/>
        <v>-25</v>
      </c>
      <c r="L15" s="1">
        <f t="shared" si="5"/>
        <v>44</v>
      </c>
      <c r="M15" s="1"/>
      <c r="N15" s="1">
        <v>29.799999999999979</v>
      </c>
      <c r="O15" s="1"/>
      <c r="P15" s="1">
        <f t="shared" si="2"/>
        <v>8.8000000000000007</v>
      </c>
      <c r="Q15" s="9">
        <f>VLOOKUP(A15,[1]Sheet!$A:$R,18,0)</f>
        <v>6.95</v>
      </c>
      <c r="R15" s="16"/>
      <c r="S15" s="24">
        <f t="shared" si="7"/>
        <v>0</v>
      </c>
      <c r="T15" s="25"/>
      <c r="U15" s="17"/>
      <c r="V15" s="1"/>
      <c r="W15" s="1">
        <f t="shared" si="8"/>
        <v>15.999999999999996</v>
      </c>
      <c r="X15" s="1">
        <f t="shared" si="9"/>
        <v>15.999999999999996</v>
      </c>
      <c r="Y15" s="1">
        <v>5.8</v>
      </c>
      <c r="Z15" s="1">
        <v>20.6</v>
      </c>
      <c r="AA15" s="1">
        <v>19.600000000000001</v>
      </c>
      <c r="AB15" s="1">
        <v>8.4</v>
      </c>
      <c r="AC15" s="1">
        <v>9.8000000000000007</v>
      </c>
      <c r="AD15" s="15" t="s">
        <v>113</v>
      </c>
      <c r="AE15" s="1">
        <f t="shared" si="10"/>
        <v>0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37</v>
      </c>
      <c r="C16" s="1">
        <v>179</v>
      </c>
      <c r="D16" s="1">
        <v>258</v>
      </c>
      <c r="E16" s="1">
        <v>102</v>
      </c>
      <c r="F16" s="1">
        <v>313</v>
      </c>
      <c r="G16" s="5">
        <v>0.35</v>
      </c>
      <c r="H16" s="1">
        <v>45</v>
      </c>
      <c r="I16" s="1"/>
      <c r="J16" s="1">
        <v>107</v>
      </c>
      <c r="K16" s="1">
        <f t="shared" si="1"/>
        <v>-5</v>
      </c>
      <c r="L16" s="1">
        <f t="shared" si="5"/>
        <v>78</v>
      </c>
      <c r="M16" s="1">
        <v>24</v>
      </c>
      <c r="N16" s="1">
        <v>0</v>
      </c>
      <c r="O16" s="1"/>
      <c r="P16" s="1">
        <f t="shared" si="2"/>
        <v>15.6</v>
      </c>
      <c r="Q16" s="9">
        <f>VLOOKUP(A16,[1]Sheet!$A:$R,18,0)</f>
        <v>12.15</v>
      </c>
      <c r="R16" s="16"/>
      <c r="S16" s="24">
        <f t="shared" si="7"/>
        <v>0</v>
      </c>
      <c r="T16" s="25"/>
      <c r="U16" s="17"/>
      <c r="V16" s="1"/>
      <c r="W16" s="1">
        <f t="shared" si="8"/>
        <v>20.064102564102566</v>
      </c>
      <c r="X16" s="1">
        <f t="shared" si="9"/>
        <v>20.064102564102566</v>
      </c>
      <c r="Y16" s="1">
        <v>18.8</v>
      </c>
      <c r="Z16" s="1">
        <v>22.2</v>
      </c>
      <c r="AA16" s="1">
        <v>35.799999999999997</v>
      </c>
      <c r="AB16" s="1">
        <v>26.4</v>
      </c>
      <c r="AC16" s="1">
        <v>29</v>
      </c>
      <c r="AD16" s="15" t="s">
        <v>113</v>
      </c>
      <c r="AE16" s="1">
        <f t="shared" si="10"/>
        <v>0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37</v>
      </c>
      <c r="C17" s="1">
        <v>216</v>
      </c>
      <c r="D17" s="1">
        <v>354</v>
      </c>
      <c r="E17" s="1">
        <v>111</v>
      </c>
      <c r="F17" s="1">
        <v>380</v>
      </c>
      <c r="G17" s="5">
        <v>0.35</v>
      </c>
      <c r="H17" s="1">
        <v>45</v>
      </c>
      <c r="I17" s="1"/>
      <c r="J17" s="1">
        <v>113</v>
      </c>
      <c r="K17" s="1">
        <f t="shared" si="1"/>
        <v>-2</v>
      </c>
      <c r="L17" s="1">
        <f t="shared" si="5"/>
        <v>87</v>
      </c>
      <c r="M17" s="1">
        <v>24</v>
      </c>
      <c r="N17" s="1">
        <v>0</v>
      </c>
      <c r="O17" s="1"/>
      <c r="P17" s="1">
        <f t="shared" si="2"/>
        <v>17.399999999999999</v>
      </c>
      <c r="Q17" s="9">
        <f>VLOOKUP(A17,[1]Sheet!$A:$R,18,0)</f>
        <v>18.399999999999999</v>
      </c>
      <c r="R17" s="16"/>
      <c r="S17" s="24">
        <f t="shared" si="7"/>
        <v>0</v>
      </c>
      <c r="T17" s="25"/>
      <c r="U17" s="17"/>
      <c r="V17" s="1"/>
      <c r="W17" s="1">
        <f t="shared" si="8"/>
        <v>21.839080459770116</v>
      </c>
      <c r="X17" s="1">
        <f t="shared" si="9"/>
        <v>21.839080459770116</v>
      </c>
      <c r="Y17" s="1">
        <v>27.6</v>
      </c>
      <c r="Z17" s="1">
        <v>35</v>
      </c>
      <c r="AA17" s="1">
        <v>45.2</v>
      </c>
      <c r="AB17" s="1">
        <v>30.2</v>
      </c>
      <c r="AC17" s="1">
        <v>30</v>
      </c>
      <c r="AD17" s="15" t="s">
        <v>113</v>
      </c>
      <c r="AE17" s="1">
        <f t="shared" si="10"/>
        <v>0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32</v>
      </c>
      <c r="C18" s="1">
        <v>592.29</v>
      </c>
      <c r="D18" s="1">
        <v>96.644000000000005</v>
      </c>
      <c r="E18" s="1">
        <v>364.315</v>
      </c>
      <c r="F18" s="1">
        <v>258.72899999999998</v>
      </c>
      <c r="G18" s="5">
        <v>1</v>
      </c>
      <c r="H18" s="1">
        <v>55</v>
      </c>
      <c r="I18" s="1"/>
      <c r="J18" s="1">
        <v>353.7</v>
      </c>
      <c r="K18" s="1">
        <f t="shared" si="1"/>
        <v>10.615000000000009</v>
      </c>
      <c r="L18" s="1">
        <f t="shared" si="5"/>
        <v>364.315</v>
      </c>
      <c r="M18" s="1"/>
      <c r="N18" s="1">
        <v>0</v>
      </c>
      <c r="O18" s="1">
        <v>290.14915000000008</v>
      </c>
      <c r="P18" s="1">
        <f t="shared" si="2"/>
        <v>72.863</v>
      </c>
      <c r="Q18" s="9">
        <f>VLOOKUP(A18,[1]Sheet!$A:$R,18,0)</f>
        <v>43.19145000000001</v>
      </c>
      <c r="R18" s="16">
        <f t="shared" ref="R18" si="12">13*P18-O18-N18-F18</f>
        <v>398.34084999999999</v>
      </c>
      <c r="S18" s="24">
        <f t="shared" si="7"/>
        <v>198.34084999999999</v>
      </c>
      <c r="T18" s="25">
        <v>200</v>
      </c>
      <c r="U18" s="17"/>
      <c r="V18" s="1"/>
      <c r="W18" s="1">
        <f t="shared" si="8"/>
        <v>13</v>
      </c>
      <c r="X18" s="1">
        <f t="shared" si="9"/>
        <v>7.5330160712570171</v>
      </c>
      <c r="Y18" s="1">
        <v>66.886400000000009</v>
      </c>
      <c r="Z18" s="1">
        <v>52.234999999999999</v>
      </c>
      <c r="AA18" s="1">
        <v>56.558799999999998</v>
      </c>
      <c r="AB18" s="1">
        <v>63.050800000000002</v>
      </c>
      <c r="AC18" s="1">
        <v>62.720000000000013</v>
      </c>
      <c r="AD18" s="1"/>
      <c r="AE18" s="1">
        <f t="shared" si="10"/>
        <v>198.34084999999999</v>
      </c>
      <c r="AF18" s="1">
        <f t="shared" si="11"/>
        <v>200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32</v>
      </c>
      <c r="C19" s="1">
        <v>1605.8810000000001</v>
      </c>
      <c r="D19" s="1">
        <v>9298.7060000000001</v>
      </c>
      <c r="E19" s="1">
        <v>6001.56</v>
      </c>
      <c r="F19" s="1">
        <v>4538.7719999999999</v>
      </c>
      <c r="G19" s="5">
        <v>1</v>
      </c>
      <c r="H19" s="1">
        <v>50</v>
      </c>
      <c r="I19" s="1"/>
      <c r="J19" s="1">
        <v>6009.9660000000003</v>
      </c>
      <c r="K19" s="1">
        <f t="shared" si="1"/>
        <v>-8.4059999999999491</v>
      </c>
      <c r="L19" s="1">
        <f t="shared" si="5"/>
        <v>2468.8940000000002</v>
      </c>
      <c r="M19" s="1">
        <v>3532.6660000000002</v>
      </c>
      <c r="N19" s="1">
        <v>343.42408</v>
      </c>
      <c r="O19" s="1"/>
      <c r="P19" s="1">
        <f t="shared" si="2"/>
        <v>493.77880000000005</v>
      </c>
      <c r="Q19" s="9">
        <f>VLOOKUP(A19,[1]Sheet!$A:$R,18,0)</f>
        <v>353.60985000000005</v>
      </c>
      <c r="R19" s="16">
        <v>1300</v>
      </c>
      <c r="S19" s="24">
        <f t="shared" si="7"/>
        <v>1100</v>
      </c>
      <c r="T19" s="25">
        <v>200</v>
      </c>
      <c r="U19" s="17"/>
      <c r="V19" s="1"/>
      <c r="W19" s="1">
        <f t="shared" si="8"/>
        <v>12.520173162557807</v>
      </c>
      <c r="X19" s="1">
        <f t="shared" si="9"/>
        <v>9.8874153365839099</v>
      </c>
      <c r="Y19" s="1">
        <v>566.04200000000003</v>
      </c>
      <c r="Z19" s="1">
        <v>588.01919999999996</v>
      </c>
      <c r="AA19" s="1">
        <v>622.65919999999994</v>
      </c>
      <c r="AB19" s="1">
        <v>503.35820000000001</v>
      </c>
      <c r="AC19" s="1">
        <v>482.28599999999989</v>
      </c>
      <c r="AD19" s="1"/>
      <c r="AE19" s="1">
        <f t="shared" si="10"/>
        <v>1100</v>
      </c>
      <c r="AF19" s="1">
        <f t="shared" si="11"/>
        <v>200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32</v>
      </c>
      <c r="C20" s="1">
        <v>581.45600000000002</v>
      </c>
      <c r="D20" s="1">
        <v>793.97900000000004</v>
      </c>
      <c r="E20" s="1">
        <v>770.70100000000002</v>
      </c>
      <c r="F20" s="1">
        <v>475.72800000000001</v>
      </c>
      <c r="G20" s="5">
        <v>1</v>
      </c>
      <c r="H20" s="1">
        <v>55</v>
      </c>
      <c r="I20" s="1"/>
      <c r="J20" s="1">
        <v>738.74199999999996</v>
      </c>
      <c r="K20" s="1">
        <f t="shared" si="1"/>
        <v>31.95900000000006</v>
      </c>
      <c r="L20" s="1">
        <f t="shared" si="5"/>
        <v>481.209</v>
      </c>
      <c r="M20" s="1">
        <v>289.49200000000002</v>
      </c>
      <c r="N20" s="1">
        <v>126.0112000000001</v>
      </c>
      <c r="O20" s="1">
        <v>191.84875</v>
      </c>
      <c r="P20" s="1">
        <f t="shared" si="2"/>
        <v>96.241799999999998</v>
      </c>
      <c r="Q20" s="9">
        <f>VLOOKUP(A20,[1]Sheet!$A:$R,18,0)</f>
        <v>63.24485</v>
      </c>
      <c r="R20" s="16">
        <v>450</v>
      </c>
      <c r="S20" s="24">
        <f t="shared" si="7"/>
        <v>250</v>
      </c>
      <c r="T20" s="25">
        <v>200</v>
      </c>
      <c r="U20" s="17"/>
      <c r="V20" s="1"/>
      <c r="W20" s="1">
        <f t="shared" si="8"/>
        <v>12.92149512997471</v>
      </c>
      <c r="X20" s="1">
        <f t="shared" si="9"/>
        <v>8.2457721073379773</v>
      </c>
      <c r="Y20" s="1">
        <v>108.02800000000001</v>
      </c>
      <c r="Z20" s="1">
        <v>107.38120000000001</v>
      </c>
      <c r="AA20" s="1">
        <v>83.685399999999987</v>
      </c>
      <c r="AB20" s="1">
        <v>78.724000000000004</v>
      </c>
      <c r="AC20" s="1">
        <v>83.4876</v>
      </c>
      <c r="AD20" s="1"/>
      <c r="AE20" s="1">
        <f t="shared" si="10"/>
        <v>250</v>
      </c>
      <c r="AF20" s="1">
        <f t="shared" si="11"/>
        <v>200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32</v>
      </c>
      <c r="C21" s="1">
        <v>6037.62</v>
      </c>
      <c r="D21" s="1">
        <v>13434.55</v>
      </c>
      <c r="E21" s="1">
        <v>13500.529</v>
      </c>
      <c r="F21" s="1">
        <v>5354.9769999999999</v>
      </c>
      <c r="G21" s="5">
        <v>1</v>
      </c>
      <c r="H21" s="1">
        <v>60</v>
      </c>
      <c r="I21" s="1"/>
      <c r="J21" s="1">
        <v>13431.68</v>
      </c>
      <c r="K21" s="1">
        <f t="shared" si="1"/>
        <v>68.84900000000016</v>
      </c>
      <c r="L21" s="1">
        <f t="shared" si="5"/>
        <v>3501.1990000000005</v>
      </c>
      <c r="M21" s="1">
        <v>9999.33</v>
      </c>
      <c r="N21" s="1">
        <v>812.22207999999773</v>
      </c>
      <c r="O21" s="1">
        <v>1162.722720000002</v>
      </c>
      <c r="P21" s="1">
        <f t="shared" si="2"/>
        <v>700.23980000000006</v>
      </c>
      <c r="Q21" s="9">
        <f>VLOOKUP(A21,[1]Sheet!$A:$R,18,0)</f>
        <v>528.50954999999999</v>
      </c>
      <c r="R21" s="16">
        <v>1550</v>
      </c>
      <c r="S21" s="24">
        <f t="shared" si="7"/>
        <v>1050</v>
      </c>
      <c r="T21" s="25">
        <v>500</v>
      </c>
      <c r="U21" s="17"/>
      <c r="V21" s="1"/>
      <c r="W21" s="1">
        <f t="shared" si="8"/>
        <v>12.681258334644788</v>
      </c>
      <c r="X21" s="1">
        <f t="shared" si="9"/>
        <v>10.467730911610564</v>
      </c>
      <c r="Y21" s="1">
        <v>778.17840000000001</v>
      </c>
      <c r="Z21" s="1">
        <v>776.86919999999986</v>
      </c>
      <c r="AA21" s="1">
        <v>766.95120000000009</v>
      </c>
      <c r="AB21" s="1">
        <v>831.26319999999998</v>
      </c>
      <c r="AC21" s="1">
        <v>826.90400000000011</v>
      </c>
      <c r="AD21" s="1"/>
      <c r="AE21" s="1">
        <f t="shared" si="10"/>
        <v>1050</v>
      </c>
      <c r="AF21" s="1">
        <f t="shared" si="11"/>
        <v>500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32</v>
      </c>
      <c r="C22" s="1">
        <v>77.254000000000005</v>
      </c>
      <c r="D22" s="1">
        <v>152.75</v>
      </c>
      <c r="E22" s="1">
        <v>97.561999999999998</v>
      </c>
      <c r="F22" s="1">
        <v>115.23</v>
      </c>
      <c r="G22" s="5">
        <v>1</v>
      </c>
      <c r="H22" s="1">
        <v>50</v>
      </c>
      <c r="I22" s="1"/>
      <c r="J22" s="1">
        <v>92.03</v>
      </c>
      <c r="K22" s="1">
        <f t="shared" si="1"/>
        <v>5.5319999999999965</v>
      </c>
      <c r="L22" s="1">
        <f t="shared" si="5"/>
        <v>61.082000000000001</v>
      </c>
      <c r="M22" s="1">
        <v>36.479999999999997</v>
      </c>
      <c r="N22" s="1">
        <v>45.838333333333367</v>
      </c>
      <c r="O22" s="1"/>
      <c r="P22" s="1">
        <f t="shared" si="2"/>
        <v>12.2164</v>
      </c>
      <c r="Q22" s="9">
        <f>VLOOKUP(A22,[1]Sheet!$A:$R,18,0)</f>
        <v>7.1189499999999999</v>
      </c>
      <c r="R22" s="16"/>
      <c r="S22" s="24">
        <f t="shared" si="7"/>
        <v>0</v>
      </c>
      <c r="T22" s="25"/>
      <c r="U22" s="17"/>
      <c r="V22" s="1"/>
      <c r="W22" s="1">
        <f t="shared" si="8"/>
        <v>13.184598845268114</v>
      </c>
      <c r="X22" s="1">
        <f t="shared" si="9"/>
        <v>13.184598845268114</v>
      </c>
      <c r="Y22" s="1">
        <v>15.2332</v>
      </c>
      <c r="Z22" s="1">
        <v>17.838200000000001</v>
      </c>
      <c r="AA22" s="1">
        <v>13.388999999999999</v>
      </c>
      <c r="AB22" s="1">
        <v>11.693199999999999</v>
      </c>
      <c r="AC22" s="1">
        <v>11.8764</v>
      </c>
      <c r="AD22" s="15" t="s">
        <v>113</v>
      </c>
      <c r="AE22" s="1">
        <f t="shared" si="10"/>
        <v>0</v>
      </c>
      <c r="AF22" s="1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32</v>
      </c>
      <c r="C23" s="1">
        <v>365.428</v>
      </c>
      <c r="D23" s="1">
        <v>678.13900000000001</v>
      </c>
      <c r="E23" s="1">
        <v>553.10799999999995</v>
      </c>
      <c r="F23" s="1">
        <v>360.339</v>
      </c>
      <c r="G23" s="5">
        <v>1</v>
      </c>
      <c r="H23" s="1">
        <v>55</v>
      </c>
      <c r="I23" s="1"/>
      <c r="J23" s="1">
        <v>518.17999999999995</v>
      </c>
      <c r="K23" s="1">
        <f t="shared" si="1"/>
        <v>34.927999999999997</v>
      </c>
      <c r="L23" s="1">
        <f t="shared" si="5"/>
        <v>468.42799999999994</v>
      </c>
      <c r="M23" s="1">
        <v>84.68</v>
      </c>
      <c r="N23" s="1">
        <v>111.6175999999999</v>
      </c>
      <c r="O23" s="1">
        <v>279.40674999999999</v>
      </c>
      <c r="P23" s="1">
        <f t="shared" si="2"/>
        <v>93.685599999999994</v>
      </c>
      <c r="Q23" s="9">
        <f>VLOOKUP(A23,[1]Sheet!$A:$R,18,0)</f>
        <v>60.206449999999997</v>
      </c>
      <c r="R23" s="16">
        <v>450</v>
      </c>
      <c r="S23" s="24">
        <f t="shared" si="7"/>
        <v>200</v>
      </c>
      <c r="T23" s="25">
        <v>250</v>
      </c>
      <c r="U23" s="17"/>
      <c r="V23" s="1"/>
      <c r="W23" s="1">
        <f t="shared" si="8"/>
        <v>12.823351187375648</v>
      </c>
      <c r="X23" s="1">
        <f t="shared" si="9"/>
        <v>8.0200516408071234</v>
      </c>
      <c r="Y23" s="1">
        <v>91.228399999999993</v>
      </c>
      <c r="Z23" s="1">
        <v>91.960599999999999</v>
      </c>
      <c r="AA23" s="1">
        <v>67.115600000000001</v>
      </c>
      <c r="AB23" s="1">
        <v>76.158799999999999</v>
      </c>
      <c r="AC23" s="1">
        <v>79.6708</v>
      </c>
      <c r="AD23" s="1"/>
      <c r="AE23" s="1">
        <f t="shared" si="10"/>
        <v>200</v>
      </c>
      <c r="AF23" s="1">
        <f t="shared" si="11"/>
        <v>250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32</v>
      </c>
      <c r="C24" s="1">
        <v>4751.8950000000004</v>
      </c>
      <c r="D24" s="1">
        <v>14031.98</v>
      </c>
      <c r="E24" s="1">
        <v>12191.112999999999</v>
      </c>
      <c r="F24" s="1">
        <v>5706.0119999999997</v>
      </c>
      <c r="G24" s="5">
        <v>1</v>
      </c>
      <c r="H24" s="1">
        <v>60</v>
      </c>
      <c r="I24" s="1"/>
      <c r="J24" s="1">
        <v>12107.51</v>
      </c>
      <c r="K24" s="1">
        <f t="shared" si="1"/>
        <v>83.602999999999156</v>
      </c>
      <c r="L24" s="1">
        <f t="shared" si="5"/>
        <v>3197.1029999999992</v>
      </c>
      <c r="M24" s="1">
        <v>8994.01</v>
      </c>
      <c r="N24" s="1">
        <v>712.18767999999773</v>
      </c>
      <c r="O24" s="1">
        <v>1127.3843200000019</v>
      </c>
      <c r="P24" s="1">
        <f t="shared" si="2"/>
        <v>639.42059999999981</v>
      </c>
      <c r="Q24" s="9">
        <f>VLOOKUP(A24,[1]Sheet!$A:$R,18,0)</f>
        <v>525.38499999999999</v>
      </c>
      <c r="R24" s="16">
        <v>600</v>
      </c>
      <c r="S24" s="24">
        <f t="shared" si="7"/>
        <v>300</v>
      </c>
      <c r="T24" s="25">
        <v>300</v>
      </c>
      <c r="U24" s="17"/>
      <c r="V24" s="1"/>
      <c r="W24" s="1">
        <f t="shared" si="8"/>
        <v>12.739007782983537</v>
      </c>
      <c r="X24" s="1">
        <f t="shared" si="9"/>
        <v>11.800658283452242</v>
      </c>
      <c r="Y24" s="1">
        <v>797.18340000000023</v>
      </c>
      <c r="Z24" s="1">
        <v>772.79319999999984</v>
      </c>
      <c r="AA24" s="1">
        <v>728.46320000000014</v>
      </c>
      <c r="AB24" s="1">
        <v>716.07899999999995</v>
      </c>
      <c r="AC24" s="1">
        <v>692.93099999999993</v>
      </c>
      <c r="AD24" s="1"/>
      <c r="AE24" s="1">
        <f t="shared" si="10"/>
        <v>300</v>
      </c>
      <c r="AF24" s="1">
        <f t="shared" si="11"/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32</v>
      </c>
      <c r="C25" s="1">
        <v>1716.7280000000001</v>
      </c>
      <c r="D25" s="1">
        <v>7617.165</v>
      </c>
      <c r="E25" s="1">
        <v>6077.9870000000001</v>
      </c>
      <c r="F25" s="1">
        <v>2908.5740000000001</v>
      </c>
      <c r="G25" s="5">
        <v>1</v>
      </c>
      <c r="H25" s="1">
        <v>60</v>
      </c>
      <c r="I25" s="1"/>
      <c r="J25" s="1">
        <v>6022.31</v>
      </c>
      <c r="K25" s="1">
        <f t="shared" si="1"/>
        <v>55.67699999999968</v>
      </c>
      <c r="L25" s="1">
        <f t="shared" si="5"/>
        <v>2078.1770000000001</v>
      </c>
      <c r="M25" s="1">
        <v>3999.81</v>
      </c>
      <c r="N25" s="1">
        <v>400.5852399999992</v>
      </c>
      <c r="O25" s="1">
        <v>360.15536000000071</v>
      </c>
      <c r="P25" s="1">
        <f t="shared" si="2"/>
        <v>415.6354</v>
      </c>
      <c r="Q25" s="9">
        <f>VLOOKUP(A25,[1]Sheet!$A:$R,18,0)</f>
        <v>272.75110000000001</v>
      </c>
      <c r="R25" s="16">
        <v>1550</v>
      </c>
      <c r="S25" s="24">
        <f t="shared" si="7"/>
        <v>800</v>
      </c>
      <c r="T25" s="25">
        <v>750</v>
      </c>
      <c r="U25" s="17"/>
      <c r="V25" s="1"/>
      <c r="W25" s="1">
        <f t="shared" si="8"/>
        <v>12.557435194403556</v>
      </c>
      <c r="X25" s="1">
        <f t="shared" si="9"/>
        <v>8.8282052010006833</v>
      </c>
      <c r="Y25" s="1">
        <v>451.93779999999998</v>
      </c>
      <c r="Z25" s="1">
        <v>429.30759999999992</v>
      </c>
      <c r="AA25" s="1">
        <v>428.57979999999992</v>
      </c>
      <c r="AB25" s="1">
        <v>388.66759999999999</v>
      </c>
      <c r="AC25" s="1">
        <v>379.92739999999998</v>
      </c>
      <c r="AD25" s="1"/>
      <c r="AE25" s="1">
        <f t="shared" si="10"/>
        <v>800</v>
      </c>
      <c r="AF25" s="1">
        <f t="shared" si="11"/>
        <v>750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32</v>
      </c>
      <c r="C26" s="1">
        <v>352.58300000000003</v>
      </c>
      <c r="D26" s="1">
        <v>867.88900000000001</v>
      </c>
      <c r="E26" s="1">
        <v>514.08299999999997</v>
      </c>
      <c r="F26" s="1">
        <v>520.87800000000004</v>
      </c>
      <c r="G26" s="5">
        <v>1</v>
      </c>
      <c r="H26" s="1">
        <v>60</v>
      </c>
      <c r="I26" s="1"/>
      <c r="J26" s="1">
        <v>487.46899999999999</v>
      </c>
      <c r="K26" s="1">
        <f t="shared" si="1"/>
        <v>26.613999999999976</v>
      </c>
      <c r="L26" s="1">
        <f t="shared" si="5"/>
        <v>392.56399999999996</v>
      </c>
      <c r="M26" s="1">
        <v>121.51900000000001</v>
      </c>
      <c r="N26" s="1">
        <v>214.56480000000039</v>
      </c>
      <c r="O26" s="1"/>
      <c r="P26" s="1">
        <f t="shared" si="2"/>
        <v>78.512799999999999</v>
      </c>
      <c r="Q26" s="9">
        <f>VLOOKUP(A26,[1]Sheet!$A:$R,18,0)</f>
        <v>56.280650000000001</v>
      </c>
      <c r="R26" s="16">
        <v>250</v>
      </c>
      <c r="S26" s="24">
        <f t="shared" si="7"/>
        <v>130</v>
      </c>
      <c r="T26" s="25">
        <v>120</v>
      </c>
      <c r="U26" s="17"/>
      <c r="V26" s="1"/>
      <c r="W26" s="1">
        <f t="shared" si="8"/>
        <v>12.55136487298887</v>
      </c>
      <c r="X26" s="1">
        <f t="shared" si="9"/>
        <v>9.367170703375761</v>
      </c>
      <c r="Y26" s="1">
        <v>112.1584</v>
      </c>
      <c r="Z26" s="1">
        <v>92.636400000000009</v>
      </c>
      <c r="AA26" s="1">
        <v>77.238599999999991</v>
      </c>
      <c r="AB26" s="1">
        <v>81.861400000000003</v>
      </c>
      <c r="AC26" s="1">
        <v>73.421599999999998</v>
      </c>
      <c r="AD26" s="1"/>
      <c r="AE26" s="1">
        <f t="shared" si="10"/>
        <v>130</v>
      </c>
      <c r="AF26" s="1">
        <f t="shared" si="11"/>
        <v>120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32</v>
      </c>
      <c r="C27" s="1"/>
      <c r="D27" s="1">
        <v>153.797</v>
      </c>
      <c r="E27" s="1">
        <v>153.797</v>
      </c>
      <c r="F27" s="1"/>
      <c r="G27" s="5">
        <v>0</v>
      </c>
      <c r="H27" s="1" t="e">
        <v>#N/A</v>
      </c>
      <c r="I27" s="1"/>
      <c r="J27" s="1">
        <v>155.39699999999999</v>
      </c>
      <c r="K27" s="1">
        <f t="shared" si="1"/>
        <v>-1.5999999999999943</v>
      </c>
      <c r="L27" s="1">
        <f t="shared" si="5"/>
        <v>0</v>
      </c>
      <c r="M27" s="1">
        <v>153.797</v>
      </c>
      <c r="N27" s="1">
        <v>0</v>
      </c>
      <c r="O27" s="1"/>
      <c r="P27" s="1">
        <f t="shared" si="2"/>
        <v>0</v>
      </c>
      <c r="Q27" s="9">
        <f>VLOOKUP(A27,[1]Sheet!$A:$R,18,0)</f>
        <v>0.1734</v>
      </c>
      <c r="R27" s="16"/>
      <c r="S27" s="24">
        <f t="shared" si="7"/>
        <v>0</v>
      </c>
      <c r="T27" s="25"/>
      <c r="U27" s="17"/>
      <c r="V27" s="1"/>
      <c r="W27" s="1" t="e">
        <f t="shared" si="8"/>
        <v>#DIV/0!</v>
      </c>
      <c r="X27" s="1" t="e">
        <f t="shared" si="9"/>
        <v>#DIV/0!</v>
      </c>
      <c r="Y27" s="1">
        <v>0</v>
      </c>
      <c r="Z27" s="1">
        <v>0</v>
      </c>
      <c r="AA27" s="1"/>
      <c r="AB27" s="1"/>
      <c r="AC27" s="1"/>
      <c r="AD27" s="1"/>
      <c r="AE27" s="1">
        <f t="shared" si="10"/>
        <v>0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32</v>
      </c>
      <c r="C28" s="1">
        <v>285.93299999999999</v>
      </c>
      <c r="D28" s="1">
        <v>592.00400000000002</v>
      </c>
      <c r="E28" s="1">
        <v>390.846</v>
      </c>
      <c r="F28" s="1">
        <v>417.71300000000002</v>
      </c>
      <c r="G28" s="5">
        <v>1</v>
      </c>
      <c r="H28" s="1">
        <v>60</v>
      </c>
      <c r="I28" s="1"/>
      <c r="J28" s="1">
        <v>364.1</v>
      </c>
      <c r="K28" s="1">
        <f t="shared" si="1"/>
        <v>26.745999999999981</v>
      </c>
      <c r="L28" s="1">
        <f t="shared" si="5"/>
        <v>390.846</v>
      </c>
      <c r="M28" s="1"/>
      <c r="N28" s="1">
        <v>47.98900000000026</v>
      </c>
      <c r="O28" s="1">
        <v>184.63720000000001</v>
      </c>
      <c r="P28" s="1">
        <f t="shared" si="2"/>
        <v>78.169200000000004</v>
      </c>
      <c r="Q28" s="9">
        <f>VLOOKUP(A28,[1]Sheet!$A:$R,18,0)</f>
        <v>51.510199999999998</v>
      </c>
      <c r="R28" s="16">
        <v>350</v>
      </c>
      <c r="S28" s="24">
        <f t="shared" si="7"/>
        <v>150</v>
      </c>
      <c r="T28" s="25">
        <v>200</v>
      </c>
      <c r="U28" s="17"/>
      <c r="V28" s="1"/>
      <c r="W28" s="1">
        <f t="shared" si="8"/>
        <v>12.79710167175819</v>
      </c>
      <c r="X28" s="1">
        <f t="shared" si="9"/>
        <v>8.3196348433910075</v>
      </c>
      <c r="Y28" s="1">
        <v>88.884</v>
      </c>
      <c r="Z28" s="1">
        <v>69.7684</v>
      </c>
      <c r="AA28" s="1">
        <v>72.010400000000004</v>
      </c>
      <c r="AB28" s="1">
        <v>71.988</v>
      </c>
      <c r="AC28" s="1">
        <v>69.181600000000003</v>
      </c>
      <c r="AD28" s="1"/>
      <c r="AE28" s="1">
        <f t="shared" si="10"/>
        <v>150</v>
      </c>
      <c r="AF28" s="1">
        <f t="shared" si="11"/>
        <v>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32</v>
      </c>
      <c r="C29" s="1">
        <v>297.238</v>
      </c>
      <c r="D29" s="1">
        <v>157.08099999999999</v>
      </c>
      <c r="E29" s="1">
        <v>190.17</v>
      </c>
      <c r="F29" s="1">
        <v>203.05199999999999</v>
      </c>
      <c r="G29" s="5">
        <v>1</v>
      </c>
      <c r="H29" s="1">
        <v>35</v>
      </c>
      <c r="I29" s="1"/>
      <c r="J29" s="1">
        <v>195.1</v>
      </c>
      <c r="K29" s="1">
        <f t="shared" si="1"/>
        <v>-4.9300000000000068</v>
      </c>
      <c r="L29" s="1">
        <f t="shared" si="5"/>
        <v>190.17</v>
      </c>
      <c r="M29" s="1"/>
      <c r="N29" s="1">
        <v>133.4954000000001</v>
      </c>
      <c r="O29" s="1"/>
      <c r="P29" s="1">
        <f t="shared" si="2"/>
        <v>38.033999999999999</v>
      </c>
      <c r="Q29" s="9">
        <f>VLOOKUP(A29,[1]Sheet!$A:$R,18,0)</f>
        <v>25.072400000000002</v>
      </c>
      <c r="R29" s="16">
        <f>11*P29-O29-N29-F29</f>
        <v>81.8265999999999</v>
      </c>
      <c r="S29" s="24">
        <f t="shared" si="7"/>
        <v>41.8265999999999</v>
      </c>
      <c r="T29" s="25">
        <v>40</v>
      </c>
      <c r="U29" s="17"/>
      <c r="V29" s="1"/>
      <c r="W29" s="1">
        <f t="shared" si="8"/>
        <v>11.000000000000002</v>
      </c>
      <c r="X29" s="1">
        <f t="shared" si="9"/>
        <v>8.8485933638323626</v>
      </c>
      <c r="Y29" s="1">
        <v>53.087400000000002</v>
      </c>
      <c r="Z29" s="1">
        <v>58.381600000000013</v>
      </c>
      <c r="AA29" s="1">
        <v>29.246200000000002</v>
      </c>
      <c r="AB29" s="1">
        <v>24.124199999999998</v>
      </c>
      <c r="AC29" s="1">
        <v>38.242600000000003</v>
      </c>
      <c r="AD29" s="1"/>
      <c r="AE29" s="1">
        <f t="shared" si="10"/>
        <v>41.8265999999999</v>
      </c>
      <c r="AF29" s="1">
        <f t="shared" si="11"/>
        <v>40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57</v>
      </c>
      <c r="B30" s="1" t="s">
        <v>32</v>
      </c>
      <c r="C30" s="1">
        <v>122.521</v>
      </c>
      <c r="D30" s="1">
        <v>43.718000000000004</v>
      </c>
      <c r="E30" s="1">
        <v>57.256999999999998</v>
      </c>
      <c r="F30" s="1">
        <v>90.141999999999996</v>
      </c>
      <c r="G30" s="5">
        <v>1</v>
      </c>
      <c r="H30" s="1">
        <v>40</v>
      </c>
      <c r="I30" s="1"/>
      <c r="J30" s="1">
        <v>58.4</v>
      </c>
      <c r="K30" s="1">
        <f t="shared" si="1"/>
        <v>-1.1430000000000007</v>
      </c>
      <c r="L30" s="1">
        <f t="shared" si="5"/>
        <v>57.256999999999998</v>
      </c>
      <c r="M30" s="1"/>
      <c r="N30" s="1">
        <v>30.49779999999997</v>
      </c>
      <c r="O30" s="1"/>
      <c r="P30" s="1">
        <f t="shared" si="2"/>
        <v>11.4514</v>
      </c>
      <c r="Q30" s="9">
        <f>VLOOKUP(A30,[1]Sheet!$A:$R,18,0)</f>
        <v>9.0018999999999991</v>
      </c>
      <c r="R30" s="16">
        <f t="shared" ref="R30" si="13">13*P30-O30-N30-F30</f>
        <v>28.228400000000036</v>
      </c>
      <c r="S30" s="24">
        <f t="shared" si="7"/>
        <v>28.228400000000036</v>
      </c>
      <c r="T30" s="25"/>
      <c r="U30" s="17"/>
      <c r="V30" s="1"/>
      <c r="W30" s="1">
        <f t="shared" si="8"/>
        <v>13</v>
      </c>
      <c r="X30" s="1">
        <f t="shared" si="9"/>
        <v>10.534938959428539</v>
      </c>
      <c r="Y30" s="1">
        <v>15.756</v>
      </c>
      <c r="Z30" s="1">
        <v>14.7094</v>
      </c>
      <c r="AA30" s="1">
        <v>7.9714000000000009</v>
      </c>
      <c r="AB30" s="1">
        <v>12.900399999999999</v>
      </c>
      <c r="AC30" s="1">
        <v>17.011199999999999</v>
      </c>
      <c r="AD30" s="1"/>
      <c r="AE30" s="1">
        <f t="shared" si="10"/>
        <v>28.228400000000036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32</v>
      </c>
      <c r="C31" s="1">
        <v>372.63</v>
      </c>
      <c r="D31" s="1">
        <v>695.24</v>
      </c>
      <c r="E31" s="1">
        <v>646.75300000000004</v>
      </c>
      <c r="F31" s="1">
        <v>349.83699999999999</v>
      </c>
      <c r="G31" s="5">
        <v>1</v>
      </c>
      <c r="H31" s="1">
        <v>30</v>
      </c>
      <c r="I31" s="1"/>
      <c r="J31" s="1">
        <v>621.13699999999994</v>
      </c>
      <c r="K31" s="1">
        <f t="shared" si="1"/>
        <v>25.616000000000099</v>
      </c>
      <c r="L31" s="1">
        <f t="shared" si="5"/>
        <v>291.01600000000002</v>
      </c>
      <c r="M31" s="1">
        <v>355.73700000000002</v>
      </c>
      <c r="N31" s="1">
        <v>68.847999999999956</v>
      </c>
      <c r="O31" s="1"/>
      <c r="P31" s="1">
        <f t="shared" si="2"/>
        <v>58.203200000000002</v>
      </c>
      <c r="Q31" s="9">
        <f>VLOOKUP(A31,[1]Sheet!$A:$R,18,0)</f>
        <v>39.164200000000001</v>
      </c>
      <c r="R31" s="16">
        <f>10*P31-O31-N31-F31</f>
        <v>163.34700000000009</v>
      </c>
      <c r="S31" s="24">
        <f t="shared" si="7"/>
        <v>0</v>
      </c>
      <c r="T31" s="25">
        <f>R31</f>
        <v>163.34700000000009</v>
      </c>
      <c r="U31" s="17"/>
      <c r="V31" s="1"/>
      <c r="W31" s="1">
        <f t="shared" si="8"/>
        <v>10</v>
      </c>
      <c r="X31" s="1">
        <f t="shared" si="9"/>
        <v>7.193504824477003</v>
      </c>
      <c r="Y31" s="1">
        <v>62.223799999999997</v>
      </c>
      <c r="Z31" s="1">
        <v>76.863600000000005</v>
      </c>
      <c r="AA31" s="1">
        <v>53.367199999999997</v>
      </c>
      <c r="AB31" s="1">
        <v>35.1768</v>
      </c>
      <c r="AC31" s="1">
        <v>48.123200000000011</v>
      </c>
      <c r="AD31" s="1"/>
      <c r="AE31" s="1">
        <f t="shared" si="10"/>
        <v>0</v>
      </c>
      <c r="AF31" s="1">
        <f t="shared" si="11"/>
        <v>163.34700000000009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32</v>
      </c>
      <c r="C32" s="1">
        <v>329.90300000000002</v>
      </c>
      <c r="D32" s="1">
        <v>890.072</v>
      </c>
      <c r="E32" s="1">
        <v>635.04600000000005</v>
      </c>
      <c r="F32" s="1">
        <v>415.79</v>
      </c>
      <c r="G32" s="5">
        <v>1</v>
      </c>
      <c r="H32" s="1">
        <v>30</v>
      </c>
      <c r="I32" s="1"/>
      <c r="J32" s="1">
        <v>671.13300000000004</v>
      </c>
      <c r="K32" s="1">
        <f t="shared" si="1"/>
        <v>-36.086999999999989</v>
      </c>
      <c r="L32" s="1">
        <f t="shared" si="5"/>
        <v>317.01300000000003</v>
      </c>
      <c r="M32" s="1">
        <v>318.03300000000002</v>
      </c>
      <c r="N32" s="1">
        <v>184.51390000000009</v>
      </c>
      <c r="O32" s="1"/>
      <c r="P32" s="1">
        <f t="shared" si="2"/>
        <v>63.402600000000007</v>
      </c>
      <c r="Q32" s="9">
        <f>VLOOKUP(A32,[1]Sheet!$A:$R,18,0)</f>
        <v>48.352899999999998</v>
      </c>
      <c r="R32" s="16">
        <f t="shared" ref="R32" si="14">11*P32-O32-N32-F32</f>
        <v>97.124700000000018</v>
      </c>
      <c r="S32" s="24">
        <f t="shared" si="7"/>
        <v>0</v>
      </c>
      <c r="T32" s="25">
        <f>R32</f>
        <v>97.124700000000018</v>
      </c>
      <c r="U32" s="17"/>
      <c r="V32" s="1"/>
      <c r="W32" s="1">
        <f t="shared" si="8"/>
        <v>11.000000000000002</v>
      </c>
      <c r="X32" s="1">
        <f t="shared" si="9"/>
        <v>9.4681274900398407</v>
      </c>
      <c r="Y32" s="1">
        <v>78.985600000000019</v>
      </c>
      <c r="Z32" s="1">
        <v>98.29800000000003</v>
      </c>
      <c r="AA32" s="1">
        <v>59.789400000000001</v>
      </c>
      <c r="AB32" s="1">
        <v>88.169399999999996</v>
      </c>
      <c r="AC32" s="1">
        <v>91.523399999999995</v>
      </c>
      <c r="AD32" s="1"/>
      <c r="AE32" s="1">
        <f t="shared" si="10"/>
        <v>0</v>
      </c>
      <c r="AF32" s="1">
        <f t="shared" si="11"/>
        <v>97.124700000000018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32</v>
      </c>
      <c r="C33" s="1">
        <v>112.336</v>
      </c>
      <c r="D33" s="1">
        <v>350.88600000000002</v>
      </c>
      <c r="E33" s="1">
        <v>181.78700000000001</v>
      </c>
      <c r="F33" s="1">
        <v>180.59700000000001</v>
      </c>
      <c r="G33" s="5">
        <v>1</v>
      </c>
      <c r="H33" s="1">
        <v>30</v>
      </c>
      <c r="I33" s="1"/>
      <c r="J33" s="1">
        <v>222.87899999999999</v>
      </c>
      <c r="K33" s="1">
        <f t="shared" si="1"/>
        <v>-41.091999999999985</v>
      </c>
      <c r="L33" s="1">
        <f t="shared" si="5"/>
        <v>49.608000000000004</v>
      </c>
      <c r="M33" s="1">
        <v>132.179</v>
      </c>
      <c r="N33" s="1">
        <v>89.664466666666641</v>
      </c>
      <c r="O33" s="1"/>
      <c r="P33" s="1">
        <f t="shared" si="2"/>
        <v>9.9216000000000015</v>
      </c>
      <c r="Q33" s="9">
        <f>VLOOKUP(A33,[1]Sheet!$A:$R,18,0)</f>
        <v>10.98035</v>
      </c>
      <c r="R33" s="16"/>
      <c r="S33" s="24">
        <f t="shared" si="7"/>
        <v>0</v>
      </c>
      <c r="T33" s="25"/>
      <c r="U33" s="17"/>
      <c r="V33" s="1"/>
      <c r="W33" s="1">
        <f t="shared" si="8"/>
        <v>27.23970596140407</v>
      </c>
      <c r="X33" s="1">
        <f t="shared" si="9"/>
        <v>27.23970596140407</v>
      </c>
      <c r="Y33" s="1">
        <v>22.569600000000001</v>
      </c>
      <c r="Z33" s="1">
        <v>33.547199999999997</v>
      </c>
      <c r="AA33" s="1">
        <v>13.1136</v>
      </c>
      <c r="AB33" s="1">
        <v>12.486599999999999</v>
      </c>
      <c r="AC33" s="1">
        <v>12.486599999999999</v>
      </c>
      <c r="AD33" s="15" t="s">
        <v>113</v>
      </c>
      <c r="AE33" s="1">
        <f t="shared" si="10"/>
        <v>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32</v>
      </c>
      <c r="C34" s="1">
        <v>712.327</v>
      </c>
      <c r="D34" s="1">
        <v>1674.271</v>
      </c>
      <c r="E34" s="1">
        <v>1158.8320000000001</v>
      </c>
      <c r="F34" s="1">
        <v>957.57100000000003</v>
      </c>
      <c r="G34" s="5">
        <v>1</v>
      </c>
      <c r="H34" s="1">
        <v>40</v>
      </c>
      <c r="I34" s="1"/>
      <c r="J34" s="1">
        <v>1173.3050000000001</v>
      </c>
      <c r="K34" s="1">
        <f t="shared" si="1"/>
        <v>-14.472999999999956</v>
      </c>
      <c r="L34" s="1">
        <f t="shared" si="5"/>
        <v>583.02700000000016</v>
      </c>
      <c r="M34" s="1">
        <v>575.80499999999995</v>
      </c>
      <c r="N34" s="1">
        <v>417.67239999999993</v>
      </c>
      <c r="O34" s="1"/>
      <c r="P34" s="1">
        <f t="shared" si="2"/>
        <v>116.60540000000003</v>
      </c>
      <c r="Q34" s="9">
        <f>VLOOKUP(A34,[1]Sheet!$A:$R,18,0)</f>
        <v>89.359949999999998</v>
      </c>
      <c r="R34" s="16">
        <f t="shared" ref="R34:R36" si="15">13*P34-O34-N34-F34</f>
        <v>140.62680000000034</v>
      </c>
      <c r="S34" s="24">
        <f t="shared" si="7"/>
        <v>0</v>
      </c>
      <c r="T34" s="25">
        <f>R34</f>
        <v>140.62680000000034</v>
      </c>
      <c r="U34" s="17"/>
      <c r="V34" s="1"/>
      <c r="W34" s="1">
        <f t="shared" si="8"/>
        <v>12.999999999999998</v>
      </c>
      <c r="X34" s="1">
        <f t="shared" si="9"/>
        <v>11.793994103189041</v>
      </c>
      <c r="Y34" s="1">
        <v>179.0428</v>
      </c>
      <c r="Z34" s="1">
        <v>193.2166</v>
      </c>
      <c r="AA34" s="1">
        <v>104.7398</v>
      </c>
      <c r="AB34" s="1">
        <v>62.917400000000001</v>
      </c>
      <c r="AC34" s="1">
        <v>95.844200000000001</v>
      </c>
      <c r="AD34" s="1"/>
      <c r="AE34" s="1">
        <f t="shared" si="10"/>
        <v>0</v>
      </c>
      <c r="AF34" s="1">
        <f t="shared" si="11"/>
        <v>140.62680000000034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32</v>
      </c>
      <c r="C35" s="1">
        <v>256.40899999999999</v>
      </c>
      <c r="D35" s="1">
        <v>1237.5989999999999</v>
      </c>
      <c r="E35" s="1">
        <v>1158.0160000000001</v>
      </c>
      <c r="F35" s="1">
        <v>211.15600000000001</v>
      </c>
      <c r="G35" s="5">
        <v>1</v>
      </c>
      <c r="H35" s="1">
        <v>35</v>
      </c>
      <c r="I35" s="1"/>
      <c r="J35" s="1">
        <v>1161.085</v>
      </c>
      <c r="K35" s="1">
        <f t="shared" si="1"/>
        <v>-3.06899999999996</v>
      </c>
      <c r="L35" s="1">
        <f t="shared" si="5"/>
        <v>190.85100000000011</v>
      </c>
      <c r="M35" s="1">
        <v>967.16499999999996</v>
      </c>
      <c r="N35" s="1">
        <v>108.88039999999999</v>
      </c>
      <c r="O35" s="1"/>
      <c r="P35" s="1">
        <f t="shared" si="2"/>
        <v>38.170200000000023</v>
      </c>
      <c r="Q35" s="9">
        <f>VLOOKUP(A35,[1]Sheet!$A:$R,18,0)</f>
        <v>24.370999999999999</v>
      </c>
      <c r="R35" s="16">
        <f>11*P35-O35-N35-F35</f>
        <v>99.835800000000233</v>
      </c>
      <c r="S35" s="24">
        <f t="shared" si="7"/>
        <v>0</v>
      </c>
      <c r="T35" s="25">
        <f>R35</f>
        <v>99.835800000000233</v>
      </c>
      <c r="U35" s="17"/>
      <c r="V35" s="1"/>
      <c r="W35" s="1">
        <f t="shared" si="8"/>
        <v>11</v>
      </c>
      <c r="X35" s="1">
        <f t="shared" si="9"/>
        <v>8.3844569847682173</v>
      </c>
      <c r="Y35" s="1">
        <v>50.45500000000002</v>
      </c>
      <c r="Z35" s="1">
        <v>55.249799999999979</v>
      </c>
      <c r="AA35" s="1">
        <v>31.445399999999999</v>
      </c>
      <c r="AB35" s="1">
        <v>30.257999999999999</v>
      </c>
      <c r="AC35" s="1">
        <v>35.566200000000002</v>
      </c>
      <c r="AD35" s="1"/>
      <c r="AE35" s="1">
        <f t="shared" si="10"/>
        <v>0</v>
      </c>
      <c r="AF35" s="1">
        <f t="shared" si="11"/>
        <v>99.835800000000233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32</v>
      </c>
      <c r="C36" s="1">
        <v>151.821</v>
      </c>
      <c r="D36" s="1">
        <v>279.52100000000002</v>
      </c>
      <c r="E36" s="1">
        <v>135.05099999999999</v>
      </c>
      <c r="F36" s="1">
        <v>227.77199999999999</v>
      </c>
      <c r="G36" s="5">
        <v>1</v>
      </c>
      <c r="H36" s="1">
        <v>45</v>
      </c>
      <c r="I36" s="1"/>
      <c r="J36" s="1">
        <v>117</v>
      </c>
      <c r="K36" s="1">
        <f t="shared" si="1"/>
        <v>18.050999999999988</v>
      </c>
      <c r="L36" s="1">
        <f t="shared" si="5"/>
        <v>135.05099999999999</v>
      </c>
      <c r="M36" s="1"/>
      <c r="N36" s="1">
        <v>41.03160000000004</v>
      </c>
      <c r="O36" s="1">
        <v>36.766100000000051</v>
      </c>
      <c r="P36" s="1">
        <f t="shared" si="2"/>
        <v>27.010199999999998</v>
      </c>
      <c r="Q36" s="9">
        <f>VLOOKUP(A36,[1]Sheet!$A:$R,18,0)</f>
        <v>25.076350000000001</v>
      </c>
      <c r="R36" s="16">
        <f t="shared" si="15"/>
        <v>45.5628999999999</v>
      </c>
      <c r="S36" s="24">
        <f t="shared" si="7"/>
        <v>45.5628999999999</v>
      </c>
      <c r="T36" s="25"/>
      <c r="U36" s="17"/>
      <c r="V36" s="1"/>
      <c r="W36" s="1">
        <f t="shared" si="8"/>
        <v>13</v>
      </c>
      <c r="X36" s="1">
        <f t="shared" si="9"/>
        <v>11.313122450037397</v>
      </c>
      <c r="Y36" s="1">
        <v>35.683599999999998</v>
      </c>
      <c r="Z36" s="1">
        <v>31.813400000000001</v>
      </c>
      <c r="AA36" s="1">
        <v>32.155799999999999</v>
      </c>
      <c r="AB36" s="1">
        <v>29.851800000000001</v>
      </c>
      <c r="AC36" s="1">
        <v>26.1586</v>
      </c>
      <c r="AD36" s="1"/>
      <c r="AE36" s="1">
        <f t="shared" si="10"/>
        <v>45.5628999999999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32</v>
      </c>
      <c r="C37" s="1">
        <v>37.320999999999998</v>
      </c>
      <c r="D37" s="1">
        <v>70.012</v>
      </c>
      <c r="E37" s="1">
        <v>16.649000000000001</v>
      </c>
      <c r="F37" s="1">
        <v>54.345999999999997</v>
      </c>
      <c r="G37" s="5">
        <v>1</v>
      </c>
      <c r="H37" s="1">
        <v>30</v>
      </c>
      <c r="I37" s="1"/>
      <c r="J37" s="1">
        <v>23.6</v>
      </c>
      <c r="K37" s="1">
        <f t="shared" si="1"/>
        <v>-6.9510000000000005</v>
      </c>
      <c r="L37" s="1">
        <f t="shared" si="5"/>
        <v>16.649000000000001</v>
      </c>
      <c r="M37" s="1"/>
      <c r="N37" s="1">
        <v>59.032600000000009</v>
      </c>
      <c r="O37" s="1"/>
      <c r="P37" s="1">
        <f t="shared" si="2"/>
        <v>3.3298000000000001</v>
      </c>
      <c r="Q37" s="9">
        <f>VLOOKUP(A37,[1]Sheet!$A:$R,18,0)</f>
        <v>3.8088000000000002</v>
      </c>
      <c r="R37" s="16"/>
      <c r="S37" s="24">
        <f t="shared" si="7"/>
        <v>0</v>
      </c>
      <c r="T37" s="25"/>
      <c r="U37" s="17"/>
      <c r="V37" s="1"/>
      <c r="W37" s="1">
        <f t="shared" si="8"/>
        <v>34.049672653012195</v>
      </c>
      <c r="X37" s="1">
        <f t="shared" si="9"/>
        <v>34.049672653012195</v>
      </c>
      <c r="Y37" s="1">
        <v>7.227199999999999</v>
      </c>
      <c r="Z37" s="1">
        <v>15.236800000000001</v>
      </c>
      <c r="AA37" s="1">
        <v>8.232800000000001</v>
      </c>
      <c r="AB37" s="1">
        <v>-0.21479999999999999</v>
      </c>
      <c r="AC37" s="1">
        <v>-0.21479999999999999</v>
      </c>
      <c r="AD37" s="15" t="s">
        <v>113</v>
      </c>
      <c r="AE37" s="1">
        <f t="shared" si="10"/>
        <v>0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65</v>
      </c>
      <c r="B38" s="1" t="s">
        <v>32</v>
      </c>
      <c r="C38" s="1">
        <v>425.44799999999998</v>
      </c>
      <c r="D38" s="1">
        <v>846.67100000000005</v>
      </c>
      <c r="E38" s="1">
        <v>540.43499999999995</v>
      </c>
      <c r="F38" s="1">
        <v>662.58500000000004</v>
      </c>
      <c r="G38" s="5">
        <v>1</v>
      </c>
      <c r="H38" s="1">
        <v>45</v>
      </c>
      <c r="I38" s="1"/>
      <c r="J38" s="1">
        <v>535.46600000000001</v>
      </c>
      <c r="K38" s="1">
        <f t="shared" ref="K38:K68" si="16">E38-J38</f>
        <v>4.9689999999999372</v>
      </c>
      <c r="L38" s="1">
        <f t="shared" si="5"/>
        <v>438.46899999999994</v>
      </c>
      <c r="M38" s="1">
        <v>101.96599999999999</v>
      </c>
      <c r="N38" s="1">
        <v>48.801400000000399</v>
      </c>
      <c r="O38" s="1"/>
      <c r="P38" s="1">
        <f t="shared" ref="P38:P69" si="17">L38/5</f>
        <v>87.693799999999982</v>
      </c>
      <c r="Q38" s="9">
        <f>VLOOKUP(A38,[1]Sheet!$A:$R,18,0)</f>
        <v>56.155250000000002</v>
      </c>
      <c r="R38" s="16">
        <v>400</v>
      </c>
      <c r="S38" s="24">
        <f t="shared" si="7"/>
        <v>200</v>
      </c>
      <c r="T38" s="25">
        <v>200</v>
      </c>
      <c r="U38" s="17"/>
      <c r="V38" s="1"/>
      <c r="W38" s="1">
        <f t="shared" si="8"/>
        <v>12.673488889750478</v>
      </c>
      <c r="X38" s="1">
        <f t="shared" si="9"/>
        <v>8.1121630035418768</v>
      </c>
      <c r="Y38" s="1">
        <v>88.398999999999987</v>
      </c>
      <c r="Z38" s="1">
        <v>94.1858</v>
      </c>
      <c r="AA38" s="1">
        <v>103.71939999999999</v>
      </c>
      <c r="AB38" s="1">
        <v>93.656800000000004</v>
      </c>
      <c r="AC38" s="1">
        <v>98.178000000000011</v>
      </c>
      <c r="AD38" s="1"/>
      <c r="AE38" s="1">
        <f t="shared" si="10"/>
        <v>200</v>
      </c>
      <c r="AF38" s="1">
        <f t="shared" si="11"/>
        <v>200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32</v>
      </c>
      <c r="C39" s="1">
        <v>471.05200000000002</v>
      </c>
      <c r="D39" s="1">
        <v>680.42499999999995</v>
      </c>
      <c r="E39" s="1">
        <v>614.72799999999995</v>
      </c>
      <c r="F39" s="1">
        <v>425.774</v>
      </c>
      <c r="G39" s="5">
        <v>1</v>
      </c>
      <c r="H39" s="1">
        <v>45</v>
      </c>
      <c r="I39" s="1"/>
      <c r="J39" s="1">
        <v>621.66</v>
      </c>
      <c r="K39" s="1">
        <f t="shared" si="16"/>
        <v>-6.9320000000000164</v>
      </c>
      <c r="L39" s="1">
        <f t="shared" si="5"/>
        <v>311.96799999999996</v>
      </c>
      <c r="M39" s="1">
        <v>302.76</v>
      </c>
      <c r="N39" s="1">
        <v>55.778399999999579</v>
      </c>
      <c r="O39" s="1">
        <v>65.669499999999971</v>
      </c>
      <c r="P39" s="1">
        <f t="shared" si="17"/>
        <v>62.393599999999992</v>
      </c>
      <c r="Q39" s="9">
        <f>VLOOKUP(A39,[1]Sheet!$A:$R,18,0)</f>
        <v>46.984749999999991</v>
      </c>
      <c r="R39" s="16">
        <v>250</v>
      </c>
      <c r="S39" s="24">
        <f t="shared" si="7"/>
        <v>150</v>
      </c>
      <c r="T39" s="25">
        <v>100</v>
      </c>
      <c r="U39" s="17"/>
      <c r="V39" s="1"/>
      <c r="W39" s="1">
        <f t="shared" si="8"/>
        <v>12.777302479741506</v>
      </c>
      <c r="X39" s="1">
        <f t="shared" si="9"/>
        <v>8.7704812673094619</v>
      </c>
      <c r="Y39" s="1">
        <v>75.616799999999998</v>
      </c>
      <c r="Z39" s="1">
        <v>78.881600000000006</v>
      </c>
      <c r="AA39" s="1">
        <v>75.405600000000007</v>
      </c>
      <c r="AB39" s="1">
        <v>80.618200000000002</v>
      </c>
      <c r="AC39" s="1">
        <v>87.695000000000007</v>
      </c>
      <c r="AD39" s="1"/>
      <c r="AE39" s="1">
        <f t="shared" si="10"/>
        <v>150</v>
      </c>
      <c r="AF39" s="1">
        <f t="shared" si="11"/>
        <v>100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32</v>
      </c>
      <c r="C40" s="1">
        <v>245.50700000000001</v>
      </c>
      <c r="D40" s="1">
        <v>256.31599999999997</v>
      </c>
      <c r="E40" s="1">
        <v>132.11199999999999</v>
      </c>
      <c r="F40" s="1">
        <v>258.79300000000001</v>
      </c>
      <c r="G40" s="5">
        <v>1</v>
      </c>
      <c r="H40" s="1">
        <v>45</v>
      </c>
      <c r="I40" s="1"/>
      <c r="J40" s="1">
        <v>126.5</v>
      </c>
      <c r="K40" s="1">
        <f t="shared" si="16"/>
        <v>5.6119999999999948</v>
      </c>
      <c r="L40" s="1">
        <f t="shared" si="5"/>
        <v>132.11199999999999</v>
      </c>
      <c r="M40" s="1"/>
      <c r="N40" s="1">
        <v>192.52940000000001</v>
      </c>
      <c r="O40" s="1"/>
      <c r="P40" s="1">
        <f t="shared" si="17"/>
        <v>26.4224</v>
      </c>
      <c r="Q40" s="9">
        <f>VLOOKUP(A40,[1]Sheet!$A:$R,18,0)</f>
        <v>22.615549999999999</v>
      </c>
      <c r="R40" s="16"/>
      <c r="S40" s="24">
        <f t="shared" si="7"/>
        <v>0</v>
      </c>
      <c r="T40" s="25"/>
      <c r="U40" s="17"/>
      <c r="V40" s="1"/>
      <c r="W40" s="1">
        <f t="shared" si="8"/>
        <v>17.081052440353641</v>
      </c>
      <c r="X40" s="1">
        <f t="shared" si="9"/>
        <v>17.081052440353641</v>
      </c>
      <c r="Y40" s="1">
        <v>45.4574</v>
      </c>
      <c r="Z40" s="1">
        <v>48.153199999999998</v>
      </c>
      <c r="AA40" s="1">
        <v>20.452200000000001</v>
      </c>
      <c r="AB40" s="1">
        <v>28.0106</v>
      </c>
      <c r="AC40" s="1">
        <v>36.057000000000002</v>
      </c>
      <c r="AD40" s="15" t="s">
        <v>113</v>
      </c>
      <c r="AE40" s="1">
        <f t="shared" si="10"/>
        <v>0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32</v>
      </c>
      <c r="C41" s="1"/>
      <c r="D41" s="1">
        <v>350.39800000000002</v>
      </c>
      <c r="E41" s="1">
        <v>350.39800000000002</v>
      </c>
      <c r="F41" s="1"/>
      <c r="G41" s="5">
        <v>0</v>
      </c>
      <c r="H41" s="1" t="e">
        <v>#N/A</v>
      </c>
      <c r="I41" s="1"/>
      <c r="J41" s="1">
        <v>350.39800000000002</v>
      </c>
      <c r="K41" s="1">
        <f t="shared" si="16"/>
        <v>0</v>
      </c>
      <c r="L41" s="1">
        <f t="shared" si="5"/>
        <v>0</v>
      </c>
      <c r="M41" s="1">
        <v>350.39800000000002</v>
      </c>
      <c r="N41" s="1">
        <v>0</v>
      </c>
      <c r="O41" s="1"/>
      <c r="P41" s="1">
        <f t="shared" si="17"/>
        <v>0</v>
      </c>
      <c r="Q41" s="9">
        <f>VLOOKUP(A41,[1]Sheet!$A:$R,18,0)</f>
        <v>0</v>
      </c>
      <c r="R41" s="16"/>
      <c r="S41" s="24">
        <f t="shared" si="7"/>
        <v>0</v>
      </c>
      <c r="T41" s="25"/>
      <c r="U41" s="17"/>
      <c r="V41" s="1"/>
      <c r="W41" s="1" t="e">
        <f t="shared" si="8"/>
        <v>#DIV/0!</v>
      </c>
      <c r="X41" s="1" t="e">
        <f t="shared" si="9"/>
        <v>#DIV/0!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/>
      <c r="AE41" s="1">
        <f t="shared" si="10"/>
        <v>0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32</v>
      </c>
      <c r="C42" s="1">
        <v>100.19</v>
      </c>
      <c r="D42" s="1">
        <v>203.447</v>
      </c>
      <c r="E42" s="1">
        <v>258.55599999999998</v>
      </c>
      <c r="F42" s="1">
        <v>39.811999999999998</v>
      </c>
      <c r="G42" s="5">
        <v>1</v>
      </c>
      <c r="H42" s="1">
        <v>35</v>
      </c>
      <c r="I42" s="1"/>
      <c r="J42" s="1">
        <v>258.74700000000001</v>
      </c>
      <c r="K42" s="1">
        <f t="shared" si="16"/>
        <v>-0.19100000000003092</v>
      </c>
      <c r="L42" s="1">
        <f t="shared" si="5"/>
        <v>55.10899999999998</v>
      </c>
      <c r="M42" s="1">
        <v>203.447</v>
      </c>
      <c r="N42" s="1">
        <v>0</v>
      </c>
      <c r="O42" s="1"/>
      <c r="P42" s="1">
        <f t="shared" si="17"/>
        <v>11.021799999999995</v>
      </c>
      <c r="Q42" s="9">
        <f>VLOOKUP(A42,[1]Sheet!$A:$R,18,0)</f>
        <v>2.5143499999999999</v>
      </c>
      <c r="R42" s="16">
        <f>11*P42-O42-N42-F42</f>
        <v>81.427799999999948</v>
      </c>
      <c r="S42" s="24">
        <f t="shared" si="7"/>
        <v>41.427799999999948</v>
      </c>
      <c r="T42" s="25">
        <v>40</v>
      </c>
      <c r="U42" s="17"/>
      <c r="V42" s="1"/>
      <c r="W42" s="1">
        <f t="shared" si="8"/>
        <v>11</v>
      </c>
      <c r="X42" s="1">
        <f t="shared" si="9"/>
        <v>3.6121141737284304</v>
      </c>
      <c r="Y42" s="1">
        <v>12.6158</v>
      </c>
      <c r="Z42" s="1">
        <v>6.8863999999999974</v>
      </c>
      <c r="AA42" s="1">
        <v>4.2723999999999993</v>
      </c>
      <c r="AB42" s="1">
        <v>8.5489999999999977</v>
      </c>
      <c r="AC42" s="1">
        <v>8.5489999999999977</v>
      </c>
      <c r="AD42" s="1"/>
      <c r="AE42" s="1">
        <f t="shared" si="10"/>
        <v>41.427799999999948</v>
      </c>
      <c r="AF42" s="1">
        <f t="shared" si="11"/>
        <v>40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37</v>
      </c>
      <c r="C43" s="1">
        <v>120</v>
      </c>
      <c r="D43" s="1">
        <v>498</v>
      </c>
      <c r="E43" s="1">
        <v>115</v>
      </c>
      <c r="F43" s="1">
        <v>383</v>
      </c>
      <c r="G43" s="5">
        <v>0.4</v>
      </c>
      <c r="H43" s="1">
        <v>45</v>
      </c>
      <c r="I43" s="1"/>
      <c r="J43" s="1">
        <v>146</v>
      </c>
      <c r="K43" s="1">
        <f t="shared" si="16"/>
        <v>-31</v>
      </c>
      <c r="L43" s="1">
        <f t="shared" si="5"/>
        <v>115</v>
      </c>
      <c r="M43" s="1"/>
      <c r="N43" s="1">
        <v>224.39999999999989</v>
      </c>
      <c r="O43" s="1"/>
      <c r="P43" s="1">
        <f t="shared" si="17"/>
        <v>23</v>
      </c>
      <c r="Q43" s="9">
        <f>VLOOKUP(A43,[1]Sheet!$A:$R,18,0)</f>
        <v>21.45</v>
      </c>
      <c r="R43" s="16"/>
      <c r="S43" s="24">
        <f t="shared" si="7"/>
        <v>0</v>
      </c>
      <c r="T43" s="25"/>
      <c r="U43" s="17"/>
      <c r="V43" s="1"/>
      <c r="W43" s="1">
        <f t="shared" si="8"/>
        <v>26.408695652173908</v>
      </c>
      <c r="X43" s="1">
        <f t="shared" si="9"/>
        <v>26.408695652173908</v>
      </c>
      <c r="Y43" s="1">
        <v>23.8</v>
      </c>
      <c r="Z43" s="1">
        <v>59.8</v>
      </c>
      <c r="AA43" s="1">
        <v>35.799999999999997</v>
      </c>
      <c r="AB43" s="1">
        <v>22.6</v>
      </c>
      <c r="AC43" s="1">
        <v>27.6</v>
      </c>
      <c r="AD43" s="15" t="s">
        <v>113</v>
      </c>
      <c r="AE43" s="1">
        <f t="shared" si="10"/>
        <v>0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32</v>
      </c>
      <c r="C44" s="1"/>
      <c r="D44" s="1">
        <v>154.89500000000001</v>
      </c>
      <c r="E44" s="1">
        <v>154.89500000000001</v>
      </c>
      <c r="F44" s="1"/>
      <c r="G44" s="5">
        <v>0</v>
      </c>
      <c r="H44" s="1" t="e">
        <v>#N/A</v>
      </c>
      <c r="I44" s="1"/>
      <c r="J44" s="1">
        <v>154.89500000000001</v>
      </c>
      <c r="K44" s="1">
        <f t="shared" si="16"/>
        <v>0</v>
      </c>
      <c r="L44" s="1">
        <f t="shared" si="5"/>
        <v>0</v>
      </c>
      <c r="M44" s="1">
        <v>154.89500000000001</v>
      </c>
      <c r="N44" s="1">
        <v>0</v>
      </c>
      <c r="O44" s="1"/>
      <c r="P44" s="1">
        <f t="shared" si="17"/>
        <v>0</v>
      </c>
      <c r="Q44" s="9">
        <f>VLOOKUP(A44,[1]Sheet!$A:$R,18,0)</f>
        <v>0</v>
      </c>
      <c r="R44" s="16"/>
      <c r="S44" s="24">
        <f t="shared" si="7"/>
        <v>0</v>
      </c>
      <c r="T44" s="25"/>
      <c r="U44" s="17"/>
      <c r="V44" s="1"/>
      <c r="W44" s="1" t="e">
        <f t="shared" si="8"/>
        <v>#DIV/0!</v>
      </c>
      <c r="X44" s="1" t="e">
        <f t="shared" si="9"/>
        <v>#DIV/0!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/>
      <c r="AE44" s="1">
        <f t="shared" si="10"/>
        <v>0</v>
      </c>
      <c r="AF44" s="1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72</v>
      </c>
      <c r="B45" s="1" t="s">
        <v>32</v>
      </c>
      <c r="C45" s="1">
        <v>240.20699999999999</v>
      </c>
      <c r="D45" s="1">
        <v>595.02599999999995</v>
      </c>
      <c r="E45" s="1">
        <v>312.22899999999998</v>
      </c>
      <c r="F45" s="1">
        <v>472.73099999999999</v>
      </c>
      <c r="G45" s="5">
        <v>1</v>
      </c>
      <c r="H45" s="1">
        <v>40</v>
      </c>
      <c r="I45" s="1"/>
      <c r="J45" s="1">
        <v>315.75099999999998</v>
      </c>
      <c r="K45" s="1">
        <f t="shared" si="16"/>
        <v>-3.5219999999999914</v>
      </c>
      <c r="L45" s="1">
        <f t="shared" si="5"/>
        <v>211.27799999999999</v>
      </c>
      <c r="M45" s="1">
        <v>100.95099999999999</v>
      </c>
      <c r="N45" s="1">
        <v>0</v>
      </c>
      <c r="O45" s="1"/>
      <c r="P45" s="1">
        <f t="shared" si="17"/>
        <v>42.255600000000001</v>
      </c>
      <c r="Q45" s="9">
        <f>VLOOKUP(A45,[1]Sheet!$A:$R,18,0)</f>
        <v>32.20635</v>
      </c>
      <c r="R45" s="16">
        <f>13*P45-O45-N45-F45</f>
        <v>76.591800000000035</v>
      </c>
      <c r="S45" s="24">
        <f t="shared" si="7"/>
        <v>76.591800000000035</v>
      </c>
      <c r="T45" s="25"/>
      <c r="U45" s="17"/>
      <c r="V45" s="1"/>
      <c r="W45" s="1">
        <f t="shared" si="8"/>
        <v>13</v>
      </c>
      <c r="X45" s="1">
        <f t="shared" si="9"/>
        <v>11.187416579104308</v>
      </c>
      <c r="Y45" s="1">
        <v>35.539199999999987</v>
      </c>
      <c r="Z45" s="1">
        <v>34.306600000000003</v>
      </c>
      <c r="AA45" s="1">
        <v>59.964399999999998</v>
      </c>
      <c r="AB45" s="1">
        <v>52.823400000000007</v>
      </c>
      <c r="AC45" s="1">
        <v>47.373800000000003</v>
      </c>
      <c r="AD45" s="1"/>
      <c r="AE45" s="1">
        <f t="shared" si="10"/>
        <v>76.591800000000035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37</v>
      </c>
      <c r="C46" s="1"/>
      <c r="D46" s="1">
        <v>576</v>
      </c>
      <c r="E46" s="1">
        <v>248</v>
      </c>
      <c r="F46" s="1">
        <v>328</v>
      </c>
      <c r="G46" s="5">
        <v>0.4</v>
      </c>
      <c r="H46" s="1">
        <v>40</v>
      </c>
      <c r="I46" s="1"/>
      <c r="J46" s="1">
        <v>246</v>
      </c>
      <c r="K46" s="1">
        <f t="shared" si="16"/>
        <v>2</v>
      </c>
      <c r="L46" s="1">
        <f t="shared" si="5"/>
        <v>98</v>
      </c>
      <c r="M46" s="1">
        <v>150</v>
      </c>
      <c r="N46" s="1">
        <v>89.200000000000017</v>
      </c>
      <c r="O46" s="1"/>
      <c r="P46" s="1">
        <f t="shared" si="17"/>
        <v>19.600000000000001</v>
      </c>
      <c r="Q46" s="9">
        <f>VLOOKUP(A46,[1]Sheet!$A:$R,18,0)</f>
        <v>16</v>
      </c>
      <c r="R46" s="16"/>
      <c r="S46" s="24">
        <f t="shared" si="7"/>
        <v>0</v>
      </c>
      <c r="T46" s="25"/>
      <c r="U46" s="17"/>
      <c r="V46" s="1"/>
      <c r="W46" s="1">
        <f t="shared" si="8"/>
        <v>21.285714285714288</v>
      </c>
      <c r="X46" s="1">
        <f t="shared" si="9"/>
        <v>21.285714285714288</v>
      </c>
      <c r="Y46" s="1">
        <v>0</v>
      </c>
      <c r="Z46" s="1">
        <v>46.6</v>
      </c>
      <c r="AA46" s="1">
        <v>46.2</v>
      </c>
      <c r="AB46" s="1">
        <v>1</v>
      </c>
      <c r="AC46" s="1">
        <v>4</v>
      </c>
      <c r="AD46" s="15" t="s">
        <v>113</v>
      </c>
      <c r="AE46" s="1">
        <f t="shared" si="10"/>
        <v>0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37</v>
      </c>
      <c r="C47" s="1">
        <v>792</v>
      </c>
      <c r="D47" s="1">
        <v>696</v>
      </c>
      <c r="E47" s="1">
        <v>766</v>
      </c>
      <c r="F47" s="1">
        <v>420</v>
      </c>
      <c r="G47" s="5">
        <v>0.4</v>
      </c>
      <c r="H47" s="1">
        <v>45</v>
      </c>
      <c r="I47" s="1"/>
      <c r="J47" s="1">
        <v>762</v>
      </c>
      <c r="K47" s="1">
        <f t="shared" si="16"/>
        <v>4</v>
      </c>
      <c r="L47" s="1">
        <f t="shared" si="5"/>
        <v>670</v>
      </c>
      <c r="M47" s="1">
        <v>96</v>
      </c>
      <c r="N47" s="1">
        <v>0</v>
      </c>
      <c r="O47" s="1">
        <v>661.39999999999986</v>
      </c>
      <c r="P47" s="1">
        <f t="shared" si="17"/>
        <v>134</v>
      </c>
      <c r="Q47" s="9">
        <f>VLOOKUP(A47,[1]Sheet!$A:$R,18,0)</f>
        <v>96.6</v>
      </c>
      <c r="R47" s="16">
        <v>600</v>
      </c>
      <c r="S47" s="24">
        <f t="shared" si="7"/>
        <v>0</v>
      </c>
      <c r="T47" s="25">
        <f>R47</f>
        <v>600</v>
      </c>
      <c r="U47" s="17"/>
      <c r="V47" s="1"/>
      <c r="W47" s="1">
        <f t="shared" si="8"/>
        <v>12.547761194029849</v>
      </c>
      <c r="X47" s="1">
        <f t="shared" si="9"/>
        <v>8.0701492537313424</v>
      </c>
      <c r="Y47" s="1">
        <v>139</v>
      </c>
      <c r="Z47" s="1">
        <v>78.685599999999994</v>
      </c>
      <c r="AA47" s="1">
        <v>92</v>
      </c>
      <c r="AB47" s="1">
        <v>158.19999999999999</v>
      </c>
      <c r="AC47" s="1">
        <v>140</v>
      </c>
      <c r="AD47" s="1"/>
      <c r="AE47" s="1">
        <f t="shared" si="10"/>
        <v>0</v>
      </c>
      <c r="AF47" s="1">
        <f t="shared" si="11"/>
        <v>240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37</v>
      </c>
      <c r="C48" s="1">
        <v>522</v>
      </c>
      <c r="D48" s="1">
        <v>1624</v>
      </c>
      <c r="E48" s="1">
        <v>867</v>
      </c>
      <c r="F48" s="1">
        <v>954</v>
      </c>
      <c r="G48" s="5">
        <v>0.4</v>
      </c>
      <c r="H48" s="1">
        <v>40</v>
      </c>
      <c r="I48" s="1"/>
      <c r="J48" s="1">
        <v>927</v>
      </c>
      <c r="K48" s="1">
        <f t="shared" si="16"/>
        <v>-60</v>
      </c>
      <c r="L48" s="1">
        <f t="shared" si="5"/>
        <v>747</v>
      </c>
      <c r="M48" s="1">
        <v>120</v>
      </c>
      <c r="N48" s="1">
        <v>638.59999999999945</v>
      </c>
      <c r="O48" s="1"/>
      <c r="P48" s="1">
        <f t="shared" si="17"/>
        <v>149.4</v>
      </c>
      <c r="Q48" s="9">
        <f>VLOOKUP(A48,[1]Sheet!$A:$R,18,0)</f>
        <v>111.1</v>
      </c>
      <c r="R48" s="16">
        <v>300</v>
      </c>
      <c r="S48" s="24">
        <f t="shared" si="7"/>
        <v>0</v>
      </c>
      <c r="T48" s="25">
        <f>R48</f>
        <v>300</v>
      </c>
      <c r="U48" s="17"/>
      <c r="V48" s="1"/>
      <c r="W48" s="1">
        <f t="shared" si="8"/>
        <v>12.668005354752339</v>
      </c>
      <c r="X48" s="1">
        <f t="shared" si="9"/>
        <v>10.659973226238282</v>
      </c>
      <c r="Y48" s="1">
        <v>228.4</v>
      </c>
      <c r="Z48" s="1">
        <v>210.2</v>
      </c>
      <c r="AA48" s="1">
        <v>108.4</v>
      </c>
      <c r="AB48" s="1">
        <v>149.19999999999999</v>
      </c>
      <c r="AC48" s="1">
        <v>165.6</v>
      </c>
      <c r="AD48" s="1"/>
      <c r="AE48" s="1">
        <f t="shared" si="10"/>
        <v>0</v>
      </c>
      <c r="AF48" s="1">
        <f t="shared" si="11"/>
        <v>120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32</v>
      </c>
      <c r="C49" s="1">
        <v>37.396000000000001</v>
      </c>
      <c r="D49" s="1">
        <v>86.927999999999997</v>
      </c>
      <c r="E49" s="1">
        <v>38.118000000000002</v>
      </c>
      <c r="F49" s="1">
        <v>86.206000000000003</v>
      </c>
      <c r="G49" s="5">
        <v>1</v>
      </c>
      <c r="H49" s="1">
        <v>50</v>
      </c>
      <c r="I49" s="1"/>
      <c r="J49" s="1">
        <v>42.3</v>
      </c>
      <c r="K49" s="1">
        <f t="shared" si="16"/>
        <v>-4.1819999999999951</v>
      </c>
      <c r="L49" s="1">
        <f t="shared" si="5"/>
        <v>38.118000000000002</v>
      </c>
      <c r="M49" s="1"/>
      <c r="N49" s="1">
        <v>41.371200000000002</v>
      </c>
      <c r="O49" s="1"/>
      <c r="P49" s="1">
        <f t="shared" si="17"/>
        <v>7.6236000000000006</v>
      </c>
      <c r="Q49" s="9">
        <f>VLOOKUP(A49,[1]Sheet!$A:$R,18,0)</f>
        <v>6.9272000000000009</v>
      </c>
      <c r="R49" s="16"/>
      <c r="S49" s="24">
        <f t="shared" si="7"/>
        <v>0</v>
      </c>
      <c r="T49" s="25"/>
      <c r="U49" s="17"/>
      <c r="V49" s="1"/>
      <c r="W49" s="1">
        <f t="shared" si="8"/>
        <v>16.734508631092922</v>
      </c>
      <c r="X49" s="1">
        <f t="shared" si="9"/>
        <v>16.734508631092922</v>
      </c>
      <c r="Y49" s="1">
        <v>9.2392000000000003</v>
      </c>
      <c r="Z49" s="1">
        <v>12.2014</v>
      </c>
      <c r="AA49" s="1">
        <v>9.7677999999999994</v>
      </c>
      <c r="AB49" s="1">
        <v>1.359</v>
      </c>
      <c r="AC49" s="1">
        <v>3.2585999999999999</v>
      </c>
      <c r="AD49" s="1"/>
      <c r="AE49" s="1">
        <f t="shared" si="10"/>
        <v>0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32</v>
      </c>
      <c r="C50" s="1">
        <v>98.07</v>
      </c>
      <c r="D50" s="1">
        <v>400.57799999999997</v>
      </c>
      <c r="E50" s="1">
        <v>166.60900000000001</v>
      </c>
      <c r="F50" s="1">
        <v>268.90899999999999</v>
      </c>
      <c r="G50" s="5">
        <v>1</v>
      </c>
      <c r="H50" s="1">
        <v>50</v>
      </c>
      <c r="I50" s="1"/>
      <c r="J50" s="1">
        <v>202.8</v>
      </c>
      <c r="K50" s="1">
        <f t="shared" si="16"/>
        <v>-36.191000000000003</v>
      </c>
      <c r="L50" s="1">
        <f t="shared" si="5"/>
        <v>166.60900000000001</v>
      </c>
      <c r="M50" s="1"/>
      <c r="N50" s="1">
        <v>48.696600000000132</v>
      </c>
      <c r="O50" s="1">
        <v>25.071399999999951</v>
      </c>
      <c r="P50" s="1">
        <f t="shared" si="17"/>
        <v>33.321800000000003</v>
      </c>
      <c r="Q50" s="9">
        <f>VLOOKUP(A50,[1]Sheet!$A:$R,18,0)</f>
        <v>25.911999999999995</v>
      </c>
      <c r="R50" s="16">
        <f t="shared" ref="R50:R51" si="18">13*P50-O50-N50-F50</f>
        <v>90.506399999999985</v>
      </c>
      <c r="S50" s="24">
        <f t="shared" si="7"/>
        <v>50.506399999999985</v>
      </c>
      <c r="T50" s="25">
        <v>40</v>
      </c>
      <c r="U50" s="17"/>
      <c r="V50" s="1"/>
      <c r="W50" s="1">
        <f t="shared" si="8"/>
        <v>12.999999999999998</v>
      </c>
      <c r="X50" s="1">
        <f t="shared" si="9"/>
        <v>10.283868218403567</v>
      </c>
      <c r="Y50" s="1">
        <v>37.081200000000003</v>
      </c>
      <c r="Z50" s="1">
        <v>36.691400000000002</v>
      </c>
      <c r="AA50" s="1">
        <v>35.225999999999999</v>
      </c>
      <c r="AB50" s="1">
        <v>30.465</v>
      </c>
      <c r="AC50" s="1">
        <v>29.940200000000001</v>
      </c>
      <c r="AD50" s="1"/>
      <c r="AE50" s="1">
        <f t="shared" si="10"/>
        <v>50.506399999999985</v>
      </c>
      <c r="AF50" s="1">
        <f t="shared" si="11"/>
        <v>40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32</v>
      </c>
      <c r="C51" s="1">
        <v>168.102</v>
      </c>
      <c r="D51" s="1">
        <v>112.041</v>
      </c>
      <c r="E51" s="1">
        <v>168.87</v>
      </c>
      <c r="F51" s="1">
        <v>98.751999999999995</v>
      </c>
      <c r="G51" s="5">
        <v>1</v>
      </c>
      <c r="H51" s="1">
        <v>55</v>
      </c>
      <c r="I51" s="1"/>
      <c r="J51" s="1">
        <v>164.73500000000001</v>
      </c>
      <c r="K51" s="1">
        <f t="shared" si="16"/>
        <v>4.1349999999999909</v>
      </c>
      <c r="L51" s="1">
        <f t="shared" si="5"/>
        <v>58.984999999999999</v>
      </c>
      <c r="M51" s="1">
        <v>109.88500000000001</v>
      </c>
      <c r="N51" s="1">
        <v>0</v>
      </c>
      <c r="O51" s="1"/>
      <c r="P51" s="1">
        <f t="shared" si="17"/>
        <v>11.797000000000001</v>
      </c>
      <c r="Q51" s="9">
        <f>VLOOKUP(A51,[1]Sheet!$A:$R,18,0)</f>
        <v>4.9628999999999994</v>
      </c>
      <c r="R51" s="16">
        <f t="shared" si="18"/>
        <v>54.609000000000023</v>
      </c>
      <c r="S51" s="24">
        <f t="shared" si="7"/>
        <v>54.609000000000023</v>
      </c>
      <c r="T51" s="25"/>
      <c r="U51" s="17"/>
      <c r="V51" s="1"/>
      <c r="W51" s="1">
        <f t="shared" si="8"/>
        <v>13.000000000000002</v>
      </c>
      <c r="X51" s="1">
        <f t="shared" si="9"/>
        <v>8.3709417648554716</v>
      </c>
      <c r="Y51" s="1">
        <v>10.6448</v>
      </c>
      <c r="Z51" s="1">
        <v>2.5042000000000031</v>
      </c>
      <c r="AA51" s="1">
        <v>3.8956000000000022</v>
      </c>
      <c r="AB51" s="1">
        <v>12.7888</v>
      </c>
      <c r="AC51" s="1">
        <v>11.674799999999999</v>
      </c>
      <c r="AD51" s="1"/>
      <c r="AE51" s="1">
        <f t="shared" si="10"/>
        <v>54.609000000000023</v>
      </c>
      <c r="AF51" s="1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32</v>
      </c>
      <c r="C52" s="1">
        <v>82.763000000000005</v>
      </c>
      <c r="D52" s="1">
        <v>48.045000000000002</v>
      </c>
      <c r="E52" s="1">
        <v>54.109000000000002</v>
      </c>
      <c r="F52" s="1">
        <v>71.736000000000004</v>
      </c>
      <c r="G52" s="5">
        <v>1</v>
      </c>
      <c r="H52" s="1">
        <v>50</v>
      </c>
      <c r="I52" s="1"/>
      <c r="J52" s="1">
        <v>54.145000000000003</v>
      </c>
      <c r="K52" s="1">
        <f t="shared" si="16"/>
        <v>-3.6000000000001364E-2</v>
      </c>
      <c r="L52" s="1">
        <f t="shared" si="5"/>
        <v>6.0640000000000001</v>
      </c>
      <c r="M52" s="1">
        <v>48.045000000000002</v>
      </c>
      <c r="N52" s="1">
        <v>0</v>
      </c>
      <c r="O52" s="1"/>
      <c r="P52" s="1">
        <f t="shared" si="17"/>
        <v>1.2128000000000001</v>
      </c>
      <c r="Q52" s="9">
        <f>VLOOKUP(A52,[1]Sheet!$A:$R,18,0)</f>
        <v>1.5238</v>
      </c>
      <c r="R52" s="16"/>
      <c r="S52" s="24">
        <f t="shared" si="7"/>
        <v>0</v>
      </c>
      <c r="T52" s="25"/>
      <c r="U52" s="17"/>
      <c r="V52" s="1"/>
      <c r="W52" s="1">
        <f t="shared" si="8"/>
        <v>59.149076517150391</v>
      </c>
      <c r="X52" s="1">
        <f t="shared" si="9"/>
        <v>59.149076517150391</v>
      </c>
      <c r="Y52" s="1">
        <v>1.2139999999999991</v>
      </c>
      <c r="Z52" s="1">
        <v>3.3384000000000009</v>
      </c>
      <c r="AA52" s="1">
        <v>4.5236000000000001</v>
      </c>
      <c r="AB52" s="1">
        <v>5.45</v>
      </c>
      <c r="AC52" s="1">
        <v>7.2684000000000024</v>
      </c>
      <c r="AD52" s="1"/>
      <c r="AE52" s="1">
        <f t="shared" si="10"/>
        <v>0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32</v>
      </c>
      <c r="C53" s="1">
        <v>104.04300000000001</v>
      </c>
      <c r="D53" s="1">
        <v>174.411</v>
      </c>
      <c r="E53" s="1">
        <v>103.08</v>
      </c>
      <c r="F53" s="1">
        <v>159.96799999999999</v>
      </c>
      <c r="G53" s="5">
        <v>1</v>
      </c>
      <c r="H53" s="1">
        <v>40</v>
      </c>
      <c r="I53" s="1"/>
      <c r="J53" s="1">
        <v>104.7</v>
      </c>
      <c r="K53" s="1">
        <f t="shared" si="16"/>
        <v>-1.6200000000000045</v>
      </c>
      <c r="L53" s="1">
        <f t="shared" si="5"/>
        <v>103.08</v>
      </c>
      <c r="M53" s="1"/>
      <c r="N53" s="1">
        <v>30.214600000000001</v>
      </c>
      <c r="O53" s="1"/>
      <c r="P53" s="1">
        <f t="shared" si="17"/>
        <v>20.616</v>
      </c>
      <c r="Q53" s="9">
        <f>VLOOKUP(A53,[1]Sheet!$A:$R,18,0)</f>
        <v>13.6495</v>
      </c>
      <c r="R53" s="16">
        <f t="shared" ref="R53:R57" si="19">13*P53-O53-N53-F53</f>
        <v>77.825400000000002</v>
      </c>
      <c r="S53" s="24">
        <f t="shared" si="7"/>
        <v>77.825400000000002</v>
      </c>
      <c r="T53" s="25"/>
      <c r="U53" s="17"/>
      <c r="V53" s="1"/>
      <c r="W53" s="1">
        <f t="shared" si="8"/>
        <v>13</v>
      </c>
      <c r="X53" s="1">
        <f t="shared" si="9"/>
        <v>9.2249999999999996</v>
      </c>
      <c r="Y53" s="1">
        <v>24.405999999999999</v>
      </c>
      <c r="Z53" s="1">
        <v>25.545999999999999</v>
      </c>
      <c r="AA53" s="1">
        <v>24.646999999999998</v>
      </c>
      <c r="AB53" s="1">
        <v>26.422000000000001</v>
      </c>
      <c r="AC53" s="1">
        <v>27.666399999999999</v>
      </c>
      <c r="AD53" s="1"/>
      <c r="AE53" s="1">
        <f t="shared" si="10"/>
        <v>77.825400000000002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32</v>
      </c>
      <c r="C54" s="1">
        <v>143.41499999999999</v>
      </c>
      <c r="D54" s="1">
        <v>341.524</v>
      </c>
      <c r="E54" s="1">
        <v>196.10599999999999</v>
      </c>
      <c r="F54" s="1">
        <v>285.85300000000001</v>
      </c>
      <c r="G54" s="5">
        <v>1</v>
      </c>
      <c r="H54" s="1">
        <v>40</v>
      </c>
      <c r="I54" s="1"/>
      <c r="J54" s="1">
        <v>201.232</v>
      </c>
      <c r="K54" s="1">
        <f t="shared" si="16"/>
        <v>-5.1260000000000048</v>
      </c>
      <c r="L54" s="1">
        <f t="shared" si="5"/>
        <v>121.97399999999999</v>
      </c>
      <c r="M54" s="1">
        <v>74.132000000000005</v>
      </c>
      <c r="N54" s="1">
        <v>0</v>
      </c>
      <c r="O54" s="1"/>
      <c r="P54" s="1">
        <f t="shared" si="17"/>
        <v>24.394799999999996</v>
      </c>
      <c r="Q54" s="9">
        <f>VLOOKUP(A54,[1]Sheet!$A:$R,18,0)</f>
        <v>17.475250000000003</v>
      </c>
      <c r="R54" s="16">
        <f t="shared" si="19"/>
        <v>31.279399999999953</v>
      </c>
      <c r="S54" s="24">
        <f t="shared" si="7"/>
        <v>31.279399999999953</v>
      </c>
      <c r="T54" s="25"/>
      <c r="U54" s="17"/>
      <c r="V54" s="1"/>
      <c r="W54" s="1">
        <f t="shared" si="8"/>
        <v>13</v>
      </c>
      <c r="X54" s="1">
        <f t="shared" si="9"/>
        <v>11.717784117926774</v>
      </c>
      <c r="Y54" s="1">
        <v>28.0138</v>
      </c>
      <c r="Z54" s="1">
        <v>30.363199999999999</v>
      </c>
      <c r="AA54" s="1">
        <v>36.651400000000002</v>
      </c>
      <c r="AB54" s="1">
        <v>37.320599999999999</v>
      </c>
      <c r="AC54" s="1">
        <v>32.809199999999997</v>
      </c>
      <c r="AD54" s="1"/>
      <c r="AE54" s="1">
        <f t="shared" si="10"/>
        <v>31.279399999999953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32</v>
      </c>
      <c r="C55" s="1">
        <v>386.83499999999998</v>
      </c>
      <c r="D55" s="1">
        <v>2618.9270000000001</v>
      </c>
      <c r="E55" s="1">
        <v>2743.2089999999998</v>
      </c>
      <c r="F55" s="1">
        <v>192.041</v>
      </c>
      <c r="G55" s="5">
        <v>1</v>
      </c>
      <c r="H55" s="1">
        <v>40</v>
      </c>
      <c r="I55" s="1"/>
      <c r="J55" s="1">
        <v>2716.373</v>
      </c>
      <c r="K55" s="1">
        <f t="shared" si="16"/>
        <v>26.835999999999785</v>
      </c>
      <c r="L55" s="1">
        <f t="shared" si="5"/>
        <v>526.73599999999988</v>
      </c>
      <c r="M55" s="1">
        <v>2216.473</v>
      </c>
      <c r="N55" s="1">
        <v>71.502866666667273</v>
      </c>
      <c r="O55" s="1">
        <v>360.91619999999972</v>
      </c>
      <c r="P55" s="1">
        <f t="shared" si="17"/>
        <v>105.34719999999997</v>
      </c>
      <c r="Q55" s="9">
        <f>VLOOKUP(A55,[1]Sheet!$A:$R,18,0)</f>
        <v>57.278499999999994</v>
      </c>
      <c r="R55" s="16">
        <v>700</v>
      </c>
      <c r="S55" s="24">
        <f t="shared" si="7"/>
        <v>300</v>
      </c>
      <c r="T55" s="25">
        <v>400</v>
      </c>
      <c r="U55" s="17"/>
      <c r="V55" s="1"/>
      <c r="W55" s="1">
        <f t="shared" si="8"/>
        <v>12.572332882759744</v>
      </c>
      <c r="X55" s="1">
        <f t="shared" si="9"/>
        <v>5.9276380071484303</v>
      </c>
      <c r="Y55" s="1">
        <v>81.196199999999948</v>
      </c>
      <c r="Z55" s="1">
        <v>69.798800000000028</v>
      </c>
      <c r="AA55" s="1">
        <v>55.968800000000002</v>
      </c>
      <c r="AB55" s="1">
        <v>61.265000000000001</v>
      </c>
      <c r="AC55" s="1">
        <v>62.077800000000011</v>
      </c>
      <c r="AD55" s="1"/>
      <c r="AE55" s="1">
        <f t="shared" si="10"/>
        <v>300</v>
      </c>
      <c r="AF55" s="1">
        <f t="shared" si="11"/>
        <v>400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37</v>
      </c>
      <c r="C56" s="1">
        <v>704</v>
      </c>
      <c r="D56" s="1">
        <v>876</v>
      </c>
      <c r="E56" s="1">
        <v>822</v>
      </c>
      <c r="F56" s="1">
        <v>505</v>
      </c>
      <c r="G56" s="5">
        <v>0.4</v>
      </c>
      <c r="H56" s="1">
        <v>45</v>
      </c>
      <c r="I56" s="1"/>
      <c r="J56" s="1">
        <v>816</v>
      </c>
      <c r="K56" s="1">
        <f t="shared" si="16"/>
        <v>6</v>
      </c>
      <c r="L56" s="1">
        <f t="shared" si="5"/>
        <v>702</v>
      </c>
      <c r="M56" s="1">
        <v>120</v>
      </c>
      <c r="N56" s="1">
        <v>543.19999999999982</v>
      </c>
      <c r="O56" s="1">
        <v>7.9000000000003183</v>
      </c>
      <c r="P56" s="1">
        <f t="shared" si="17"/>
        <v>140.4</v>
      </c>
      <c r="Q56" s="9">
        <f>VLOOKUP(A56,[1]Sheet!$A:$R,18,0)</f>
        <v>87.65</v>
      </c>
      <c r="R56" s="16">
        <v>700</v>
      </c>
      <c r="S56" s="24">
        <f t="shared" si="7"/>
        <v>0</v>
      </c>
      <c r="T56" s="25">
        <f>R56</f>
        <v>700</v>
      </c>
      <c r="U56" s="17"/>
      <c r="V56" s="1"/>
      <c r="W56" s="1">
        <f t="shared" si="8"/>
        <v>12.507834757834758</v>
      </c>
      <c r="X56" s="1">
        <f t="shared" si="9"/>
        <v>7.5220797720797732</v>
      </c>
      <c r="Y56" s="1">
        <v>178.8</v>
      </c>
      <c r="Z56" s="1">
        <v>145.6</v>
      </c>
      <c r="AA56" s="1">
        <v>87.2</v>
      </c>
      <c r="AB56" s="1">
        <v>109.8</v>
      </c>
      <c r="AC56" s="1">
        <v>118.2</v>
      </c>
      <c r="AD56" s="1"/>
      <c r="AE56" s="1">
        <f t="shared" si="10"/>
        <v>0</v>
      </c>
      <c r="AF56" s="1">
        <f t="shared" si="11"/>
        <v>280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32</v>
      </c>
      <c r="C57" s="1">
        <v>116.04600000000001</v>
      </c>
      <c r="D57" s="1">
        <v>59.476999999999997</v>
      </c>
      <c r="E57" s="1">
        <v>147.91800000000001</v>
      </c>
      <c r="F57" s="1">
        <v>27.605</v>
      </c>
      <c r="G57" s="5">
        <v>1</v>
      </c>
      <c r="H57" s="1">
        <v>40</v>
      </c>
      <c r="I57" s="1"/>
      <c r="J57" s="1">
        <v>150.69999999999999</v>
      </c>
      <c r="K57" s="1">
        <f t="shared" si="16"/>
        <v>-2.7819999999999823</v>
      </c>
      <c r="L57" s="1">
        <f t="shared" si="5"/>
        <v>147.91800000000001</v>
      </c>
      <c r="M57" s="1"/>
      <c r="N57" s="1">
        <v>0</v>
      </c>
      <c r="O57" s="1"/>
      <c r="P57" s="1">
        <f t="shared" si="17"/>
        <v>29.583600000000001</v>
      </c>
      <c r="Q57" s="9">
        <f>VLOOKUP(A57,[1]Sheet!$A:$R,18,0)</f>
        <v>7.8332999999999995</v>
      </c>
      <c r="R57" s="16">
        <f t="shared" si="19"/>
        <v>356.98179999999996</v>
      </c>
      <c r="S57" s="24">
        <f t="shared" si="7"/>
        <v>206.98179999999996</v>
      </c>
      <c r="T57" s="25">
        <v>150</v>
      </c>
      <c r="U57" s="17"/>
      <c r="V57" s="1"/>
      <c r="W57" s="1">
        <f t="shared" si="8"/>
        <v>13</v>
      </c>
      <c r="X57" s="1">
        <f t="shared" si="9"/>
        <v>0.93311834935572413</v>
      </c>
      <c r="Y57" s="1">
        <v>10.68</v>
      </c>
      <c r="Z57" s="1">
        <v>6.4287999999999998</v>
      </c>
      <c r="AA57" s="1">
        <v>14.284599999999999</v>
      </c>
      <c r="AB57" s="1">
        <v>14.4696</v>
      </c>
      <c r="AC57" s="1">
        <v>8.2335999999999991</v>
      </c>
      <c r="AD57" s="1"/>
      <c r="AE57" s="1">
        <f t="shared" si="10"/>
        <v>206.98179999999996</v>
      </c>
      <c r="AF57" s="1">
        <f t="shared" si="11"/>
        <v>150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32</v>
      </c>
      <c r="C58" s="1">
        <v>366.53</v>
      </c>
      <c r="D58" s="1">
        <v>818.82399999999996</v>
      </c>
      <c r="E58" s="1">
        <v>401.43599999999998</v>
      </c>
      <c r="F58" s="1">
        <v>596.05200000000002</v>
      </c>
      <c r="G58" s="5">
        <v>1</v>
      </c>
      <c r="H58" s="1">
        <v>40</v>
      </c>
      <c r="I58" s="1"/>
      <c r="J58" s="1">
        <v>387.58300000000003</v>
      </c>
      <c r="K58" s="1">
        <f t="shared" si="16"/>
        <v>13.852999999999952</v>
      </c>
      <c r="L58" s="1">
        <f t="shared" si="5"/>
        <v>212.35299999999998</v>
      </c>
      <c r="M58" s="1">
        <v>189.083</v>
      </c>
      <c r="N58" s="1">
        <v>205.3952666666668</v>
      </c>
      <c r="O58" s="1"/>
      <c r="P58" s="1">
        <f t="shared" si="17"/>
        <v>42.470599999999997</v>
      </c>
      <c r="Q58" s="9">
        <f>VLOOKUP(A58,[1]Sheet!$A:$R,18,0)</f>
        <v>49.531550000000003</v>
      </c>
      <c r="R58" s="16"/>
      <c r="S58" s="24">
        <f t="shared" si="7"/>
        <v>0</v>
      </c>
      <c r="T58" s="25"/>
      <c r="U58" s="17"/>
      <c r="V58" s="1"/>
      <c r="W58" s="1">
        <f t="shared" si="8"/>
        <v>18.87063678560385</v>
      </c>
      <c r="X58" s="1">
        <f t="shared" si="9"/>
        <v>18.87063678560385</v>
      </c>
      <c r="Y58" s="1">
        <v>70.745399999999989</v>
      </c>
      <c r="Z58" s="1">
        <v>91.185999999999993</v>
      </c>
      <c r="AA58" s="1">
        <v>55.282400000000003</v>
      </c>
      <c r="AB58" s="1">
        <v>56.696000000000012</v>
      </c>
      <c r="AC58" s="1">
        <v>68.733199999999997</v>
      </c>
      <c r="AD58" s="1"/>
      <c r="AE58" s="1">
        <f t="shared" si="10"/>
        <v>0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37</v>
      </c>
      <c r="C59" s="1">
        <v>216</v>
      </c>
      <c r="D59" s="1">
        <v>360</v>
      </c>
      <c r="E59" s="1">
        <v>93</v>
      </c>
      <c r="F59" s="1">
        <v>373</v>
      </c>
      <c r="G59" s="5">
        <v>0.35</v>
      </c>
      <c r="H59" s="1">
        <v>45</v>
      </c>
      <c r="I59" s="1"/>
      <c r="J59" s="1">
        <v>93</v>
      </c>
      <c r="K59" s="1">
        <f t="shared" si="16"/>
        <v>0</v>
      </c>
      <c r="L59" s="1">
        <f t="shared" si="5"/>
        <v>93</v>
      </c>
      <c r="M59" s="1"/>
      <c r="N59" s="1">
        <v>56.000000000000057</v>
      </c>
      <c r="O59" s="1"/>
      <c r="P59" s="1">
        <f t="shared" si="17"/>
        <v>18.600000000000001</v>
      </c>
      <c r="Q59" s="9">
        <f>VLOOKUP(A59,[1]Sheet!$A:$R,18,0)</f>
        <v>21.15</v>
      </c>
      <c r="R59" s="16"/>
      <c r="S59" s="24">
        <f t="shared" si="7"/>
        <v>0</v>
      </c>
      <c r="T59" s="25"/>
      <c r="U59" s="17"/>
      <c r="V59" s="1"/>
      <c r="W59" s="1">
        <f t="shared" si="8"/>
        <v>23.06451612903226</v>
      </c>
      <c r="X59" s="1">
        <f t="shared" si="9"/>
        <v>23.06451612903226</v>
      </c>
      <c r="Y59" s="1">
        <v>44</v>
      </c>
      <c r="Z59" s="1">
        <v>42.6</v>
      </c>
      <c r="AA59" s="1">
        <v>43</v>
      </c>
      <c r="AB59" s="1">
        <v>32.6</v>
      </c>
      <c r="AC59" s="1">
        <v>33</v>
      </c>
      <c r="AD59" s="15" t="s">
        <v>113</v>
      </c>
      <c r="AE59" s="1">
        <f t="shared" si="10"/>
        <v>0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37</v>
      </c>
      <c r="C60" s="1">
        <v>258</v>
      </c>
      <c r="D60" s="1">
        <v>786</v>
      </c>
      <c r="E60" s="1">
        <v>483</v>
      </c>
      <c r="F60" s="1">
        <v>310</v>
      </c>
      <c r="G60" s="5">
        <v>0.4</v>
      </c>
      <c r="H60" s="1">
        <v>40</v>
      </c>
      <c r="I60" s="1"/>
      <c r="J60" s="1">
        <v>515</v>
      </c>
      <c r="K60" s="1">
        <f t="shared" si="16"/>
        <v>-32</v>
      </c>
      <c r="L60" s="1">
        <f t="shared" si="5"/>
        <v>363</v>
      </c>
      <c r="M60" s="1">
        <v>120</v>
      </c>
      <c r="N60" s="1">
        <v>142.0000000000002</v>
      </c>
      <c r="O60" s="1">
        <v>169.1999999999999</v>
      </c>
      <c r="P60" s="1">
        <f t="shared" si="17"/>
        <v>72.599999999999994</v>
      </c>
      <c r="Q60" s="9">
        <f>VLOOKUP(A60,[1]Sheet!$A:$R,18,0)</f>
        <v>52.6</v>
      </c>
      <c r="R60" s="16">
        <f>13*P60-O60-N60-F60</f>
        <v>322.5999999999998</v>
      </c>
      <c r="S60" s="24">
        <f t="shared" si="7"/>
        <v>0</v>
      </c>
      <c r="T60" s="25">
        <f>R60</f>
        <v>322.5999999999998</v>
      </c>
      <c r="U60" s="17"/>
      <c r="V60" s="1"/>
      <c r="W60" s="1">
        <f t="shared" si="8"/>
        <v>13</v>
      </c>
      <c r="X60" s="1">
        <f t="shared" si="9"/>
        <v>8.5564738292011047</v>
      </c>
      <c r="Y60" s="1">
        <v>98.4</v>
      </c>
      <c r="Z60" s="1">
        <v>74.2</v>
      </c>
      <c r="AA60" s="1">
        <v>59.8</v>
      </c>
      <c r="AB60" s="1">
        <v>81.400000000000006</v>
      </c>
      <c r="AC60" s="1">
        <v>75.8</v>
      </c>
      <c r="AD60" s="1"/>
      <c r="AE60" s="1">
        <f t="shared" si="10"/>
        <v>0</v>
      </c>
      <c r="AF60" s="1">
        <f t="shared" si="11"/>
        <v>129.03999999999994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32</v>
      </c>
      <c r="C61" s="1"/>
      <c r="D61" s="1">
        <v>33.881</v>
      </c>
      <c r="E61" s="1">
        <v>33.881</v>
      </c>
      <c r="F61" s="1"/>
      <c r="G61" s="5">
        <v>0</v>
      </c>
      <c r="H61" s="1" t="e">
        <v>#N/A</v>
      </c>
      <c r="I61" s="1"/>
      <c r="J61" s="1">
        <v>33.881</v>
      </c>
      <c r="K61" s="1">
        <f t="shared" si="16"/>
        <v>0</v>
      </c>
      <c r="L61" s="1">
        <f t="shared" si="5"/>
        <v>0</v>
      </c>
      <c r="M61" s="1">
        <v>33.881</v>
      </c>
      <c r="N61" s="1">
        <v>0</v>
      </c>
      <c r="O61" s="1"/>
      <c r="P61" s="1">
        <f t="shared" si="17"/>
        <v>0</v>
      </c>
      <c r="Q61" s="9">
        <f>VLOOKUP(A61,[1]Sheet!$A:$R,18,0)</f>
        <v>0</v>
      </c>
      <c r="R61" s="16"/>
      <c r="S61" s="24">
        <f t="shared" si="7"/>
        <v>0</v>
      </c>
      <c r="T61" s="25"/>
      <c r="U61" s="17"/>
      <c r="V61" s="1"/>
      <c r="W61" s="1" t="e">
        <f t="shared" si="8"/>
        <v>#DIV/0!</v>
      </c>
      <c r="X61" s="1" t="e">
        <f t="shared" si="9"/>
        <v>#DIV/0!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/>
      <c r="AE61" s="1">
        <f t="shared" si="10"/>
        <v>0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32</v>
      </c>
      <c r="C62" s="1">
        <v>5.3999999999999999E-2</v>
      </c>
      <c r="D62" s="1">
        <v>277.464</v>
      </c>
      <c r="E62" s="1">
        <v>20.701000000000001</v>
      </c>
      <c r="F62" s="1">
        <v>256.76299999999998</v>
      </c>
      <c r="G62" s="5">
        <v>1</v>
      </c>
      <c r="H62" s="1">
        <v>30</v>
      </c>
      <c r="I62" s="1"/>
      <c r="J62" s="1">
        <v>19.600000000000001</v>
      </c>
      <c r="K62" s="1">
        <f t="shared" si="16"/>
        <v>1.1009999999999991</v>
      </c>
      <c r="L62" s="1">
        <f t="shared" si="5"/>
        <v>20.701000000000001</v>
      </c>
      <c r="M62" s="1"/>
      <c r="N62" s="1">
        <v>76.110399999999998</v>
      </c>
      <c r="O62" s="1"/>
      <c r="P62" s="1">
        <f t="shared" si="17"/>
        <v>4.1402000000000001</v>
      </c>
      <c r="Q62" s="9">
        <f>VLOOKUP(A62,[1]Sheet!$A:$R,18,0)</f>
        <v>14.1</v>
      </c>
      <c r="R62" s="16"/>
      <c r="S62" s="24">
        <f t="shared" si="7"/>
        <v>0</v>
      </c>
      <c r="T62" s="25"/>
      <c r="U62" s="17"/>
      <c r="V62" s="1"/>
      <c r="W62" s="1">
        <f t="shared" si="8"/>
        <v>80.400318825177507</v>
      </c>
      <c r="X62" s="1">
        <f t="shared" si="9"/>
        <v>80.400318825177507</v>
      </c>
      <c r="Y62" s="1">
        <v>0</v>
      </c>
      <c r="Z62" s="1">
        <v>38.055199999999999</v>
      </c>
      <c r="AA62" s="1">
        <v>38.055199999999999</v>
      </c>
      <c r="AB62" s="1">
        <v>3.2267999999999999</v>
      </c>
      <c r="AC62" s="1">
        <v>6.7212000000000014</v>
      </c>
      <c r="AD62" s="1"/>
      <c r="AE62" s="1">
        <f t="shared" si="10"/>
        <v>0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32</v>
      </c>
      <c r="C63" s="1">
        <v>152.346</v>
      </c>
      <c r="D63" s="1">
        <v>243.59299999999999</v>
      </c>
      <c r="E63" s="1">
        <v>108.27800000000001</v>
      </c>
      <c r="F63" s="1">
        <v>219.34899999999999</v>
      </c>
      <c r="G63" s="5">
        <v>1</v>
      </c>
      <c r="H63" s="1">
        <v>50</v>
      </c>
      <c r="I63" s="1"/>
      <c r="J63" s="1">
        <v>104.4</v>
      </c>
      <c r="K63" s="1">
        <f t="shared" si="16"/>
        <v>3.8780000000000001</v>
      </c>
      <c r="L63" s="1">
        <f t="shared" si="5"/>
        <v>108.27800000000001</v>
      </c>
      <c r="M63" s="1"/>
      <c r="N63" s="1">
        <v>101.14579999999999</v>
      </c>
      <c r="O63" s="1"/>
      <c r="P63" s="1">
        <f t="shared" si="17"/>
        <v>21.6556</v>
      </c>
      <c r="Q63" s="9">
        <f>VLOOKUP(A63,[1]Sheet!$A:$R,18,0)</f>
        <v>19.823900000000002</v>
      </c>
      <c r="R63" s="16"/>
      <c r="S63" s="24">
        <f t="shared" si="7"/>
        <v>0</v>
      </c>
      <c r="T63" s="25"/>
      <c r="U63" s="17"/>
      <c r="V63" s="1"/>
      <c r="W63" s="1">
        <f t="shared" si="8"/>
        <v>14.799626886348104</v>
      </c>
      <c r="X63" s="1">
        <f t="shared" si="9"/>
        <v>14.799626886348104</v>
      </c>
      <c r="Y63" s="1">
        <v>34.9636</v>
      </c>
      <c r="Z63" s="1">
        <v>33.661200000000001</v>
      </c>
      <c r="AA63" s="1">
        <v>22.3492</v>
      </c>
      <c r="AB63" s="1">
        <v>19.747599999999998</v>
      </c>
      <c r="AC63" s="1">
        <v>20.863600000000002</v>
      </c>
      <c r="AD63" s="1"/>
      <c r="AE63" s="1">
        <f t="shared" si="10"/>
        <v>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32</v>
      </c>
      <c r="C64" s="1">
        <v>42.405999999999999</v>
      </c>
      <c r="D64" s="1">
        <v>54.802</v>
      </c>
      <c r="E64" s="1">
        <v>16.484000000000002</v>
      </c>
      <c r="F64" s="1">
        <v>76.611999999999995</v>
      </c>
      <c r="G64" s="5">
        <v>1</v>
      </c>
      <c r="H64" s="1">
        <v>50</v>
      </c>
      <c r="I64" s="1"/>
      <c r="J64" s="1">
        <v>16.45</v>
      </c>
      <c r="K64" s="1">
        <f t="shared" si="16"/>
        <v>3.4000000000002473E-2</v>
      </c>
      <c r="L64" s="1">
        <f t="shared" si="5"/>
        <v>16.484000000000002</v>
      </c>
      <c r="M64" s="1"/>
      <c r="N64" s="1">
        <v>0</v>
      </c>
      <c r="O64" s="1"/>
      <c r="P64" s="1">
        <f t="shared" si="17"/>
        <v>3.2968000000000002</v>
      </c>
      <c r="Q64" s="9">
        <f>VLOOKUP(A64,[1]Sheet!$A:$R,18,0)</f>
        <v>3.8993000000000002</v>
      </c>
      <c r="R64" s="16"/>
      <c r="S64" s="24">
        <f t="shared" si="7"/>
        <v>0</v>
      </c>
      <c r="T64" s="25"/>
      <c r="U64" s="17"/>
      <c r="V64" s="1"/>
      <c r="W64" s="1">
        <f t="shared" si="8"/>
        <v>23.238291676777479</v>
      </c>
      <c r="X64" s="1">
        <f t="shared" si="9"/>
        <v>23.238291676777479</v>
      </c>
      <c r="Y64" s="1">
        <v>4.3899999999999997</v>
      </c>
      <c r="Z64" s="1">
        <v>5.4863999999999997</v>
      </c>
      <c r="AA64" s="1">
        <v>7.9376000000000007</v>
      </c>
      <c r="AB64" s="1">
        <v>5.7359999999999998</v>
      </c>
      <c r="AC64" s="1">
        <v>5.4615999999999998</v>
      </c>
      <c r="AD64" s="15" t="s">
        <v>113</v>
      </c>
      <c r="AE64" s="1">
        <f t="shared" si="10"/>
        <v>0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37</v>
      </c>
      <c r="C65" s="1">
        <v>354</v>
      </c>
      <c r="D65" s="1">
        <v>1482</v>
      </c>
      <c r="E65" s="1">
        <v>374</v>
      </c>
      <c r="F65" s="1">
        <v>1223</v>
      </c>
      <c r="G65" s="5">
        <v>0.4</v>
      </c>
      <c r="H65" s="1">
        <v>40</v>
      </c>
      <c r="I65" s="1"/>
      <c r="J65" s="1">
        <v>394</v>
      </c>
      <c r="K65" s="1">
        <f t="shared" si="16"/>
        <v>-20</v>
      </c>
      <c r="L65" s="1">
        <f t="shared" si="5"/>
        <v>194</v>
      </c>
      <c r="M65" s="1">
        <v>180</v>
      </c>
      <c r="N65" s="1">
        <v>432.20000000000027</v>
      </c>
      <c r="O65" s="1"/>
      <c r="P65" s="1">
        <f t="shared" si="17"/>
        <v>38.799999999999997</v>
      </c>
      <c r="Q65" s="9">
        <f>VLOOKUP(A65,[1]Sheet!$A:$R,18,0)</f>
        <v>53.8</v>
      </c>
      <c r="R65" s="16"/>
      <c r="S65" s="24">
        <f t="shared" si="7"/>
        <v>0</v>
      </c>
      <c r="T65" s="25"/>
      <c r="U65" s="17"/>
      <c r="V65" s="1"/>
      <c r="W65" s="1">
        <f t="shared" si="8"/>
        <v>42.659793814433002</v>
      </c>
      <c r="X65" s="1">
        <f t="shared" si="9"/>
        <v>42.659793814433002</v>
      </c>
      <c r="Y65" s="1">
        <v>85.8</v>
      </c>
      <c r="Z65" s="1">
        <v>135.4</v>
      </c>
      <c r="AA65" s="1">
        <v>72.599999999999994</v>
      </c>
      <c r="AB65" s="1">
        <v>55</v>
      </c>
      <c r="AC65" s="1">
        <v>75.2</v>
      </c>
      <c r="AD65" s="15" t="s">
        <v>113</v>
      </c>
      <c r="AE65" s="1">
        <f t="shared" si="10"/>
        <v>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37</v>
      </c>
      <c r="C66" s="1">
        <v>1</v>
      </c>
      <c r="D66" s="1">
        <v>996</v>
      </c>
      <c r="E66" s="1">
        <v>165</v>
      </c>
      <c r="F66" s="1">
        <v>831</v>
      </c>
      <c r="G66" s="5">
        <v>0.4</v>
      </c>
      <c r="H66" s="1">
        <v>40</v>
      </c>
      <c r="I66" s="1"/>
      <c r="J66" s="1">
        <v>165</v>
      </c>
      <c r="K66" s="1">
        <f t="shared" si="16"/>
        <v>0</v>
      </c>
      <c r="L66" s="1">
        <f t="shared" si="5"/>
        <v>45</v>
      </c>
      <c r="M66" s="1">
        <v>120</v>
      </c>
      <c r="N66" s="1">
        <v>96.80000000000004</v>
      </c>
      <c r="O66" s="1"/>
      <c r="P66" s="1">
        <f t="shared" si="17"/>
        <v>9</v>
      </c>
      <c r="Q66" s="9">
        <f>VLOOKUP(A66,[1]Sheet!$A:$R,18,0)</f>
        <v>15</v>
      </c>
      <c r="R66" s="16"/>
      <c r="S66" s="24">
        <f t="shared" si="7"/>
        <v>0</v>
      </c>
      <c r="T66" s="25"/>
      <c r="U66" s="17"/>
      <c r="V66" s="1"/>
      <c r="W66" s="1">
        <f t="shared" si="8"/>
        <v>103.0888888888889</v>
      </c>
      <c r="X66" s="1">
        <f t="shared" si="9"/>
        <v>103.0888888888889</v>
      </c>
      <c r="Y66" s="1">
        <v>0.2</v>
      </c>
      <c r="Z66" s="1">
        <v>49.2</v>
      </c>
      <c r="AA66" s="1">
        <v>49.2</v>
      </c>
      <c r="AB66" s="1">
        <v>0.2</v>
      </c>
      <c r="AC66" s="1">
        <v>11.2</v>
      </c>
      <c r="AD66" s="15" t="s">
        <v>113</v>
      </c>
      <c r="AE66" s="1">
        <f t="shared" si="10"/>
        <v>0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94</v>
      </c>
      <c r="B67" s="1" t="s">
        <v>32</v>
      </c>
      <c r="C67" s="1">
        <v>85.766000000000005</v>
      </c>
      <c r="D67" s="1">
        <v>37.43</v>
      </c>
      <c r="E67" s="1">
        <v>60.901000000000003</v>
      </c>
      <c r="F67" s="1">
        <v>40.865000000000002</v>
      </c>
      <c r="G67" s="5">
        <v>1</v>
      </c>
      <c r="H67" s="1">
        <v>40</v>
      </c>
      <c r="I67" s="1"/>
      <c r="J67" s="1">
        <v>71.900000000000006</v>
      </c>
      <c r="K67" s="1">
        <f t="shared" si="16"/>
        <v>-10.999000000000002</v>
      </c>
      <c r="L67" s="1">
        <f t="shared" si="5"/>
        <v>60.901000000000003</v>
      </c>
      <c r="M67" s="1"/>
      <c r="N67" s="1">
        <v>8.643400000000014</v>
      </c>
      <c r="O67" s="1"/>
      <c r="P67" s="1">
        <f t="shared" si="17"/>
        <v>12.180200000000001</v>
      </c>
      <c r="Q67" s="9">
        <f>VLOOKUP(A67,[1]Sheet!$A:$R,18,0)</f>
        <v>5.4876500000000004</v>
      </c>
      <c r="R67" s="16">
        <f t="shared" ref="R67:R68" si="20">13*P67-O67-N67-F67</f>
        <v>108.83419999999998</v>
      </c>
      <c r="S67" s="24">
        <f t="shared" si="7"/>
        <v>58.834199999999981</v>
      </c>
      <c r="T67" s="25">
        <v>50</v>
      </c>
      <c r="U67" s="17"/>
      <c r="V67" s="1"/>
      <c r="W67" s="1">
        <f t="shared" si="8"/>
        <v>13</v>
      </c>
      <c r="X67" s="1">
        <f t="shared" si="9"/>
        <v>4.0646623208157511</v>
      </c>
      <c r="Y67" s="1">
        <v>9.548</v>
      </c>
      <c r="Z67" s="1">
        <v>9.9480000000000004</v>
      </c>
      <c r="AA67" s="1">
        <v>10.2704</v>
      </c>
      <c r="AB67" s="1">
        <v>9.2203999999999997</v>
      </c>
      <c r="AC67" s="1">
        <v>10.138999999999999</v>
      </c>
      <c r="AD67" s="1"/>
      <c r="AE67" s="1">
        <f t="shared" si="10"/>
        <v>58.834199999999981</v>
      </c>
      <c r="AF67" s="1">
        <f t="shared" si="11"/>
        <v>50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95</v>
      </c>
      <c r="B68" s="1" t="s">
        <v>37</v>
      </c>
      <c r="C68" s="1">
        <v>258</v>
      </c>
      <c r="D68" s="1">
        <v>813</v>
      </c>
      <c r="E68" s="1">
        <v>446</v>
      </c>
      <c r="F68" s="1">
        <v>386</v>
      </c>
      <c r="G68" s="5">
        <v>0.4</v>
      </c>
      <c r="H68" s="1">
        <v>40</v>
      </c>
      <c r="I68" s="1"/>
      <c r="J68" s="1">
        <v>454</v>
      </c>
      <c r="K68" s="1">
        <f t="shared" si="16"/>
        <v>-8</v>
      </c>
      <c r="L68" s="1">
        <f t="shared" si="5"/>
        <v>326</v>
      </c>
      <c r="M68" s="1">
        <v>120</v>
      </c>
      <c r="N68" s="1">
        <v>242.2</v>
      </c>
      <c r="O68" s="1">
        <v>21.299999999999951</v>
      </c>
      <c r="P68" s="1">
        <f t="shared" si="17"/>
        <v>65.2</v>
      </c>
      <c r="Q68" s="9">
        <f>VLOOKUP(A68,[1]Sheet!$A:$R,18,0)</f>
        <v>54.75</v>
      </c>
      <c r="R68" s="16">
        <f t="shared" si="20"/>
        <v>198.10000000000014</v>
      </c>
      <c r="S68" s="24">
        <f t="shared" si="7"/>
        <v>0</v>
      </c>
      <c r="T68" s="25">
        <f>R68</f>
        <v>198.10000000000014</v>
      </c>
      <c r="U68" s="17"/>
      <c r="V68" s="1"/>
      <c r="W68" s="1">
        <f t="shared" si="8"/>
        <v>13.000000000000002</v>
      </c>
      <c r="X68" s="1">
        <f t="shared" si="9"/>
        <v>9.9616564417177909</v>
      </c>
      <c r="Y68" s="1">
        <v>90</v>
      </c>
      <c r="Z68" s="1">
        <v>86.2</v>
      </c>
      <c r="AA68" s="1">
        <v>53.6</v>
      </c>
      <c r="AB68" s="1">
        <v>73.2</v>
      </c>
      <c r="AC68" s="1">
        <v>65.2</v>
      </c>
      <c r="AD68" s="1"/>
      <c r="AE68" s="1">
        <f t="shared" si="10"/>
        <v>0</v>
      </c>
      <c r="AF68" s="1">
        <f t="shared" si="11"/>
        <v>79.240000000000066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96</v>
      </c>
      <c r="B69" s="1" t="s">
        <v>32</v>
      </c>
      <c r="C69" s="1">
        <v>-0.58199999999999996</v>
      </c>
      <c r="D69" s="1">
        <v>174.87</v>
      </c>
      <c r="E69" s="1">
        <v>119.129</v>
      </c>
      <c r="F69" s="1">
        <v>55.158999999999999</v>
      </c>
      <c r="G69" s="5">
        <v>1</v>
      </c>
      <c r="H69" s="1">
        <v>40</v>
      </c>
      <c r="I69" s="1"/>
      <c r="J69" s="1">
        <v>119.122</v>
      </c>
      <c r="K69" s="1">
        <f t="shared" ref="K69:K80" si="21">E69-J69</f>
        <v>7.0000000000050022E-3</v>
      </c>
      <c r="L69" s="1">
        <f t="shared" si="5"/>
        <v>12.007000000000005</v>
      </c>
      <c r="M69" s="1">
        <v>107.122</v>
      </c>
      <c r="N69" s="1">
        <v>65.637200000000021</v>
      </c>
      <c r="O69" s="1"/>
      <c r="P69" s="1">
        <f t="shared" si="17"/>
        <v>2.4014000000000011</v>
      </c>
      <c r="Q69" s="9">
        <f>VLOOKUP(A69,[1]Sheet!$A:$R,18,0)</f>
        <v>3.8163000000000005</v>
      </c>
      <c r="R69" s="16"/>
      <c r="S69" s="24">
        <f t="shared" si="7"/>
        <v>0</v>
      </c>
      <c r="T69" s="25"/>
      <c r="U69" s="17"/>
      <c r="V69" s="1"/>
      <c r="W69" s="1">
        <f t="shared" si="8"/>
        <v>50.302406929291237</v>
      </c>
      <c r="X69" s="1">
        <f t="shared" si="9"/>
        <v>50.302406929291237</v>
      </c>
      <c r="Y69" s="1">
        <v>2.4659999999999971</v>
      </c>
      <c r="Z69" s="1">
        <v>11.624000000000001</v>
      </c>
      <c r="AA69" s="1">
        <v>9.3195999999999977</v>
      </c>
      <c r="AB69" s="1">
        <v>1.3191999999999999</v>
      </c>
      <c r="AC69" s="1">
        <v>10.0228</v>
      </c>
      <c r="AD69" s="15" t="s">
        <v>113</v>
      </c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97</v>
      </c>
      <c r="B70" s="1" t="s">
        <v>32</v>
      </c>
      <c r="C70" s="1">
        <v>74.197000000000003</v>
      </c>
      <c r="D70" s="1">
        <v>213.32400000000001</v>
      </c>
      <c r="E70" s="1">
        <v>122.32899999999999</v>
      </c>
      <c r="F70" s="1">
        <v>154.845</v>
      </c>
      <c r="G70" s="5">
        <v>1</v>
      </c>
      <c r="H70" s="1">
        <v>40</v>
      </c>
      <c r="I70" s="1"/>
      <c r="J70" s="1">
        <v>114.592</v>
      </c>
      <c r="K70" s="1">
        <f t="shared" si="21"/>
        <v>7.7369999999999948</v>
      </c>
      <c r="L70" s="1">
        <f t="shared" ref="L70:L80" si="22">E70-M70</f>
        <v>68.137</v>
      </c>
      <c r="M70" s="1">
        <v>54.192</v>
      </c>
      <c r="N70" s="1">
        <v>65.256800000000041</v>
      </c>
      <c r="O70" s="1"/>
      <c r="P70" s="1">
        <f t="shared" ref="P70:P80" si="23">L70/5</f>
        <v>13.6274</v>
      </c>
      <c r="Q70" s="9">
        <f>VLOOKUP(A70,[1]Sheet!$A:$R,18,0)</f>
        <v>7.8621999999999996</v>
      </c>
      <c r="R70" s="16"/>
      <c r="S70" s="24">
        <f t="shared" si="7"/>
        <v>0</v>
      </c>
      <c r="T70" s="25"/>
      <c r="U70" s="17"/>
      <c r="V70" s="1"/>
      <c r="W70" s="1">
        <f t="shared" si="8"/>
        <v>16.151415530475369</v>
      </c>
      <c r="X70" s="1">
        <f t="shared" si="9"/>
        <v>16.151415530475369</v>
      </c>
      <c r="Y70" s="1">
        <v>16.409199999999998</v>
      </c>
      <c r="Z70" s="1">
        <v>25.062999999999999</v>
      </c>
      <c r="AA70" s="1">
        <v>16.8566</v>
      </c>
      <c r="AB70" s="1">
        <v>4.0308000000000002</v>
      </c>
      <c r="AC70" s="1">
        <v>9.5462000000000007</v>
      </c>
      <c r="AD70" s="15" t="s">
        <v>113</v>
      </c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98</v>
      </c>
      <c r="B71" s="1" t="s">
        <v>32</v>
      </c>
      <c r="C71" s="1"/>
      <c r="D71" s="1">
        <v>124.193</v>
      </c>
      <c r="E71" s="1">
        <v>124.193</v>
      </c>
      <c r="F71" s="1"/>
      <c r="G71" s="5">
        <v>0</v>
      </c>
      <c r="H71" s="1" t="e">
        <v>#N/A</v>
      </c>
      <c r="I71" s="1"/>
      <c r="J71" s="1">
        <v>124.193</v>
      </c>
      <c r="K71" s="1">
        <f t="shared" si="21"/>
        <v>0</v>
      </c>
      <c r="L71" s="1">
        <f t="shared" si="22"/>
        <v>0</v>
      </c>
      <c r="M71" s="1">
        <v>124.193</v>
      </c>
      <c r="N71" s="1">
        <v>0</v>
      </c>
      <c r="O71" s="1"/>
      <c r="P71" s="1">
        <f t="shared" si="23"/>
        <v>0</v>
      </c>
      <c r="Q71" s="9">
        <f>VLOOKUP(A71,[1]Sheet!$A:$R,18,0)</f>
        <v>0</v>
      </c>
      <c r="R71" s="16"/>
      <c r="S71" s="24">
        <f t="shared" ref="S71:S80" si="24">R71-T71</f>
        <v>0</v>
      </c>
      <c r="T71" s="25"/>
      <c r="U71" s="17"/>
      <c r="V71" s="1"/>
      <c r="W71" s="1" t="e">
        <f t="shared" ref="W71:W80" si="25">(F71+N71+O71+R71)/P71</f>
        <v>#DIV/0!</v>
      </c>
      <c r="X71" s="1" t="e">
        <f t="shared" ref="X71:X80" si="26">(F71+N71+O71)/P71</f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80" si="27">S71*G71</f>
        <v>0</v>
      </c>
      <c r="AF71" s="1">
        <f t="shared" ref="AF71:AF80" si="28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99</v>
      </c>
      <c r="B72" s="1" t="s">
        <v>32</v>
      </c>
      <c r="C72" s="1"/>
      <c r="D72" s="1">
        <v>122.254</v>
      </c>
      <c r="E72" s="1">
        <v>122.254</v>
      </c>
      <c r="F72" s="1"/>
      <c r="G72" s="5">
        <v>0</v>
      </c>
      <c r="H72" s="1" t="e">
        <v>#N/A</v>
      </c>
      <c r="I72" s="1"/>
      <c r="J72" s="1">
        <v>122.254</v>
      </c>
      <c r="K72" s="1">
        <f t="shared" si="21"/>
        <v>0</v>
      </c>
      <c r="L72" s="1">
        <f t="shared" si="22"/>
        <v>0</v>
      </c>
      <c r="M72" s="1">
        <v>122.254</v>
      </c>
      <c r="N72" s="1">
        <v>0</v>
      </c>
      <c r="O72" s="1"/>
      <c r="P72" s="1">
        <f t="shared" si="23"/>
        <v>0</v>
      </c>
      <c r="Q72" s="9">
        <f>VLOOKUP(A72,[1]Sheet!$A:$R,18,0)</f>
        <v>0</v>
      </c>
      <c r="R72" s="16"/>
      <c r="S72" s="24">
        <f t="shared" si="24"/>
        <v>0</v>
      </c>
      <c r="T72" s="25"/>
      <c r="U72" s="17"/>
      <c r="V72" s="1"/>
      <c r="W72" s="1" t="e">
        <f t="shared" si="25"/>
        <v>#DIV/0!</v>
      </c>
      <c r="X72" s="1" t="e">
        <f t="shared" si="26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/>
      <c r="AE72" s="1">
        <f t="shared" si="27"/>
        <v>0</v>
      </c>
      <c r="AF72" s="1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100</v>
      </c>
      <c r="B73" s="1" t="s">
        <v>37</v>
      </c>
      <c r="C73" s="1"/>
      <c r="D73" s="1">
        <v>36</v>
      </c>
      <c r="E73" s="1">
        <v>36</v>
      </c>
      <c r="F73" s="1"/>
      <c r="G73" s="5">
        <v>0</v>
      </c>
      <c r="H73" s="1" t="e">
        <v>#N/A</v>
      </c>
      <c r="I73" s="1"/>
      <c r="J73" s="1">
        <v>36</v>
      </c>
      <c r="K73" s="1">
        <f t="shared" si="21"/>
        <v>0</v>
      </c>
      <c r="L73" s="1">
        <f t="shared" si="22"/>
        <v>0</v>
      </c>
      <c r="M73" s="1">
        <v>36</v>
      </c>
      <c r="N73" s="1">
        <v>0</v>
      </c>
      <c r="O73" s="1"/>
      <c r="P73" s="1">
        <f t="shared" si="23"/>
        <v>0</v>
      </c>
      <c r="Q73" s="9">
        <f>VLOOKUP(A73,[1]Sheet!$A:$R,18,0)</f>
        <v>0</v>
      </c>
      <c r="R73" s="16"/>
      <c r="S73" s="24">
        <f t="shared" si="24"/>
        <v>0</v>
      </c>
      <c r="T73" s="25"/>
      <c r="U73" s="17"/>
      <c r="V73" s="1"/>
      <c r="W73" s="1" t="e">
        <f t="shared" si="25"/>
        <v>#DIV/0!</v>
      </c>
      <c r="X73" s="1" t="e">
        <f t="shared" si="26"/>
        <v>#DIV/0!</v>
      </c>
      <c r="Y73" s="1">
        <v>0</v>
      </c>
      <c r="Z73" s="1">
        <v>0</v>
      </c>
      <c r="AA73" s="1"/>
      <c r="AB73" s="1"/>
      <c r="AC73" s="1"/>
      <c r="AD73" s="1"/>
      <c r="AE73" s="1">
        <f t="shared" si="27"/>
        <v>0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101</v>
      </c>
      <c r="B74" s="1" t="s">
        <v>37</v>
      </c>
      <c r="C74" s="1">
        <v>102</v>
      </c>
      <c r="D74" s="1">
        <v>187</v>
      </c>
      <c r="E74" s="13">
        <f>80+E79</f>
        <v>137</v>
      </c>
      <c r="F74" s="1">
        <v>156</v>
      </c>
      <c r="G74" s="5">
        <v>0.35</v>
      </c>
      <c r="H74" s="1">
        <v>45</v>
      </c>
      <c r="I74" s="1"/>
      <c r="J74" s="1">
        <v>83</v>
      </c>
      <c r="K74" s="1">
        <f t="shared" si="21"/>
        <v>54</v>
      </c>
      <c r="L74" s="1">
        <f t="shared" si="22"/>
        <v>137</v>
      </c>
      <c r="M74" s="1"/>
      <c r="N74" s="1">
        <v>0</v>
      </c>
      <c r="O74" s="1"/>
      <c r="P74" s="1">
        <f t="shared" si="23"/>
        <v>27.4</v>
      </c>
      <c r="Q74" s="9">
        <f>VLOOKUP(A74,[1]Sheet!$A:$R,18,0)</f>
        <v>5.15</v>
      </c>
      <c r="R74" s="16">
        <f>13*P74-O74-N74-F74</f>
        <v>200.2</v>
      </c>
      <c r="S74" s="24">
        <f t="shared" si="24"/>
        <v>0</v>
      </c>
      <c r="T74" s="25">
        <f>R74</f>
        <v>200.2</v>
      </c>
      <c r="U74" s="17"/>
      <c r="V74" s="1"/>
      <c r="W74" s="1">
        <f t="shared" si="25"/>
        <v>13</v>
      </c>
      <c r="X74" s="1">
        <f t="shared" si="26"/>
        <v>5.6934306569343072</v>
      </c>
      <c r="Y74" s="1">
        <v>36.6</v>
      </c>
      <c r="Z74" s="1">
        <v>27.2</v>
      </c>
      <c r="AA74" s="1">
        <v>25</v>
      </c>
      <c r="AB74" s="1">
        <v>21.2</v>
      </c>
      <c r="AC74" s="1">
        <v>1.6</v>
      </c>
      <c r="AD74" s="14" t="s">
        <v>102</v>
      </c>
      <c r="AE74" s="1">
        <f t="shared" si="27"/>
        <v>0</v>
      </c>
      <c r="AF74" s="1">
        <f t="shared" si="28"/>
        <v>70.069999999999993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103</v>
      </c>
      <c r="B75" s="1" t="s">
        <v>32</v>
      </c>
      <c r="C75" s="1"/>
      <c r="D75" s="1">
        <v>151.297</v>
      </c>
      <c r="E75" s="1">
        <v>151.297</v>
      </c>
      <c r="F75" s="1"/>
      <c r="G75" s="5">
        <v>0</v>
      </c>
      <c r="H75" s="1" t="e">
        <v>#N/A</v>
      </c>
      <c r="I75" s="1"/>
      <c r="J75" s="1">
        <v>151.297</v>
      </c>
      <c r="K75" s="1">
        <f t="shared" si="21"/>
        <v>0</v>
      </c>
      <c r="L75" s="1">
        <f t="shared" si="22"/>
        <v>0</v>
      </c>
      <c r="M75" s="1">
        <v>151.297</v>
      </c>
      <c r="N75" s="1">
        <v>0</v>
      </c>
      <c r="O75" s="1"/>
      <c r="P75" s="1">
        <f t="shared" si="23"/>
        <v>0</v>
      </c>
      <c r="Q75" s="9">
        <f>VLOOKUP(A75,[1]Sheet!$A:$R,18,0)</f>
        <v>0</v>
      </c>
      <c r="R75" s="16"/>
      <c r="S75" s="24">
        <f t="shared" si="24"/>
        <v>0</v>
      </c>
      <c r="T75" s="25"/>
      <c r="U75" s="17"/>
      <c r="V75" s="1"/>
      <c r="W75" s="1" t="e">
        <f t="shared" si="25"/>
        <v>#DIV/0!</v>
      </c>
      <c r="X75" s="1" t="e">
        <f t="shared" si="26"/>
        <v>#DIV/0!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27"/>
        <v>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104</v>
      </c>
      <c r="B76" s="1" t="s">
        <v>32</v>
      </c>
      <c r="C76" s="1"/>
      <c r="D76" s="1">
        <v>51.344000000000001</v>
      </c>
      <c r="E76" s="1">
        <v>51.344000000000001</v>
      </c>
      <c r="F76" s="1"/>
      <c r="G76" s="5">
        <v>0</v>
      </c>
      <c r="H76" s="1" t="e">
        <v>#N/A</v>
      </c>
      <c r="I76" s="1"/>
      <c r="J76" s="1">
        <v>51.344000000000001</v>
      </c>
      <c r="K76" s="1">
        <f t="shared" si="21"/>
        <v>0</v>
      </c>
      <c r="L76" s="1">
        <f t="shared" si="22"/>
        <v>0</v>
      </c>
      <c r="M76" s="1">
        <v>51.344000000000001</v>
      </c>
      <c r="N76" s="1">
        <v>0</v>
      </c>
      <c r="O76" s="1"/>
      <c r="P76" s="1">
        <f t="shared" si="23"/>
        <v>0</v>
      </c>
      <c r="Q76" s="9">
        <f>VLOOKUP(A76,[1]Sheet!$A:$R,18,0)</f>
        <v>0</v>
      </c>
      <c r="R76" s="16"/>
      <c r="S76" s="24">
        <f t="shared" si="24"/>
        <v>0</v>
      </c>
      <c r="T76" s="25"/>
      <c r="U76" s="17"/>
      <c r="V76" s="1"/>
      <c r="W76" s="1" t="e">
        <f t="shared" si="25"/>
        <v>#DIV/0!</v>
      </c>
      <c r="X76" s="1" t="e">
        <f t="shared" si="26"/>
        <v>#DIV/0!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27"/>
        <v>0</v>
      </c>
      <c r="AF76" s="1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105</v>
      </c>
      <c r="B77" s="1" t="s">
        <v>37</v>
      </c>
      <c r="C77" s="1"/>
      <c r="D77" s="1">
        <v>30</v>
      </c>
      <c r="E77" s="1">
        <v>30</v>
      </c>
      <c r="F77" s="1"/>
      <c r="G77" s="5">
        <v>0</v>
      </c>
      <c r="H77" s="1" t="e">
        <v>#N/A</v>
      </c>
      <c r="I77" s="1"/>
      <c r="J77" s="1">
        <v>30</v>
      </c>
      <c r="K77" s="1">
        <f t="shared" si="21"/>
        <v>0</v>
      </c>
      <c r="L77" s="1">
        <f t="shared" si="22"/>
        <v>0</v>
      </c>
      <c r="M77" s="1">
        <v>30</v>
      </c>
      <c r="N77" s="1">
        <v>0</v>
      </c>
      <c r="O77" s="1"/>
      <c r="P77" s="1">
        <f t="shared" si="23"/>
        <v>0</v>
      </c>
      <c r="Q77" s="9">
        <f>VLOOKUP(A77,[1]Sheet!$A:$R,18,0)</f>
        <v>0</v>
      </c>
      <c r="R77" s="16"/>
      <c r="S77" s="24">
        <f t="shared" si="24"/>
        <v>0</v>
      </c>
      <c r="T77" s="25"/>
      <c r="U77" s="17"/>
      <c r="V77" s="1"/>
      <c r="W77" s="1" t="e">
        <f t="shared" si="25"/>
        <v>#DIV/0!</v>
      </c>
      <c r="X77" s="1" t="e">
        <f t="shared" si="26"/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27"/>
        <v>0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106</v>
      </c>
      <c r="B78" s="1" t="s">
        <v>37</v>
      </c>
      <c r="C78" s="1"/>
      <c r="D78" s="1">
        <v>150</v>
      </c>
      <c r="E78" s="1">
        <v>150</v>
      </c>
      <c r="F78" s="1"/>
      <c r="G78" s="5">
        <v>0</v>
      </c>
      <c r="H78" s="1" t="e">
        <v>#N/A</v>
      </c>
      <c r="I78" s="1"/>
      <c r="J78" s="1">
        <v>150</v>
      </c>
      <c r="K78" s="1">
        <f t="shared" si="21"/>
        <v>0</v>
      </c>
      <c r="L78" s="1">
        <f t="shared" si="22"/>
        <v>0</v>
      </c>
      <c r="M78" s="1">
        <v>150</v>
      </c>
      <c r="N78" s="1">
        <v>0</v>
      </c>
      <c r="O78" s="1"/>
      <c r="P78" s="1">
        <f t="shared" si="23"/>
        <v>0</v>
      </c>
      <c r="Q78" s="9">
        <f>VLOOKUP(A78,[1]Sheet!$A:$R,18,0)</f>
        <v>0</v>
      </c>
      <c r="R78" s="16"/>
      <c r="S78" s="24">
        <f t="shared" si="24"/>
        <v>0</v>
      </c>
      <c r="T78" s="25"/>
      <c r="U78" s="17"/>
      <c r="V78" s="1"/>
      <c r="W78" s="1" t="e">
        <f t="shared" si="25"/>
        <v>#DIV/0!</v>
      </c>
      <c r="X78" s="1" t="e">
        <f t="shared" si="26"/>
        <v>#DIV/0!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27"/>
        <v>0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107</v>
      </c>
      <c r="B79" s="1" t="s">
        <v>37</v>
      </c>
      <c r="C79" s="1">
        <v>55</v>
      </c>
      <c r="D79" s="1">
        <v>39</v>
      </c>
      <c r="E79" s="13">
        <v>57</v>
      </c>
      <c r="F79" s="1"/>
      <c r="G79" s="5">
        <v>0</v>
      </c>
      <c r="H79" s="1">
        <v>45</v>
      </c>
      <c r="I79" s="1"/>
      <c r="J79" s="1">
        <v>67</v>
      </c>
      <c r="K79" s="1">
        <f t="shared" si="21"/>
        <v>-10</v>
      </c>
      <c r="L79" s="1">
        <f t="shared" si="22"/>
        <v>21</v>
      </c>
      <c r="M79" s="1">
        <v>36</v>
      </c>
      <c r="N79" s="1">
        <v>0</v>
      </c>
      <c r="O79" s="1"/>
      <c r="P79" s="1">
        <f t="shared" si="23"/>
        <v>4.2</v>
      </c>
      <c r="Q79" s="9">
        <f>VLOOKUP(A79,[1]Sheet!$A:$R,18,0)</f>
        <v>10.3</v>
      </c>
      <c r="R79" s="16"/>
      <c r="S79" s="24">
        <f t="shared" si="24"/>
        <v>0</v>
      </c>
      <c r="T79" s="25"/>
      <c r="U79" s="17"/>
      <c r="V79" s="1"/>
      <c r="W79" s="1">
        <f t="shared" si="25"/>
        <v>0</v>
      </c>
      <c r="X79" s="1">
        <f t="shared" si="26"/>
        <v>0</v>
      </c>
      <c r="Y79" s="1">
        <v>12.6</v>
      </c>
      <c r="Z79" s="1">
        <v>24.8</v>
      </c>
      <c r="AA79" s="1">
        <v>25</v>
      </c>
      <c r="AB79" s="1">
        <v>6.2</v>
      </c>
      <c r="AC79" s="1">
        <v>5.4</v>
      </c>
      <c r="AD79" s="14" t="s">
        <v>108</v>
      </c>
      <c r="AE79" s="1">
        <f t="shared" si="27"/>
        <v>0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thickBot="1" x14ac:dyDescent="0.3">
      <c r="A80" s="1" t="s">
        <v>109</v>
      </c>
      <c r="B80" s="1" t="s">
        <v>32</v>
      </c>
      <c r="C80" s="1">
        <v>5.4059999999999997</v>
      </c>
      <c r="D80" s="1">
        <v>44.829000000000001</v>
      </c>
      <c r="E80" s="1">
        <v>2.83</v>
      </c>
      <c r="F80" s="1">
        <v>47.405000000000001</v>
      </c>
      <c r="G80" s="5">
        <v>1</v>
      </c>
      <c r="H80" s="1">
        <v>50</v>
      </c>
      <c r="I80" s="1"/>
      <c r="J80" s="1">
        <v>3</v>
      </c>
      <c r="K80" s="1">
        <f t="shared" si="21"/>
        <v>-0.16999999999999993</v>
      </c>
      <c r="L80" s="1">
        <f t="shared" si="22"/>
        <v>2.83</v>
      </c>
      <c r="M80" s="1"/>
      <c r="N80" s="1">
        <v>0</v>
      </c>
      <c r="O80" s="1"/>
      <c r="P80" s="1">
        <f t="shared" si="23"/>
        <v>0.56600000000000006</v>
      </c>
      <c r="Q80" s="9">
        <f>VLOOKUP(A80,[1]Sheet!$A:$R,18,0)</f>
        <v>1.5393000000000001</v>
      </c>
      <c r="R80" s="16"/>
      <c r="S80" s="26">
        <f t="shared" si="24"/>
        <v>0</v>
      </c>
      <c r="T80" s="27"/>
      <c r="U80" s="17"/>
      <c r="V80" s="1"/>
      <c r="W80" s="1">
        <f t="shared" si="25"/>
        <v>83.75441696113073</v>
      </c>
      <c r="X80" s="1">
        <f t="shared" si="26"/>
        <v>83.75441696113073</v>
      </c>
      <c r="Y80" s="1">
        <v>1.6883999999999999</v>
      </c>
      <c r="Z80" s="1">
        <v>3.3652000000000002</v>
      </c>
      <c r="AA80" s="1">
        <v>2.2427999999999999</v>
      </c>
      <c r="AB80" s="1">
        <v>0</v>
      </c>
      <c r="AC80" s="1">
        <v>0</v>
      </c>
      <c r="AD80" s="1" t="s">
        <v>110</v>
      </c>
      <c r="AE80" s="1">
        <f t="shared" si="27"/>
        <v>0</v>
      </c>
      <c r="AF80" s="1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80" xr:uid="{B8B26F49-C041-4D22-8812-09D174D287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2024-02-01T08:08:33Z</dcterms:created>
  <dcterms:modified xsi:type="dcterms:W3CDTF">2024-02-02T08:30:24Z</dcterms:modified>
</cp:coreProperties>
</file>