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3,25 Симф КИ\"/>
    </mc:Choice>
  </mc:AlternateContent>
  <xr:revisionPtr revIDLastSave="0" documentId="13_ncr:1_{B86C3B3A-397A-454F-908D-9C44C7C655C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8" i="1"/>
  <c r="AH99" i="1"/>
  <c r="AH100" i="1"/>
  <c r="AH102" i="1"/>
  <c r="AH103" i="1"/>
  <c r="AH106" i="1"/>
  <c r="AH107" i="1"/>
  <c r="AH108" i="1"/>
  <c r="AH109" i="1"/>
  <c r="AH110" i="1"/>
  <c r="AH111" i="1"/>
  <c r="AH113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100" i="1"/>
  <c r="Z108" i="1"/>
  <c r="Z116" i="1"/>
  <c r="Y12" i="1"/>
  <c r="Y20" i="1"/>
  <c r="Y28" i="1"/>
  <c r="Y36" i="1"/>
  <c r="Y84" i="1"/>
  <c r="Y88" i="1"/>
  <c r="Y92" i="1"/>
  <c r="Y96" i="1"/>
  <c r="Y100" i="1"/>
  <c r="Y104" i="1"/>
  <c r="Y108" i="1"/>
  <c r="Y112" i="1"/>
  <c r="Y116" i="1"/>
  <c r="Y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W111" i="1"/>
  <c r="Z111" i="1" s="1"/>
  <c r="W113" i="1"/>
  <c r="Z113" i="1" s="1"/>
  <c r="W115" i="1"/>
  <c r="Z115" i="1" s="1"/>
  <c r="W117" i="1"/>
  <c r="Z117" i="1" s="1"/>
  <c r="W119" i="1"/>
  <c r="Z119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AD109" i="1"/>
  <c r="AD110" i="1"/>
  <c r="W110" i="1" s="1"/>
  <c r="Z110" i="1" s="1"/>
  <c r="AD111" i="1"/>
  <c r="AD112" i="1"/>
  <c r="W112" i="1" s="1"/>
  <c r="Z112" i="1" s="1"/>
  <c r="AD113" i="1"/>
  <c r="AD114" i="1"/>
  <c r="W114" i="1" s="1"/>
  <c r="Z114" i="1" s="1"/>
  <c r="AD115" i="1"/>
  <c r="AD116" i="1"/>
  <c r="W116" i="1" s="1"/>
  <c r="AD117" i="1"/>
  <c r="AD118" i="1"/>
  <c r="W118" i="1" s="1"/>
  <c r="Z118" i="1" s="1"/>
  <c r="AD119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Y16" i="1" s="1"/>
  <c r="M17" i="1"/>
  <c r="M18" i="1"/>
  <c r="M19" i="1"/>
  <c r="M20" i="1"/>
  <c r="M21" i="1"/>
  <c r="M22" i="1"/>
  <c r="M23" i="1"/>
  <c r="M24" i="1"/>
  <c r="Y24" i="1" s="1"/>
  <c r="M25" i="1"/>
  <c r="M26" i="1"/>
  <c r="M27" i="1"/>
  <c r="M28" i="1"/>
  <c r="M29" i="1"/>
  <c r="M30" i="1"/>
  <c r="M31" i="1"/>
  <c r="M32" i="1"/>
  <c r="Y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Y86" i="1" s="1"/>
  <c r="M87" i="1"/>
  <c r="M88" i="1"/>
  <c r="M89" i="1"/>
  <c r="M90" i="1"/>
  <c r="Y90" i="1" s="1"/>
  <c r="M91" i="1"/>
  <c r="M92" i="1"/>
  <c r="M93" i="1"/>
  <c r="M94" i="1"/>
  <c r="Y94" i="1" s="1"/>
  <c r="M95" i="1"/>
  <c r="M96" i="1"/>
  <c r="M97" i="1"/>
  <c r="M98" i="1"/>
  <c r="Y98" i="1" s="1"/>
  <c r="M99" i="1"/>
  <c r="M100" i="1"/>
  <c r="M101" i="1"/>
  <c r="M102" i="1"/>
  <c r="Y102" i="1" s="1"/>
  <c r="M103" i="1"/>
  <c r="M104" i="1"/>
  <c r="M105" i="1"/>
  <c r="M106" i="1"/>
  <c r="Y106" i="1" s="1"/>
  <c r="M107" i="1"/>
  <c r="M108" i="1"/>
  <c r="M109" i="1"/>
  <c r="M110" i="1"/>
  <c r="Y110" i="1" s="1"/>
  <c r="M111" i="1"/>
  <c r="M112" i="1"/>
  <c r="M113" i="1"/>
  <c r="M114" i="1"/>
  <c r="Y114" i="1" s="1"/>
  <c r="M115" i="1"/>
  <c r="M116" i="1"/>
  <c r="M117" i="1"/>
  <c r="M118" i="1"/>
  <c r="Y118" i="1" s="1"/>
  <c r="M119" i="1"/>
  <c r="M7" i="1"/>
  <c r="L8" i="1"/>
  <c r="L9" i="1"/>
  <c r="L10" i="1"/>
  <c r="Y10" i="1" s="1"/>
  <c r="L11" i="1"/>
  <c r="L12" i="1"/>
  <c r="L13" i="1"/>
  <c r="Y13" i="1" s="1"/>
  <c r="L14" i="1"/>
  <c r="Y14" i="1" s="1"/>
  <c r="L15" i="1"/>
  <c r="L16" i="1"/>
  <c r="L17" i="1"/>
  <c r="Y17" i="1" s="1"/>
  <c r="L18" i="1"/>
  <c r="Y18" i="1" s="1"/>
  <c r="L19" i="1"/>
  <c r="L20" i="1"/>
  <c r="L21" i="1"/>
  <c r="Y21" i="1" s="1"/>
  <c r="L22" i="1"/>
  <c r="Y22" i="1" s="1"/>
  <c r="L23" i="1"/>
  <c r="L24" i="1"/>
  <c r="L25" i="1"/>
  <c r="Y25" i="1" s="1"/>
  <c r="L26" i="1"/>
  <c r="Y26" i="1" s="1"/>
  <c r="L27" i="1"/>
  <c r="L28" i="1"/>
  <c r="L29" i="1"/>
  <c r="Y29" i="1" s="1"/>
  <c r="L30" i="1"/>
  <c r="Y30" i="1" s="1"/>
  <c r="L31" i="1"/>
  <c r="L32" i="1"/>
  <c r="L33" i="1"/>
  <c r="Y33" i="1" s="1"/>
  <c r="L34" i="1"/>
  <c r="Y34" i="1" s="1"/>
  <c r="L35" i="1"/>
  <c r="L36" i="1"/>
  <c r="L37" i="1"/>
  <c r="Y37" i="1" s="1"/>
  <c r="L38" i="1"/>
  <c r="Y38" i="1" s="1"/>
  <c r="L39" i="1"/>
  <c r="L40" i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Y54" i="1" s="1"/>
  <c r="L55" i="1"/>
  <c r="L56" i="1"/>
  <c r="Y56" i="1" s="1"/>
  <c r="L57" i="1"/>
  <c r="Y57" i="1" s="1"/>
  <c r="L58" i="1"/>
  <c r="Y58" i="1" s="1"/>
  <c r="L59" i="1"/>
  <c r="L60" i="1"/>
  <c r="Y60" i="1" s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L68" i="1"/>
  <c r="Y68" i="1" s="1"/>
  <c r="L69" i="1"/>
  <c r="Y69" i="1" s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Y77" i="1" s="1"/>
  <c r="L78" i="1"/>
  <c r="Y78" i="1" s="1"/>
  <c r="L79" i="1"/>
  <c r="L80" i="1"/>
  <c r="Y80" i="1" s="1"/>
  <c r="L81" i="1"/>
  <c r="Y81" i="1" s="1"/>
  <c r="L82" i="1"/>
  <c r="Y82" i="1" s="1"/>
  <c r="L83" i="1"/>
  <c r="L84" i="1"/>
  <c r="L85" i="1"/>
  <c r="Y85" i="1" s="1"/>
  <c r="L86" i="1"/>
  <c r="L87" i="1"/>
  <c r="L88" i="1"/>
  <c r="L89" i="1"/>
  <c r="Y89" i="1" s="1"/>
  <c r="L90" i="1"/>
  <c r="L91" i="1"/>
  <c r="L92" i="1"/>
  <c r="L93" i="1"/>
  <c r="Y93" i="1" s="1"/>
  <c r="L94" i="1"/>
  <c r="L95" i="1"/>
  <c r="L96" i="1"/>
  <c r="L97" i="1"/>
  <c r="Y97" i="1" s="1"/>
  <c r="L98" i="1"/>
  <c r="L99" i="1"/>
  <c r="L100" i="1"/>
  <c r="L101" i="1"/>
  <c r="Y101" i="1" s="1"/>
  <c r="L102" i="1"/>
  <c r="L103" i="1"/>
  <c r="L104" i="1"/>
  <c r="L105" i="1"/>
  <c r="Y105" i="1" s="1"/>
  <c r="L106" i="1"/>
  <c r="L107" i="1"/>
  <c r="L108" i="1"/>
  <c r="L109" i="1"/>
  <c r="Y109" i="1" s="1"/>
  <c r="L110" i="1"/>
  <c r="L111" i="1"/>
  <c r="L112" i="1"/>
  <c r="L113" i="1"/>
  <c r="Y113" i="1" s="1"/>
  <c r="L114" i="1"/>
  <c r="L115" i="1"/>
  <c r="L116" i="1"/>
  <c r="L117" i="1"/>
  <c r="Y117" i="1" s="1"/>
  <c r="L118" i="1"/>
  <c r="L119" i="1"/>
  <c r="L7" i="1"/>
  <c r="K101" i="1"/>
  <c r="Y39" i="1" l="1"/>
  <c r="Z39" i="1"/>
  <c r="Y79" i="1"/>
  <c r="Y75" i="1"/>
  <c r="Y71" i="1"/>
  <c r="Y67" i="1"/>
  <c r="Y63" i="1"/>
  <c r="Y59" i="1"/>
  <c r="Y55" i="1"/>
  <c r="Y51" i="1"/>
  <c r="Y47" i="1"/>
  <c r="Y43" i="1"/>
  <c r="Y119" i="1"/>
  <c r="Y115" i="1"/>
  <c r="Y111" i="1"/>
  <c r="Y107" i="1"/>
  <c r="Y103" i="1"/>
  <c r="Y99" i="1"/>
  <c r="Y95" i="1"/>
  <c r="Y91" i="1"/>
  <c r="Y87" i="1"/>
  <c r="Y35" i="1"/>
  <c r="Y31" i="1"/>
  <c r="Y27" i="1"/>
  <c r="Y23" i="1"/>
  <c r="Y19" i="1"/>
  <c r="Y15" i="1"/>
  <c r="Y11" i="1"/>
  <c r="Y40" i="1"/>
  <c r="Y8" i="1"/>
  <c r="Y83" i="1"/>
  <c r="Y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AJ6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J6" i="1" l="1"/>
  <c r="K59" i="1"/>
  <c r="K6" i="1" s="1"/>
</calcChain>
</file>

<file path=xl/sharedStrings.xml><?xml version="1.0" encoding="utf-8"?>
<sst xmlns="http://schemas.openxmlformats.org/spreadsheetml/2006/main" count="274" uniqueCount="148">
  <si>
    <t>Период: 14.03.2025 - 21.03.2025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</si>
  <si>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</si>
  <si>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</si>
  <si>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</si>
  <si>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</si>
  <si>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</si>
  <si>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</si>
  <si>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</si>
  <si>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</si>
  <si>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</si>
  <si>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</si>
  <si>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</si>
  <si>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</si>
  <si>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</si>
  <si>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</si>
  <si>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</si>
  <si>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</si>
  <si>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</si>
  <si>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</si>
  <si>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</si>
  <si>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</si>
  <si>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</si>
  <si>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</si>
  <si>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</si>
  <si>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</si>
  <si>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</si>
  <si>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</si>
  <si>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</si>
  <si>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</si>
  <si>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</si>
  <si>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</si>
  <si>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</si>
  <si>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</si>
  <si>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</si>
  <si>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</si>
  <si>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</si>
  <si>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</si>
  <si>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</si>
  <si>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</si>
  <si>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</si>
  <si>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</si>
  <si>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</si>
  <si>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</si>
  <si>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</si>
  <si>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</si>
  <si>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</si>
  <si>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</si>
  <si>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</si>
  <si>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</si>
  <si>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</si>
  <si>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</si>
  <si>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</si>
  <si>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</si>
  <si>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</si>
  <si>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</si>
  <si>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</si>
  <si>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</si>
  <si>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</si>
  <si>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</si>
  <si>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</si>
  <si>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</si>
  <si>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</si>
  <si>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</si>
  <si>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</si>
  <si>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</si>
  <si>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</si>
  <si>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</si>
  <si>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</si>
  <si>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</si>
  <si>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</si>
  <si>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</si>
  <si>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</si>
  <si>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</si>
  <si>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</si>
  <si>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</si>
  <si>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</si>
  <si>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</si>
  <si>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</si>
  <si>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</si>
  <si>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</si>
  <si>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</si>
  <si>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</si>
  <si>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</si>
  <si>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</si>
  <si>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</si>
  <si>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</si>
  <si>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</si>
  <si>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</si>
  <si>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</si>
  <si>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</si>
  <si>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</si>
  <si>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</si>
  <si>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</si>
  <si>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</si>
  <si>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</si>
  <si>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</si>
  <si>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</si>
  <si>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</si>
  <si>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</si>
  <si>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</si>
  <si>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</si>
  <si>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</si>
  <si>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</si>
  <si>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</si>
  <si>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</si>
  <si>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</si>
  <si>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</si>
  <si>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</si>
  <si>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</si>
  <si>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</si>
  <si>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</si>
  <si>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</si>
  <si>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</si>
  <si>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</si>
  <si>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</si>
  <si>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</si>
  <si>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</si>
  <si>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513  Колбаса вареная Стародворская 0,4кг ТМ Стародворье  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</si>
  <si>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</si>
  <si>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</si>
  <si>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</si>
  <si>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</si>
  <si>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</si>
  <si>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</si>
  <si>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</si>
  <si>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</si>
  <si>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</si>
  <si>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</si>
  <si>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</si>
  <si>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</si>
  <si>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</si>
  <si>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</si>
  <si>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</si>
  <si>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</si>
  <si>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</si>
  <si>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</si>
  <si>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</si>
  <si>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</si>
  <si>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</si>
  <si>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24,03,</t>
  </si>
  <si>
    <t>25,03,</t>
  </si>
  <si>
    <t>26,03,</t>
  </si>
  <si>
    <t>27,03,</t>
  </si>
  <si>
    <t>27,02,</t>
  </si>
  <si>
    <t>07,03,</t>
  </si>
  <si>
    <t>14,03,</t>
  </si>
  <si>
    <t>21,03,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</si>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</sst>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/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0" fontId="0" fillId="5" borderId="1" xfId="0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13.03.2025 - 20.03.2025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20,03,</v>
          </cell>
          <cell r="M5" t="str">
            <v>24,03,</v>
          </cell>
          <cell r="N5" t="str">
            <v>25,03,</v>
          </cell>
          <cell r="X5" t="str">
            <v>26,03,</v>
          </cell>
          <cell r="AE5" t="str">
            <v>27,02,</v>
          </cell>
          <cell r="AF5" t="str">
            <v>07,03,</v>
          </cell>
          <cell r="AG5" t="str">
            <v>14,03,</v>
          </cell>
          <cell r="AH5" t="str">
            <v>20,03,</v>
          </cell>
        </row>
        <row r="6">
          <cell r="E6">
            <v>112857.22699999998</v>
          </cell>
          <cell r="F6">
            <v>77022.361000000019</v>
          </cell>
          <cell r="J6">
            <v>113561.84100000004</v>
          </cell>
          <cell r="K6">
            <v>-704.61399999999958</v>
          </cell>
          <cell r="L6">
            <v>30174</v>
          </cell>
          <cell r="M6">
            <v>25310</v>
          </cell>
          <cell r="N6">
            <v>25575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19572.245400000003</v>
          </cell>
          <cell r="X6">
            <v>5710</v>
          </cell>
          <cell r="AA6">
            <v>0</v>
          </cell>
          <cell r="AB6">
            <v>0</v>
          </cell>
          <cell r="AC6">
            <v>0</v>
          </cell>
          <cell r="AD6">
            <v>14996</v>
          </cell>
          <cell r="AE6">
            <v>18097.710999999996</v>
          </cell>
          <cell r="AF6">
            <v>20197.793799999992</v>
          </cell>
          <cell r="AG6">
            <v>18092.419199999997</v>
          </cell>
          <cell r="AH6">
            <v>16685.75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529.95699999999999</v>
          </cell>
          <cell r="D7">
            <v>679.726</v>
          </cell>
          <cell r="E7">
            <v>591.99400000000003</v>
          </cell>
          <cell r="F7">
            <v>594.97199999999998</v>
          </cell>
          <cell r="G7" t="str">
            <v>н</v>
          </cell>
          <cell r="H7">
            <v>1</v>
          </cell>
          <cell r="I7">
            <v>45</v>
          </cell>
          <cell r="J7">
            <v>603.81700000000001</v>
          </cell>
          <cell r="K7">
            <v>-11.822999999999979</v>
          </cell>
          <cell r="L7">
            <v>60</v>
          </cell>
          <cell r="M7">
            <v>200</v>
          </cell>
          <cell r="N7">
            <v>150</v>
          </cell>
          <cell r="W7">
            <v>118.39880000000001</v>
          </cell>
          <cell r="Y7">
            <v>8.4880252164717884</v>
          </cell>
          <cell r="Z7">
            <v>5.0251522819488033</v>
          </cell>
          <cell r="AD7">
            <v>0</v>
          </cell>
          <cell r="AE7">
            <v>106.50340000000001</v>
          </cell>
          <cell r="AF7">
            <v>128.76500000000001</v>
          </cell>
          <cell r="AG7">
            <v>110.2666</v>
          </cell>
          <cell r="AH7">
            <v>53.198</v>
          </cell>
          <cell r="AI7" t="str">
            <v>продмарт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512.15499999999997</v>
          </cell>
          <cell r="D8">
            <v>494.26400000000001</v>
          </cell>
          <cell r="E8">
            <v>513.92399999999998</v>
          </cell>
          <cell r="F8">
            <v>465.3</v>
          </cell>
          <cell r="G8" t="str">
            <v>ябл</v>
          </cell>
          <cell r="H8">
            <v>1</v>
          </cell>
          <cell r="I8">
            <v>45</v>
          </cell>
          <cell r="J8">
            <v>504.68799999999999</v>
          </cell>
          <cell r="K8">
            <v>9.23599999999999</v>
          </cell>
          <cell r="L8">
            <v>110</v>
          </cell>
          <cell r="M8">
            <v>120</v>
          </cell>
          <cell r="N8">
            <v>150</v>
          </cell>
          <cell r="W8">
            <v>102.78479999999999</v>
          </cell>
          <cell r="Y8">
            <v>8.2239786427565171</v>
          </cell>
          <cell r="Z8">
            <v>4.5269339435402909</v>
          </cell>
          <cell r="AD8">
            <v>0</v>
          </cell>
          <cell r="AE8">
            <v>99.457599999999999</v>
          </cell>
          <cell r="AF8">
            <v>111.8916</v>
          </cell>
          <cell r="AG8">
            <v>100.0386</v>
          </cell>
          <cell r="AH8">
            <v>88.680999999999997</v>
          </cell>
          <cell r="AI8" t="str">
            <v>мартяб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1018.1420000000001</v>
          </cell>
          <cell r="D9">
            <v>3102.77</v>
          </cell>
          <cell r="E9">
            <v>2043</v>
          </cell>
          <cell r="F9">
            <v>1873</v>
          </cell>
          <cell r="G9" t="str">
            <v>бнмарт</v>
          </cell>
          <cell r="H9">
            <v>1</v>
          </cell>
          <cell r="I9">
            <v>45</v>
          </cell>
          <cell r="J9">
            <v>1553.86</v>
          </cell>
          <cell r="K9">
            <v>489.1400000000001</v>
          </cell>
          <cell r="L9">
            <v>450</v>
          </cell>
          <cell r="M9">
            <v>700</v>
          </cell>
          <cell r="N9">
            <v>500</v>
          </cell>
          <cell r="W9">
            <v>408.6</v>
          </cell>
          <cell r="Y9">
            <v>8.6221243269701411</v>
          </cell>
          <cell r="Z9">
            <v>4.5839451786588352</v>
          </cell>
          <cell r="AD9">
            <v>0</v>
          </cell>
          <cell r="AE9">
            <v>336.57260000000002</v>
          </cell>
          <cell r="AF9">
            <v>412</v>
          </cell>
          <cell r="AG9">
            <v>398.2</v>
          </cell>
          <cell r="AH9">
            <v>165.87299999999999</v>
          </cell>
          <cell r="AI9" t="str">
            <v>продмарт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947</v>
          </cell>
          <cell r="D10">
            <v>3225</v>
          </cell>
          <cell r="E10">
            <v>2373</v>
          </cell>
          <cell r="F10">
            <v>1422</v>
          </cell>
          <cell r="G10" t="str">
            <v>ябл</v>
          </cell>
          <cell r="H10">
            <v>0.4</v>
          </cell>
          <cell r="I10">
            <v>45</v>
          </cell>
          <cell r="J10">
            <v>2413</v>
          </cell>
          <cell r="K10">
            <v>-40</v>
          </cell>
          <cell r="L10">
            <v>900</v>
          </cell>
          <cell r="M10">
            <v>500</v>
          </cell>
          <cell r="N10">
            <v>400</v>
          </cell>
          <cell r="W10">
            <v>390.6</v>
          </cell>
          <cell r="Y10">
            <v>8.2488479262672811</v>
          </cell>
          <cell r="Z10">
            <v>3.6405529953917051</v>
          </cell>
          <cell r="AD10">
            <v>420</v>
          </cell>
          <cell r="AE10">
            <v>274.2</v>
          </cell>
          <cell r="AF10">
            <v>408</v>
          </cell>
          <cell r="AG10">
            <v>389.6</v>
          </cell>
          <cell r="AH10">
            <v>310</v>
          </cell>
          <cell r="AI10" t="str">
            <v>мартяб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1883</v>
          </cell>
          <cell r="D11">
            <v>4847</v>
          </cell>
          <cell r="E11">
            <v>4834</v>
          </cell>
          <cell r="F11">
            <v>1840</v>
          </cell>
          <cell r="G11">
            <v>0</v>
          </cell>
          <cell r="H11">
            <v>0.45</v>
          </cell>
          <cell r="I11">
            <v>45</v>
          </cell>
          <cell r="J11">
            <v>4893</v>
          </cell>
          <cell r="K11">
            <v>-59</v>
          </cell>
          <cell r="L11">
            <v>1200</v>
          </cell>
          <cell r="M11">
            <v>1000</v>
          </cell>
          <cell r="N11">
            <v>700</v>
          </cell>
          <cell r="W11">
            <v>648.79999999999995</v>
          </cell>
          <cell r="X11">
            <v>400</v>
          </cell>
          <cell r="Y11">
            <v>7.9223181257706541</v>
          </cell>
          <cell r="Z11">
            <v>2.8360049321824912</v>
          </cell>
          <cell r="AD11">
            <v>1590</v>
          </cell>
          <cell r="AE11">
            <v>625</v>
          </cell>
          <cell r="AF11">
            <v>682.4</v>
          </cell>
          <cell r="AG11">
            <v>579.20000000000005</v>
          </cell>
          <cell r="AH11">
            <v>639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1829</v>
          </cell>
          <cell r="D12">
            <v>5496</v>
          </cell>
          <cell r="E12">
            <v>5099</v>
          </cell>
          <cell r="F12">
            <v>2133</v>
          </cell>
          <cell r="G12" t="str">
            <v>оконч</v>
          </cell>
          <cell r="H12">
            <v>0.45</v>
          </cell>
          <cell r="I12">
            <v>45</v>
          </cell>
          <cell r="J12">
            <v>5200</v>
          </cell>
          <cell r="K12">
            <v>-101</v>
          </cell>
          <cell r="L12">
            <v>1500</v>
          </cell>
          <cell r="M12">
            <v>2300</v>
          </cell>
          <cell r="N12">
            <v>1000</v>
          </cell>
          <cell r="W12">
            <v>895</v>
          </cell>
          <cell r="X12">
            <v>400</v>
          </cell>
          <cell r="Y12">
            <v>8.1932960893854752</v>
          </cell>
          <cell r="Z12">
            <v>2.3832402234636874</v>
          </cell>
          <cell r="AD12">
            <v>624</v>
          </cell>
          <cell r="AE12">
            <v>625.79999999999995</v>
          </cell>
          <cell r="AF12">
            <v>718.2</v>
          </cell>
          <cell r="AG12">
            <v>731.6</v>
          </cell>
          <cell r="AH12">
            <v>611</v>
          </cell>
          <cell r="AI12" t="str">
            <v>мартяб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45</v>
          </cell>
          <cell r="D13">
            <v>22</v>
          </cell>
          <cell r="E13">
            <v>31</v>
          </cell>
          <cell r="F13">
            <v>35</v>
          </cell>
          <cell r="G13">
            <v>0</v>
          </cell>
          <cell r="H13">
            <v>0.4</v>
          </cell>
          <cell r="I13">
            <v>50</v>
          </cell>
          <cell r="J13">
            <v>63</v>
          </cell>
          <cell r="K13">
            <v>-32</v>
          </cell>
          <cell r="L13">
            <v>0</v>
          </cell>
          <cell r="M13">
            <v>10</v>
          </cell>
          <cell r="N13">
            <v>0</v>
          </cell>
          <cell r="W13">
            <v>6.2</v>
          </cell>
          <cell r="Y13">
            <v>7.258064516129032</v>
          </cell>
          <cell r="Z13">
            <v>5.6451612903225801</v>
          </cell>
          <cell r="AD13">
            <v>0</v>
          </cell>
          <cell r="AE13">
            <v>9</v>
          </cell>
          <cell r="AF13">
            <v>8.1999999999999993</v>
          </cell>
          <cell r="AG13">
            <v>4.8</v>
          </cell>
          <cell r="AH13">
            <v>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479</v>
          </cell>
          <cell r="D14">
            <v>793</v>
          </cell>
          <cell r="E14">
            <v>122</v>
          </cell>
          <cell r="F14">
            <v>351</v>
          </cell>
          <cell r="G14">
            <v>0</v>
          </cell>
          <cell r="H14">
            <v>0.17</v>
          </cell>
          <cell r="I14">
            <v>180</v>
          </cell>
          <cell r="J14">
            <v>268</v>
          </cell>
          <cell r="K14">
            <v>-146</v>
          </cell>
          <cell r="L14">
            <v>100</v>
          </cell>
          <cell r="M14">
            <v>0</v>
          </cell>
          <cell r="N14">
            <v>0</v>
          </cell>
          <cell r="W14">
            <v>24.4</v>
          </cell>
          <cell r="Y14">
            <v>18.483606557377051</v>
          </cell>
          <cell r="Z14">
            <v>14.385245901639346</v>
          </cell>
          <cell r="AD14">
            <v>0</v>
          </cell>
          <cell r="AE14">
            <v>39.6</v>
          </cell>
          <cell r="AF14">
            <v>40</v>
          </cell>
          <cell r="AG14">
            <v>30.4</v>
          </cell>
          <cell r="AH14">
            <v>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130</v>
          </cell>
          <cell r="D15">
            <v>226</v>
          </cell>
          <cell r="E15">
            <v>190</v>
          </cell>
          <cell r="F15">
            <v>160</v>
          </cell>
          <cell r="G15">
            <v>0</v>
          </cell>
          <cell r="H15">
            <v>0.3</v>
          </cell>
          <cell r="I15">
            <v>40</v>
          </cell>
          <cell r="J15">
            <v>214</v>
          </cell>
          <cell r="K15">
            <v>-24</v>
          </cell>
          <cell r="L15">
            <v>40</v>
          </cell>
          <cell r="M15">
            <v>30</v>
          </cell>
          <cell r="N15">
            <v>40</v>
          </cell>
          <cell r="W15">
            <v>38</v>
          </cell>
          <cell r="X15">
            <v>40</v>
          </cell>
          <cell r="Y15">
            <v>8.1578947368421044</v>
          </cell>
          <cell r="Z15">
            <v>4.2105263157894735</v>
          </cell>
          <cell r="AD15">
            <v>0</v>
          </cell>
          <cell r="AE15">
            <v>39</v>
          </cell>
          <cell r="AF15">
            <v>48.4</v>
          </cell>
          <cell r="AG15">
            <v>38.200000000000003</v>
          </cell>
          <cell r="AH15">
            <v>60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526</v>
          </cell>
          <cell r="D16">
            <v>80</v>
          </cell>
          <cell r="E16">
            <v>530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639</v>
          </cell>
          <cell r="K16">
            <v>-109</v>
          </cell>
          <cell r="L16">
            <v>0</v>
          </cell>
          <cell r="M16">
            <v>0</v>
          </cell>
          <cell r="N16">
            <v>0</v>
          </cell>
          <cell r="W16">
            <v>106</v>
          </cell>
          <cell r="Y16">
            <v>0</v>
          </cell>
          <cell r="Z16">
            <v>0</v>
          </cell>
          <cell r="AD16">
            <v>0</v>
          </cell>
          <cell r="AE16">
            <v>257.2</v>
          </cell>
          <cell r="AF16">
            <v>3.4</v>
          </cell>
          <cell r="AG16">
            <v>47.6</v>
          </cell>
          <cell r="AH16">
            <v>0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1579</v>
          </cell>
          <cell r="D17">
            <v>5077</v>
          </cell>
          <cell r="E17">
            <v>938</v>
          </cell>
          <cell r="F17">
            <v>1663</v>
          </cell>
          <cell r="G17">
            <v>0</v>
          </cell>
          <cell r="H17">
            <v>0.17</v>
          </cell>
          <cell r="I17">
            <v>180</v>
          </cell>
          <cell r="J17">
            <v>1039</v>
          </cell>
          <cell r="K17">
            <v>-101</v>
          </cell>
          <cell r="L17">
            <v>500</v>
          </cell>
          <cell r="M17">
            <v>0</v>
          </cell>
          <cell r="N17">
            <v>0</v>
          </cell>
          <cell r="W17">
            <v>187.6</v>
          </cell>
          <cell r="Y17">
            <v>11.529850746268657</v>
          </cell>
          <cell r="Z17">
            <v>8.864605543710022</v>
          </cell>
          <cell r="AD17">
            <v>0</v>
          </cell>
          <cell r="AE17">
            <v>188</v>
          </cell>
          <cell r="AF17">
            <v>257.39999999999998</v>
          </cell>
          <cell r="AG17">
            <v>164.6</v>
          </cell>
          <cell r="AH17">
            <v>198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430</v>
          </cell>
          <cell r="D18">
            <v>495</v>
          </cell>
          <cell r="E18">
            <v>405</v>
          </cell>
          <cell r="F18">
            <v>508</v>
          </cell>
          <cell r="G18">
            <v>0</v>
          </cell>
          <cell r="H18">
            <v>0.35</v>
          </cell>
          <cell r="I18">
            <v>45</v>
          </cell>
          <cell r="J18">
            <v>447</v>
          </cell>
          <cell r="K18">
            <v>-42</v>
          </cell>
          <cell r="L18">
            <v>200</v>
          </cell>
          <cell r="M18">
            <v>0</v>
          </cell>
          <cell r="N18">
            <v>0</v>
          </cell>
          <cell r="W18">
            <v>81</v>
          </cell>
          <cell r="Y18">
            <v>8.7407407407407405</v>
          </cell>
          <cell r="Z18">
            <v>6.2716049382716053</v>
          </cell>
          <cell r="AD18">
            <v>0</v>
          </cell>
          <cell r="AE18">
            <v>46.6</v>
          </cell>
          <cell r="AF18">
            <v>101</v>
          </cell>
          <cell r="AG18">
            <v>104</v>
          </cell>
          <cell r="AH18">
            <v>42</v>
          </cell>
          <cell r="AI18" t="str">
            <v>продмарт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370</v>
          </cell>
          <cell r="D19">
            <v>850</v>
          </cell>
          <cell r="E19">
            <v>881</v>
          </cell>
          <cell r="F19">
            <v>330</v>
          </cell>
          <cell r="G19" t="str">
            <v>н</v>
          </cell>
          <cell r="H19">
            <v>0.35</v>
          </cell>
          <cell r="I19">
            <v>45</v>
          </cell>
          <cell r="J19">
            <v>887</v>
          </cell>
          <cell r="K19">
            <v>-6</v>
          </cell>
          <cell r="L19">
            <v>0</v>
          </cell>
          <cell r="M19">
            <v>0</v>
          </cell>
          <cell r="N19">
            <v>0</v>
          </cell>
          <cell r="W19">
            <v>17.8</v>
          </cell>
          <cell r="Y19">
            <v>18.539325842696627</v>
          </cell>
          <cell r="Z19">
            <v>18.539325842696627</v>
          </cell>
          <cell r="AD19">
            <v>792</v>
          </cell>
          <cell r="AE19">
            <v>14.2</v>
          </cell>
          <cell r="AF19">
            <v>19.399999999999999</v>
          </cell>
          <cell r="AG19">
            <v>15</v>
          </cell>
          <cell r="AH19">
            <v>16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211</v>
          </cell>
          <cell r="D20">
            <v>105</v>
          </cell>
          <cell r="E20">
            <v>143</v>
          </cell>
          <cell r="F20">
            <v>168</v>
          </cell>
          <cell r="G20">
            <v>0</v>
          </cell>
          <cell r="H20">
            <v>0.35</v>
          </cell>
          <cell r="I20">
            <v>45</v>
          </cell>
          <cell r="J20">
            <v>157</v>
          </cell>
          <cell r="K20">
            <v>-14</v>
          </cell>
          <cell r="L20">
            <v>30</v>
          </cell>
          <cell r="M20">
            <v>0</v>
          </cell>
          <cell r="N20">
            <v>0</v>
          </cell>
          <cell r="W20">
            <v>25</v>
          </cell>
          <cell r="Y20">
            <v>7.92</v>
          </cell>
          <cell r="Z20">
            <v>6.72</v>
          </cell>
          <cell r="AD20">
            <v>18</v>
          </cell>
          <cell r="AE20">
            <v>51</v>
          </cell>
          <cell r="AF20">
            <v>38.200000000000003</v>
          </cell>
          <cell r="AG20">
            <v>29.6</v>
          </cell>
          <cell r="AH20">
            <v>32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496</v>
          </cell>
          <cell r="D21">
            <v>234</v>
          </cell>
          <cell r="E21">
            <v>311</v>
          </cell>
          <cell r="F21">
            <v>397</v>
          </cell>
          <cell r="G21">
            <v>0</v>
          </cell>
          <cell r="H21">
            <v>0.35</v>
          </cell>
          <cell r="I21">
            <v>45</v>
          </cell>
          <cell r="J21">
            <v>340</v>
          </cell>
          <cell r="K21">
            <v>-29</v>
          </cell>
          <cell r="L21">
            <v>130</v>
          </cell>
          <cell r="M21">
            <v>0</v>
          </cell>
          <cell r="N21">
            <v>0</v>
          </cell>
          <cell r="W21">
            <v>62.2</v>
          </cell>
          <cell r="Y21">
            <v>8.4726688102893881</v>
          </cell>
          <cell r="Z21">
            <v>6.382636655948553</v>
          </cell>
          <cell r="AD21">
            <v>0</v>
          </cell>
          <cell r="AE21">
            <v>119.2</v>
          </cell>
          <cell r="AF21">
            <v>78.400000000000006</v>
          </cell>
          <cell r="AG21">
            <v>78.8</v>
          </cell>
          <cell r="AH21">
            <v>61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259.87200000000001</v>
          </cell>
          <cell r="D22">
            <v>476.23500000000001</v>
          </cell>
          <cell r="E22">
            <v>361.61099999999999</v>
          </cell>
          <cell r="F22">
            <v>352.322</v>
          </cell>
          <cell r="G22">
            <v>0</v>
          </cell>
          <cell r="H22">
            <v>1</v>
          </cell>
          <cell r="I22">
            <v>50</v>
          </cell>
          <cell r="J22">
            <v>362.74099999999999</v>
          </cell>
          <cell r="K22">
            <v>-1.1299999999999955</v>
          </cell>
          <cell r="L22">
            <v>90</v>
          </cell>
          <cell r="M22">
            <v>100</v>
          </cell>
          <cell r="N22">
            <v>50</v>
          </cell>
          <cell r="W22">
            <v>72.322199999999995</v>
          </cell>
          <cell r="Y22">
            <v>8.1900439975553851</v>
          </cell>
          <cell r="Z22">
            <v>4.8715608761901601</v>
          </cell>
          <cell r="AD22">
            <v>0</v>
          </cell>
          <cell r="AE22">
            <v>81.238399999999999</v>
          </cell>
          <cell r="AF22">
            <v>83.867800000000003</v>
          </cell>
          <cell r="AG22">
            <v>73.78</v>
          </cell>
          <cell r="AH22">
            <v>66.459000000000003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5049.8029999999999</v>
          </cell>
          <cell r="D23">
            <v>3781.6669999999999</v>
          </cell>
          <cell r="E23">
            <v>4286.2979999999998</v>
          </cell>
          <cell r="F23">
            <v>4386.8239999999996</v>
          </cell>
          <cell r="G23">
            <v>0</v>
          </cell>
          <cell r="H23">
            <v>1</v>
          </cell>
          <cell r="I23">
            <v>50</v>
          </cell>
          <cell r="J23">
            <v>4398.9409999999998</v>
          </cell>
          <cell r="K23">
            <v>-112.64300000000003</v>
          </cell>
          <cell r="L23">
            <v>700</v>
          </cell>
          <cell r="M23">
            <v>800</v>
          </cell>
          <cell r="N23">
            <v>1500</v>
          </cell>
          <cell r="W23">
            <v>857.25959999999998</v>
          </cell>
          <cell r="X23">
            <v>200</v>
          </cell>
          <cell r="Y23">
            <v>8.850089284506117</v>
          </cell>
          <cell r="Z23">
            <v>5.1172643619272389</v>
          </cell>
          <cell r="AD23">
            <v>0</v>
          </cell>
          <cell r="AE23">
            <v>816.4864</v>
          </cell>
          <cell r="AF23">
            <v>912.24060000000009</v>
          </cell>
          <cell r="AG23">
            <v>813.31540000000007</v>
          </cell>
          <cell r="AH23">
            <v>656.76700000000005</v>
          </cell>
          <cell r="AI23" t="str">
            <v>мартяб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112.958</v>
          </cell>
          <cell r="D24">
            <v>571.846</v>
          </cell>
          <cell r="E24">
            <v>294.16800000000001</v>
          </cell>
          <cell r="F24">
            <v>380.87900000000002</v>
          </cell>
          <cell r="G24">
            <v>0</v>
          </cell>
          <cell r="H24">
            <v>1</v>
          </cell>
          <cell r="I24">
            <v>50</v>
          </cell>
          <cell r="J24">
            <v>287.36099999999999</v>
          </cell>
          <cell r="K24">
            <v>6.8070000000000164</v>
          </cell>
          <cell r="L24">
            <v>60</v>
          </cell>
          <cell r="M24">
            <v>0</v>
          </cell>
          <cell r="N24">
            <v>50</v>
          </cell>
          <cell r="W24">
            <v>58.833600000000004</v>
          </cell>
          <cell r="Y24">
            <v>8.3435145903021404</v>
          </cell>
          <cell r="Z24">
            <v>6.4738346795028692</v>
          </cell>
          <cell r="AD24">
            <v>0</v>
          </cell>
          <cell r="AE24">
            <v>65.660600000000002</v>
          </cell>
          <cell r="AF24">
            <v>74.072199999999995</v>
          </cell>
          <cell r="AG24">
            <v>69.897400000000005</v>
          </cell>
          <cell r="AH24">
            <v>66.415999999999997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1123.47</v>
          </cell>
          <cell r="D25">
            <v>15.106</v>
          </cell>
          <cell r="E25">
            <v>682.173</v>
          </cell>
          <cell r="F25">
            <v>443.798</v>
          </cell>
          <cell r="G25">
            <v>0</v>
          </cell>
          <cell r="H25">
            <v>1</v>
          </cell>
          <cell r="I25">
            <v>60</v>
          </cell>
          <cell r="J25">
            <v>694.19100000000003</v>
          </cell>
          <cell r="K25">
            <v>-12.018000000000029</v>
          </cell>
          <cell r="L25">
            <v>100</v>
          </cell>
          <cell r="M25">
            <v>300</v>
          </cell>
          <cell r="N25">
            <v>200</v>
          </cell>
          <cell r="W25">
            <v>136.43459999999999</v>
          </cell>
          <cell r="X25">
            <v>50</v>
          </cell>
          <cell r="Y25">
            <v>8.0170132796226188</v>
          </cell>
          <cell r="Z25">
            <v>3.2528258960703518</v>
          </cell>
          <cell r="AD25">
            <v>0</v>
          </cell>
          <cell r="AE25">
            <v>209.71619999999999</v>
          </cell>
          <cell r="AF25">
            <v>176.8946</v>
          </cell>
          <cell r="AG25">
            <v>111.6788</v>
          </cell>
          <cell r="AH25">
            <v>158.91999999999999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356.6</v>
          </cell>
          <cell r="D26">
            <v>500.49900000000002</v>
          </cell>
          <cell r="E26">
            <v>515.14300000000003</v>
          </cell>
          <cell r="F26">
            <v>323.35399999999998</v>
          </cell>
          <cell r="G26">
            <v>0</v>
          </cell>
          <cell r="H26">
            <v>1</v>
          </cell>
          <cell r="I26">
            <v>50</v>
          </cell>
          <cell r="J26">
            <v>516.55600000000004</v>
          </cell>
          <cell r="K26">
            <v>-1.4130000000000109</v>
          </cell>
          <cell r="L26">
            <v>200</v>
          </cell>
          <cell r="M26">
            <v>150</v>
          </cell>
          <cell r="N26">
            <v>150</v>
          </cell>
          <cell r="W26">
            <v>103.02860000000001</v>
          </cell>
          <cell r="Y26">
            <v>7.9915091537689529</v>
          </cell>
          <cell r="Z26">
            <v>3.1384877597094394</v>
          </cell>
          <cell r="AD26">
            <v>0</v>
          </cell>
          <cell r="AE26">
            <v>102.05359999999999</v>
          </cell>
          <cell r="AF26">
            <v>109.008</v>
          </cell>
          <cell r="AG26">
            <v>96.39</v>
          </cell>
          <cell r="AH26">
            <v>115.318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80.126000000000005</v>
          </cell>
          <cell r="D27">
            <v>251.94900000000001</v>
          </cell>
          <cell r="E27">
            <v>173.51499999999999</v>
          </cell>
          <cell r="F27">
            <v>154.18600000000001</v>
          </cell>
          <cell r="G27">
            <v>0</v>
          </cell>
          <cell r="H27">
            <v>1</v>
          </cell>
          <cell r="I27">
            <v>60</v>
          </cell>
          <cell r="J27">
            <v>168.227</v>
          </cell>
          <cell r="K27">
            <v>5.2879999999999825</v>
          </cell>
          <cell r="L27">
            <v>40</v>
          </cell>
          <cell r="M27">
            <v>20</v>
          </cell>
          <cell r="N27">
            <v>30</v>
          </cell>
          <cell r="W27">
            <v>34.702999999999996</v>
          </cell>
          <cell r="X27">
            <v>40</v>
          </cell>
          <cell r="Y27">
            <v>8.1890902803792205</v>
          </cell>
          <cell r="Z27">
            <v>4.4430164539088848</v>
          </cell>
          <cell r="AD27">
            <v>0</v>
          </cell>
          <cell r="AE27">
            <v>27.959199999999999</v>
          </cell>
          <cell r="AF27">
            <v>38.3812</v>
          </cell>
          <cell r="AG27">
            <v>33.948999999999998</v>
          </cell>
          <cell r="AH27">
            <v>38.520000000000003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104.02</v>
          </cell>
          <cell r="D28">
            <v>137.304</v>
          </cell>
          <cell r="E28">
            <v>155.45599999999999</v>
          </cell>
          <cell r="F28">
            <v>82.328000000000003</v>
          </cell>
          <cell r="G28">
            <v>0</v>
          </cell>
          <cell r="H28">
            <v>1</v>
          </cell>
          <cell r="I28">
            <v>60</v>
          </cell>
          <cell r="J28">
            <v>152.584</v>
          </cell>
          <cell r="K28">
            <v>2.8719999999999857</v>
          </cell>
          <cell r="L28">
            <v>60</v>
          </cell>
          <cell r="M28">
            <v>50</v>
          </cell>
          <cell r="N28">
            <v>40</v>
          </cell>
          <cell r="W28">
            <v>31.091199999999997</v>
          </cell>
          <cell r="X28">
            <v>20</v>
          </cell>
          <cell r="Y28">
            <v>8.1157369287772756</v>
          </cell>
          <cell r="Z28">
            <v>2.647951832029642</v>
          </cell>
          <cell r="AD28">
            <v>0</v>
          </cell>
          <cell r="AE28">
            <v>27.391399999999997</v>
          </cell>
          <cell r="AF28">
            <v>35.1798</v>
          </cell>
          <cell r="AG28">
            <v>32.113399999999999</v>
          </cell>
          <cell r="AH28">
            <v>36.194000000000003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207.387</v>
          </cell>
          <cell r="D29">
            <v>462.95400000000001</v>
          </cell>
          <cell r="E29">
            <v>408.62099999999998</v>
          </cell>
          <cell r="F29">
            <v>246.82</v>
          </cell>
          <cell r="G29">
            <v>0</v>
          </cell>
          <cell r="H29">
            <v>1</v>
          </cell>
          <cell r="I29">
            <v>60</v>
          </cell>
          <cell r="J29">
            <v>407.08199999999999</v>
          </cell>
          <cell r="K29">
            <v>1.5389999999999873</v>
          </cell>
          <cell r="L29">
            <v>0</v>
          </cell>
          <cell r="M29">
            <v>250</v>
          </cell>
          <cell r="N29">
            <v>100</v>
          </cell>
          <cell r="W29">
            <v>81.724199999999996</v>
          </cell>
          <cell r="X29">
            <v>60</v>
          </cell>
          <cell r="Y29">
            <v>8.0370318706087058</v>
          </cell>
          <cell r="Z29">
            <v>3.0201580437618234</v>
          </cell>
          <cell r="AD29">
            <v>0</v>
          </cell>
          <cell r="AE29">
            <v>71.690399999999997</v>
          </cell>
          <cell r="AF29">
            <v>102.60499999999999</v>
          </cell>
          <cell r="AG29">
            <v>67.78</v>
          </cell>
          <cell r="AH29">
            <v>89.305000000000007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57.469000000000001</v>
          </cell>
          <cell r="D30">
            <v>136.93199999999999</v>
          </cell>
          <cell r="E30">
            <v>139.95699999999999</v>
          </cell>
          <cell r="F30">
            <v>44.878</v>
          </cell>
          <cell r="G30">
            <v>0</v>
          </cell>
          <cell r="H30">
            <v>1</v>
          </cell>
          <cell r="I30">
            <v>30</v>
          </cell>
          <cell r="J30">
            <v>150.06800000000001</v>
          </cell>
          <cell r="K30">
            <v>-10.111000000000018</v>
          </cell>
          <cell r="L30">
            <v>60</v>
          </cell>
          <cell r="M30">
            <v>60</v>
          </cell>
          <cell r="N30">
            <v>30</v>
          </cell>
          <cell r="W30">
            <v>27.991399999999999</v>
          </cell>
          <cell r="Y30">
            <v>6.9620669205541699</v>
          </cell>
          <cell r="Z30">
            <v>1.6032781497174133</v>
          </cell>
          <cell r="AD30">
            <v>0</v>
          </cell>
          <cell r="AE30">
            <v>20.948599999999999</v>
          </cell>
          <cell r="AF30">
            <v>26.930599999999998</v>
          </cell>
          <cell r="AG30">
            <v>27.868400000000001</v>
          </cell>
          <cell r="AH30">
            <v>19.568000000000001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59.344000000000001</v>
          </cell>
          <cell r="D31">
            <v>133.16399999999999</v>
          </cell>
          <cell r="E31">
            <v>111.866</v>
          </cell>
          <cell r="F31">
            <v>75.13</v>
          </cell>
          <cell r="G31" t="str">
            <v>н</v>
          </cell>
          <cell r="H31">
            <v>1</v>
          </cell>
          <cell r="I31">
            <v>30</v>
          </cell>
          <cell r="J31">
            <v>159.15700000000001</v>
          </cell>
          <cell r="K31">
            <v>-47.291000000000011</v>
          </cell>
          <cell r="L31">
            <v>20</v>
          </cell>
          <cell r="M31">
            <v>40</v>
          </cell>
          <cell r="N31">
            <v>30</v>
          </cell>
          <cell r="W31">
            <v>22.373200000000001</v>
          </cell>
          <cell r="X31">
            <v>20</v>
          </cell>
          <cell r="Y31">
            <v>8.2746321491784816</v>
          </cell>
          <cell r="Z31">
            <v>3.3580355067670244</v>
          </cell>
          <cell r="AD31">
            <v>0</v>
          </cell>
          <cell r="AE31">
            <v>16.863999999999997</v>
          </cell>
          <cell r="AF31">
            <v>24.964400000000001</v>
          </cell>
          <cell r="AG31">
            <v>21.042999999999999</v>
          </cell>
          <cell r="AH31">
            <v>11.339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504.96199999999999</v>
          </cell>
          <cell r="D32">
            <v>889.06399999999996</v>
          </cell>
          <cell r="E32">
            <v>1001.481</v>
          </cell>
          <cell r="F32">
            <v>345.76</v>
          </cell>
          <cell r="G32">
            <v>0</v>
          </cell>
          <cell r="H32">
            <v>1</v>
          </cell>
          <cell r="I32">
            <v>30</v>
          </cell>
          <cell r="J32">
            <v>1050.498</v>
          </cell>
          <cell r="K32">
            <v>-49.017000000000053</v>
          </cell>
          <cell r="L32">
            <v>400</v>
          </cell>
          <cell r="M32">
            <v>450</v>
          </cell>
          <cell r="N32">
            <v>250</v>
          </cell>
          <cell r="W32">
            <v>200.2962</v>
          </cell>
          <cell r="Y32">
            <v>7.2181099791209222</v>
          </cell>
          <cell r="Z32">
            <v>1.7262434334750234</v>
          </cell>
          <cell r="AD32">
            <v>0</v>
          </cell>
          <cell r="AE32">
            <v>183.3938</v>
          </cell>
          <cell r="AF32">
            <v>215.13839999999999</v>
          </cell>
          <cell r="AG32">
            <v>188.7466</v>
          </cell>
          <cell r="AH32">
            <v>116.48699999999999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87.034000000000006</v>
          </cell>
          <cell r="D33">
            <v>61.618000000000002</v>
          </cell>
          <cell r="E33">
            <v>69.257999999999996</v>
          </cell>
          <cell r="F33">
            <v>79.394000000000005</v>
          </cell>
          <cell r="G33">
            <v>0</v>
          </cell>
          <cell r="H33">
            <v>1</v>
          </cell>
          <cell r="I33">
            <v>40</v>
          </cell>
          <cell r="J33">
            <v>68.715999999999994</v>
          </cell>
          <cell r="K33">
            <v>0.54200000000000159</v>
          </cell>
          <cell r="L33">
            <v>50</v>
          </cell>
          <cell r="M33">
            <v>0</v>
          </cell>
          <cell r="N33">
            <v>0</v>
          </cell>
          <cell r="W33">
            <v>13.851599999999999</v>
          </cell>
          <cell r="Y33">
            <v>9.3414479193739357</v>
          </cell>
          <cell r="Z33">
            <v>5.7317566201738437</v>
          </cell>
          <cell r="AD33">
            <v>0</v>
          </cell>
          <cell r="AE33">
            <v>14.400200000000002</v>
          </cell>
          <cell r="AF33">
            <v>14.936400000000001</v>
          </cell>
          <cell r="AG33">
            <v>16.673999999999999</v>
          </cell>
          <cell r="AH33">
            <v>11.08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120.60899999999999</v>
          </cell>
          <cell r="D34">
            <v>107.97499999999999</v>
          </cell>
          <cell r="E34">
            <v>138.221</v>
          </cell>
          <cell r="F34">
            <v>88.936999999999998</v>
          </cell>
          <cell r="G34" t="str">
            <v>н</v>
          </cell>
          <cell r="H34">
            <v>1</v>
          </cell>
          <cell r="I34">
            <v>35</v>
          </cell>
          <cell r="J34">
            <v>143.161</v>
          </cell>
          <cell r="K34">
            <v>-4.9399999999999977</v>
          </cell>
          <cell r="L34">
            <v>10</v>
          </cell>
          <cell r="M34">
            <v>100</v>
          </cell>
          <cell r="N34">
            <v>30</v>
          </cell>
          <cell r="W34">
            <v>27.644200000000001</v>
          </cell>
          <cell r="Y34">
            <v>8.2815563481670651</v>
          </cell>
          <cell r="Z34">
            <v>3.2172028852345154</v>
          </cell>
          <cell r="AD34">
            <v>0</v>
          </cell>
          <cell r="AE34">
            <v>23.898599999999998</v>
          </cell>
          <cell r="AF34">
            <v>25.966799999999999</v>
          </cell>
          <cell r="AG34">
            <v>21.155999999999999</v>
          </cell>
          <cell r="AH34">
            <v>9.093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99.105999999999995</v>
          </cell>
          <cell r="E35">
            <v>5.4420000000000002</v>
          </cell>
          <cell r="F35">
            <v>92.245999999999995</v>
          </cell>
          <cell r="G35">
            <v>0</v>
          </cell>
          <cell r="H35">
            <v>1</v>
          </cell>
          <cell r="I35">
            <v>30</v>
          </cell>
          <cell r="J35">
            <v>129.958</v>
          </cell>
          <cell r="K35">
            <v>-124.51599999999999</v>
          </cell>
          <cell r="L35">
            <v>0</v>
          </cell>
          <cell r="M35">
            <v>20</v>
          </cell>
          <cell r="N35">
            <v>20</v>
          </cell>
          <cell r="W35">
            <v>1.0884</v>
          </cell>
          <cell r="X35">
            <v>10</v>
          </cell>
          <cell r="Y35">
            <v>130.69276001470047</v>
          </cell>
          <cell r="Z35">
            <v>84.753766997427405</v>
          </cell>
          <cell r="AD35">
            <v>0</v>
          </cell>
          <cell r="AE35">
            <v>8.07</v>
          </cell>
          <cell r="AF35">
            <v>8.0701999999999998</v>
          </cell>
          <cell r="AG35">
            <v>9.5350000000000001</v>
          </cell>
          <cell r="AH35">
            <v>0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25.774000000000001</v>
          </cell>
          <cell r="D36">
            <v>11.81</v>
          </cell>
          <cell r="E36">
            <v>11.153</v>
          </cell>
          <cell r="F36">
            <v>24.818999999999999</v>
          </cell>
          <cell r="G36" t="str">
            <v>н</v>
          </cell>
          <cell r="H36">
            <v>1</v>
          </cell>
          <cell r="I36">
            <v>45</v>
          </cell>
          <cell r="J36">
            <v>52.15</v>
          </cell>
          <cell r="K36">
            <v>-40.997</v>
          </cell>
          <cell r="L36">
            <v>0</v>
          </cell>
          <cell r="M36">
            <v>10</v>
          </cell>
          <cell r="N36">
            <v>10</v>
          </cell>
          <cell r="W36">
            <v>2.2305999999999999</v>
          </cell>
          <cell r="Y36">
            <v>20.092800143459161</v>
          </cell>
          <cell r="Z36">
            <v>11.126602707791626</v>
          </cell>
          <cell r="AD36">
            <v>0</v>
          </cell>
          <cell r="AE36">
            <v>3.2545999999999999</v>
          </cell>
          <cell r="AF36">
            <v>2.1736</v>
          </cell>
          <cell r="AG36">
            <v>2.3555999999999999</v>
          </cell>
          <cell r="AH36">
            <v>0.91100000000000003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14.569000000000001</v>
          </cell>
          <cell r="D37">
            <v>11.723000000000001</v>
          </cell>
          <cell r="E37">
            <v>9.1829999999999998</v>
          </cell>
          <cell r="F37">
            <v>15.673</v>
          </cell>
          <cell r="G37" t="str">
            <v>н</v>
          </cell>
          <cell r="H37">
            <v>1</v>
          </cell>
          <cell r="I37">
            <v>45</v>
          </cell>
          <cell r="J37">
            <v>45.231999999999999</v>
          </cell>
          <cell r="K37">
            <v>-36.048999999999999</v>
          </cell>
          <cell r="L37">
            <v>0</v>
          </cell>
          <cell r="M37">
            <v>10</v>
          </cell>
          <cell r="N37">
            <v>10</v>
          </cell>
          <cell r="W37">
            <v>1.8366</v>
          </cell>
          <cell r="Y37">
            <v>19.423391048676905</v>
          </cell>
          <cell r="Z37">
            <v>8.5337035827071759</v>
          </cell>
          <cell r="AD37">
            <v>0</v>
          </cell>
          <cell r="AE37">
            <v>0.43079999999999996</v>
          </cell>
          <cell r="AF37">
            <v>1.1494</v>
          </cell>
          <cell r="AG37">
            <v>0.75759999999999994</v>
          </cell>
          <cell r="AH37">
            <v>0.71799999999999997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16.108000000000001</v>
          </cell>
          <cell r="D38">
            <v>33.920999999999999</v>
          </cell>
          <cell r="E38">
            <v>23.247</v>
          </cell>
          <cell r="F38">
            <v>24.052</v>
          </cell>
          <cell r="G38" t="str">
            <v>н</v>
          </cell>
          <cell r="H38">
            <v>1</v>
          </cell>
          <cell r="I38">
            <v>45</v>
          </cell>
          <cell r="J38">
            <v>33.549999999999997</v>
          </cell>
          <cell r="K38">
            <v>-10.302999999999997</v>
          </cell>
          <cell r="L38">
            <v>0</v>
          </cell>
          <cell r="M38">
            <v>10</v>
          </cell>
          <cell r="N38">
            <v>10</v>
          </cell>
          <cell r="W38">
            <v>4.6494</v>
          </cell>
          <cell r="Y38">
            <v>9.4747709381855731</v>
          </cell>
          <cell r="Z38">
            <v>5.1731406202950918</v>
          </cell>
          <cell r="AD38">
            <v>0</v>
          </cell>
          <cell r="AE38">
            <v>5.46</v>
          </cell>
          <cell r="AF38">
            <v>7.7522000000000002</v>
          </cell>
          <cell r="AG38">
            <v>2.7361999999999997</v>
          </cell>
          <cell r="AH38">
            <v>1.82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1647</v>
          </cell>
          <cell r="D39">
            <v>2137</v>
          </cell>
          <cell r="E39">
            <v>2071</v>
          </cell>
          <cell r="F39">
            <v>1045</v>
          </cell>
          <cell r="G39" t="str">
            <v>бнмарт</v>
          </cell>
          <cell r="H39">
            <v>0.35</v>
          </cell>
          <cell r="I39">
            <v>40</v>
          </cell>
          <cell r="J39">
            <v>1716</v>
          </cell>
          <cell r="K39">
            <v>355</v>
          </cell>
          <cell r="L39">
            <v>800</v>
          </cell>
          <cell r="M39">
            <v>1000</v>
          </cell>
          <cell r="N39">
            <v>700</v>
          </cell>
          <cell r="W39">
            <v>414.2</v>
          </cell>
          <cell r="Y39">
            <v>8.5586673104780306</v>
          </cell>
          <cell r="Z39">
            <v>2.522935779816514</v>
          </cell>
          <cell r="AD39">
            <v>0</v>
          </cell>
          <cell r="AE39">
            <v>188.4</v>
          </cell>
          <cell r="AF39">
            <v>276.8</v>
          </cell>
          <cell r="AG39">
            <v>343.4</v>
          </cell>
          <cell r="AH39">
            <v>101</v>
          </cell>
          <cell r="AI39" t="str">
            <v>мартяб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1721</v>
          </cell>
          <cell r="D40">
            <v>2905</v>
          </cell>
          <cell r="E40">
            <v>3521</v>
          </cell>
          <cell r="F40">
            <v>1037</v>
          </cell>
          <cell r="G40">
            <v>0</v>
          </cell>
          <cell r="H40">
            <v>0.4</v>
          </cell>
          <cell r="I40">
            <v>40</v>
          </cell>
          <cell r="J40">
            <v>3602</v>
          </cell>
          <cell r="K40">
            <v>-81</v>
          </cell>
          <cell r="L40">
            <v>900</v>
          </cell>
          <cell r="M40">
            <v>1200</v>
          </cell>
          <cell r="N40">
            <v>600</v>
          </cell>
          <cell r="W40">
            <v>525.4</v>
          </cell>
          <cell r="X40">
            <v>400</v>
          </cell>
          <cell r="Y40">
            <v>7.8740007613247052</v>
          </cell>
          <cell r="Z40">
            <v>1.9737342976779597</v>
          </cell>
          <cell r="AD40">
            <v>894</v>
          </cell>
          <cell r="AE40">
            <v>491.8</v>
          </cell>
          <cell r="AF40">
            <v>558.79999999999995</v>
          </cell>
          <cell r="AG40">
            <v>429.4</v>
          </cell>
          <cell r="AH40">
            <v>702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1994</v>
          </cell>
          <cell r="D41">
            <v>9990</v>
          </cell>
          <cell r="E41">
            <v>7672</v>
          </cell>
          <cell r="F41">
            <v>4228</v>
          </cell>
          <cell r="G41">
            <v>0</v>
          </cell>
          <cell r="H41">
            <v>0.45</v>
          </cell>
          <cell r="I41">
            <v>45</v>
          </cell>
          <cell r="J41">
            <v>7778</v>
          </cell>
          <cell r="K41">
            <v>-106</v>
          </cell>
          <cell r="L41">
            <v>1400</v>
          </cell>
          <cell r="M41">
            <v>0</v>
          </cell>
          <cell r="N41">
            <v>800</v>
          </cell>
          <cell r="W41">
            <v>810.4</v>
          </cell>
          <cell r="Y41">
            <v>7.9318854886475814</v>
          </cell>
          <cell r="Z41">
            <v>5.2171767028627842</v>
          </cell>
          <cell r="AD41">
            <v>3620</v>
          </cell>
          <cell r="AE41">
            <v>838.4</v>
          </cell>
          <cell r="AF41">
            <v>936.6</v>
          </cell>
          <cell r="AG41">
            <v>879.2</v>
          </cell>
          <cell r="AH41">
            <v>572</v>
          </cell>
          <cell r="AI41" t="str">
            <v>оконч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398.65300000000002</v>
          </cell>
          <cell r="D42">
            <v>495.49900000000002</v>
          </cell>
          <cell r="E42">
            <v>465.87900000000002</v>
          </cell>
          <cell r="F42">
            <v>410.70299999999997</v>
          </cell>
          <cell r="G42">
            <v>0</v>
          </cell>
          <cell r="H42">
            <v>1</v>
          </cell>
          <cell r="I42">
            <v>40</v>
          </cell>
          <cell r="J42">
            <v>447.12099999999998</v>
          </cell>
          <cell r="K42">
            <v>18.758000000000038</v>
          </cell>
          <cell r="L42">
            <v>0</v>
          </cell>
          <cell r="M42">
            <v>200</v>
          </cell>
          <cell r="N42">
            <v>100</v>
          </cell>
          <cell r="W42">
            <v>93.17580000000001</v>
          </cell>
          <cell r="X42">
            <v>50</v>
          </cell>
          <cell r="Y42">
            <v>8.1641692370765782</v>
          </cell>
          <cell r="Z42">
            <v>4.4078290714971047</v>
          </cell>
          <cell r="AD42">
            <v>0</v>
          </cell>
          <cell r="AE42">
            <v>85.539200000000008</v>
          </cell>
          <cell r="AF42">
            <v>121.55340000000001</v>
          </cell>
          <cell r="AG42">
            <v>79.131600000000006</v>
          </cell>
          <cell r="AH42">
            <v>82.968999999999994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1794</v>
          </cell>
          <cell r="D43">
            <v>39</v>
          </cell>
          <cell r="E43">
            <v>648</v>
          </cell>
          <cell r="F43">
            <v>1162</v>
          </cell>
          <cell r="G43">
            <v>0</v>
          </cell>
          <cell r="H43">
            <v>0.1</v>
          </cell>
          <cell r="I43">
            <v>730</v>
          </cell>
          <cell r="J43">
            <v>688</v>
          </cell>
          <cell r="K43">
            <v>-40</v>
          </cell>
          <cell r="L43">
            <v>700</v>
          </cell>
          <cell r="M43">
            <v>0</v>
          </cell>
          <cell r="N43">
            <v>0</v>
          </cell>
          <cell r="W43">
            <v>129.6</v>
          </cell>
          <cell r="Y43">
            <v>14.367283950617285</v>
          </cell>
          <cell r="Z43">
            <v>8.966049382716049</v>
          </cell>
          <cell r="AD43">
            <v>0</v>
          </cell>
          <cell r="AE43">
            <v>121.6</v>
          </cell>
          <cell r="AF43">
            <v>138.6</v>
          </cell>
          <cell r="AG43">
            <v>105</v>
          </cell>
          <cell r="AH43">
            <v>166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794</v>
          </cell>
          <cell r="D44">
            <v>952</v>
          </cell>
          <cell r="E44">
            <v>1056</v>
          </cell>
          <cell r="F44">
            <v>644</v>
          </cell>
          <cell r="G44">
            <v>0</v>
          </cell>
          <cell r="H44">
            <v>0.35</v>
          </cell>
          <cell r="I44">
            <v>40</v>
          </cell>
          <cell r="J44">
            <v>1128</v>
          </cell>
          <cell r="K44">
            <v>-72</v>
          </cell>
          <cell r="L44">
            <v>250</v>
          </cell>
          <cell r="M44">
            <v>400</v>
          </cell>
          <cell r="N44">
            <v>250</v>
          </cell>
          <cell r="W44">
            <v>211.2</v>
          </cell>
          <cell r="X44">
            <v>150</v>
          </cell>
          <cell r="Y44">
            <v>8.0208333333333339</v>
          </cell>
          <cell r="Z44">
            <v>3.0492424242424243</v>
          </cell>
          <cell r="AD44">
            <v>0</v>
          </cell>
          <cell r="AE44">
            <v>189.2</v>
          </cell>
          <cell r="AF44">
            <v>241.8</v>
          </cell>
          <cell r="AG44">
            <v>186</v>
          </cell>
          <cell r="AH44">
            <v>292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139.857</v>
          </cell>
          <cell r="D45">
            <v>1256.2429999999999</v>
          </cell>
          <cell r="E45">
            <v>213.81299999999999</v>
          </cell>
          <cell r="F45">
            <v>300.45</v>
          </cell>
          <cell r="G45">
            <v>0</v>
          </cell>
          <cell r="H45">
            <v>1</v>
          </cell>
          <cell r="I45">
            <v>40</v>
          </cell>
          <cell r="J45">
            <v>223.874</v>
          </cell>
          <cell r="K45">
            <v>-10.061000000000007</v>
          </cell>
          <cell r="L45">
            <v>0</v>
          </cell>
          <cell r="M45">
            <v>0</v>
          </cell>
          <cell r="N45">
            <v>0</v>
          </cell>
          <cell r="W45">
            <v>42.762599999999999</v>
          </cell>
          <cell r="X45">
            <v>40</v>
          </cell>
          <cell r="Y45">
            <v>7.9613961732916145</v>
          </cell>
          <cell r="Z45">
            <v>7.0259993545761947</v>
          </cell>
          <cell r="AD45">
            <v>0</v>
          </cell>
          <cell r="AE45">
            <v>46.1646</v>
          </cell>
          <cell r="AF45">
            <v>54.648000000000003</v>
          </cell>
          <cell r="AG45">
            <v>39.748800000000003</v>
          </cell>
          <cell r="AH45">
            <v>36.828000000000003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892</v>
          </cell>
          <cell r="D46">
            <v>3613</v>
          </cell>
          <cell r="E46">
            <v>977</v>
          </cell>
          <cell r="F46">
            <v>501</v>
          </cell>
          <cell r="G46">
            <v>0</v>
          </cell>
          <cell r="H46">
            <v>0.4</v>
          </cell>
          <cell r="I46">
            <v>35</v>
          </cell>
          <cell r="J46">
            <v>1166</v>
          </cell>
          <cell r="K46">
            <v>-189</v>
          </cell>
          <cell r="L46">
            <v>300</v>
          </cell>
          <cell r="M46">
            <v>300</v>
          </cell>
          <cell r="N46">
            <v>0</v>
          </cell>
          <cell r="W46">
            <v>195.4</v>
          </cell>
          <cell r="X46">
            <v>300</v>
          </cell>
          <cell r="Y46">
            <v>7.1699078812691912</v>
          </cell>
          <cell r="Z46">
            <v>2.5639713408393039</v>
          </cell>
          <cell r="AD46">
            <v>0</v>
          </cell>
          <cell r="AE46">
            <v>252.8</v>
          </cell>
          <cell r="AF46">
            <v>212.6</v>
          </cell>
          <cell r="AG46">
            <v>184.4</v>
          </cell>
          <cell r="AH46">
            <v>244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1288</v>
          </cell>
          <cell r="D47">
            <v>3375</v>
          </cell>
          <cell r="E47">
            <v>2188</v>
          </cell>
          <cell r="F47">
            <v>1107</v>
          </cell>
          <cell r="G47" t="str">
            <v>оконч</v>
          </cell>
          <cell r="H47">
            <v>0.4</v>
          </cell>
          <cell r="I47">
            <v>40</v>
          </cell>
          <cell r="J47">
            <v>2223</v>
          </cell>
          <cell r="K47">
            <v>-35</v>
          </cell>
          <cell r="L47">
            <v>850</v>
          </cell>
          <cell r="M47">
            <v>800</v>
          </cell>
          <cell r="N47">
            <v>500</v>
          </cell>
          <cell r="W47">
            <v>437.6</v>
          </cell>
          <cell r="X47">
            <v>300</v>
          </cell>
          <cell r="Y47">
            <v>8.1284277879341857</v>
          </cell>
          <cell r="Z47">
            <v>2.5297074954296161</v>
          </cell>
          <cell r="AD47">
            <v>0</v>
          </cell>
          <cell r="AE47">
            <v>458.2</v>
          </cell>
          <cell r="AF47">
            <v>443</v>
          </cell>
          <cell r="AG47">
            <v>374.8</v>
          </cell>
          <cell r="AH47">
            <v>415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77.391999999999996</v>
          </cell>
          <cell r="D48">
            <v>328.97899999999998</v>
          </cell>
          <cell r="E48">
            <v>112.215</v>
          </cell>
          <cell r="F48">
            <v>96.843000000000004</v>
          </cell>
          <cell r="G48" t="str">
            <v>лид, я</v>
          </cell>
          <cell r="H48">
            <v>1</v>
          </cell>
          <cell r="I48">
            <v>40</v>
          </cell>
          <cell r="J48">
            <v>114.946</v>
          </cell>
          <cell r="K48">
            <v>-2.7309999999999945</v>
          </cell>
          <cell r="L48">
            <v>0</v>
          </cell>
          <cell r="M48">
            <v>50</v>
          </cell>
          <cell r="N48">
            <v>20</v>
          </cell>
          <cell r="W48">
            <v>22.443000000000001</v>
          </cell>
          <cell r="X48">
            <v>20</v>
          </cell>
          <cell r="Y48">
            <v>8.3252239005480551</v>
          </cell>
          <cell r="Z48">
            <v>4.3150648309049595</v>
          </cell>
          <cell r="AD48">
            <v>0</v>
          </cell>
          <cell r="AE48">
            <v>15.376799999999999</v>
          </cell>
          <cell r="AF48">
            <v>22.669599999999999</v>
          </cell>
          <cell r="AG48">
            <v>18.484400000000001</v>
          </cell>
          <cell r="AH48">
            <v>16.791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-12.897</v>
          </cell>
          <cell r="D49">
            <v>525.35199999999998</v>
          </cell>
          <cell r="E49">
            <v>243.12299999999999</v>
          </cell>
          <cell r="F49">
            <v>250.12100000000001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257.38400000000001</v>
          </cell>
          <cell r="K49">
            <v>-14.261000000000024</v>
          </cell>
          <cell r="L49">
            <v>160</v>
          </cell>
          <cell r="M49">
            <v>0</v>
          </cell>
          <cell r="N49">
            <v>0</v>
          </cell>
          <cell r="W49">
            <v>48.624600000000001</v>
          </cell>
          <cell r="Y49">
            <v>8.4344344220826493</v>
          </cell>
          <cell r="Z49">
            <v>5.143918921698071</v>
          </cell>
          <cell r="AD49">
            <v>0</v>
          </cell>
          <cell r="AE49">
            <v>36.355599999999995</v>
          </cell>
          <cell r="AF49">
            <v>37.377400000000002</v>
          </cell>
          <cell r="AG49">
            <v>61.447799999999994</v>
          </cell>
          <cell r="AH49">
            <v>48.404000000000003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638</v>
          </cell>
          <cell r="D50">
            <v>1121</v>
          </cell>
          <cell r="E50">
            <v>1139</v>
          </cell>
          <cell r="F50">
            <v>597</v>
          </cell>
          <cell r="G50" t="str">
            <v>лид, я</v>
          </cell>
          <cell r="H50">
            <v>0.35</v>
          </cell>
          <cell r="I50">
            <v>40</v>
          </cell>
          <cell r="J50">
            <v>1162</v>
          </cell>
          <cell r="K50">
            <v>-23</v>
          </cell>
          <cell r="L50">
            <v>650</v>
          </cell>
          <cell r="M50">
            <v>170</v>
          </cell>
          <cell r="N50">
            <v>250</v>
          </cell>
          <cell r="W50">
            <v>227.8</v>
          </cell>
          <cell r="X50">
            <v>200</v>
          </cell>
          <cell r="Y50">
            <v>8.195785776997365</v>
          </cell>
          <cell r="Z50">
            <v>2.62071992976295</v>
          </cell>
          <cell r="AD50">
            <v>0</v>
          </cell>
          <cell r="AE50">
            <v>196.4</v>
          </cell>
          <cell r="AF50">
            <v>239.6</v>
          </cell>
          <cell r="AG50">
            <v>221.2</v>
          </cell>
          <cell r="AH50">
            <v>289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727</v>
          </cell>
          <cell r="D51">
            <v>2205</v>
          </cell>
          <cell r="E51">
            <v>1719</v>
          </cell>
          <cell r="F51">
            <v>1167</v>
          </cell>
          <cell r="G51" t="str">
            <v>неакк</v>
          </cell>
          <cell r="H51">
            <v>0.35</v>
          </cell>
          <cell r="I51">
            <v>40</v>
          </cell>
          <cell r="J51">
            <v>1742</v>
          </cell>
          <cell r="K51">
            <v>-23</v>
          </cell>
          <cell r="L51">
            <v>700</v>
          </cell>
          <cell r="M51">
            <v>350</v>
          </cell>
          <cell r="N51">
            <v>350</v>
          </cell>
          <cell r="W51">
            <v>343.8</v>
          </cell>
          <cell r="X51">
            <v>200</v>
          </cell>
          <cell r="Y51">
            <v>8.0482838859802204</v>
          </cell>
          <cell r="Z51">
            <v>3.3944153577661429</v>
          </cell>
          <cell r="AD51">
            <v>0</v>
          </cell>
          <cell r="AE51">
            <v>273</v>
          </cell>
          <cell r="AF51">
            <v>369.2</v>
          </cell>
          <cell r="AG51">
            <v>328.8</v>
          </cell>
          <cell r="AH51">
            <v>349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572</v>
          </cell>
          <cell r="D52">
            <v>683</v>
          </cell>
          <cell r="E52">
            <v>950</v>
          </cell>
          <cell r="F52">
            <v>280</v>
          </cell>
          <cell r="G52">
            <v>0</v>
          </cell>
          <cell r="H52">
            <v>0.4</v>
          </cell>
          <cell r="I52">
            <v>35</v>
          </cell>
          <cell r="J52">
            <v>1009</v>
          </cell>
          <cell r="K52">
            <v>-59</v>
          </cell>
          <cell r="L52">
            <v>400</v>
          </cell>
          <cell r="M52">
            <v>300</v>
          </cell>
          <cell r="N52">
            <v>105</v>
          </cell>
          <cell r="W52">
            <v>190</v>
          </cell>
          <cell r="X52">
            <v>250</v>
          </cell>
          <cell r="Y52">
            <v>7.0263157894736841</v>
          </cell>
          <cell r="Z52">
            <v>1.4736842105263157</v>
          </cell>
          <cell r="AD52">
            <v>0</v>
          </cell>
          <cell r="AE52">
            <v>177</v>
          </cell>
          <cell r="AF52">
            <v>193</v>
          </cell>
          <cell r="AG52">
            <v>163.80000000000001</v>
          </cell>
          <cell r="AH52">
            <v>245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545.971</v>
          </cell>
          <cell r="D53">
            <v>17.414999999999999</v>
          </cell>
          <cell r="E53">
            <v>190.30099999999999</v>
          </cell>
          <cell r="F53">
            <v>358.35399999999998</v>
          </cell>
          <cell r="G53" t="str">
            <v>оконч</v>
          </cell>
          <cell r="H53">
            <v>1</v>
          </cell>
          <cell r="I53">
            <v>50</v>
          </cell>
          <cell r="J53">
            <v>205.53299999999999</v>
          </cell>
          <cell r="K53">
            <v>-15.231999999999999</v>
          </cell>
          <cell r="L53">
            <v>0</v>
          </cell>
          <cell r="M53">
            <v>0</v>
          </cell>
          <cell r="N53">
            <v>0</v>
          </cell>
          <cell r="W53">
            <v>38.060199999999995</v>
          </cell>
          <cell r="Y53">
            <v>9.4154523623102353</v>
          </cell>
          <cell r="Z53">
            <v>9.4154523623102353</v>
          </cell>
          <cell r="AD53">
            <v>0</v>
          </cell>
          <cell r="AE53">
            <v>136.80000000000001</v>
          </cell>
          <cell r="AF53">
            <v>51.405600000000007</v>
          </cell>
          <cell r="AG53">
            <v>41.537799999999997</v>
          </cell>
          <cell r="AH53">
            <v>41.591000000000001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432.61599999999999</v>
          </cell>
          <cell r="D54">
            <v>749.41600000000005</v>
          </cell>
          <cell r="E54">
            <v>590.59199999999998</v>
          </cell>
          <cell r="F54">
            <v>568.35199999999998</v>
          </cell>
          <cell r="G54" t="str">
            <v>н</v>
          </cell>
          <cell r="H54">
            <v>1</v>
          </cell>
          <cell r="I54">
            <v>50</v>
          </cell>
          <cell r="J54">
            <v>595.23599999999999</v>
          </cell>
          <cell r="K54">
            <v>-4.6440000000000055</v>
          </cell>
          <cell r="L54">
            <v>0</v>
          </cell>
          <cell r="M54">
            <v>300</v>
          </cell>
          <cell r="N54">
            <v>150</v>
          </cell>
          <cell r="W54">
            <v>118.11839999999999</v>
          </cell>
          <cell r="Y54">
            <v>8.6214510186389255</v>
          </cell>
          <cell r="Z54">
            <v>4.8117143476376247</v>
          </cell>
          <cell r="AD54">
            <v>0</v>
          </cell>
          <cell r="AE54">
            <v>135.20179999999999</v>
          </cell>
          <cell r="AF54">
            <v>136.4794</v>
          </cell>
          <cell r="AG54">
            <v>101.2942</v>
          </cell>
          <cell r="AH54">
            <v>74.600999999999999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56.308999999999997</v>
          </cell>
          <cell r="D55">
            <v>7.51</v>
          </cell>
          <cell r="E55">
            <v>9.2110000000000003</v>
          </cell>
          <cell r="F55">
            <v>47.097999999999999</v>
          </cell>
          <cell r="G55">
            <v>0</v>
          </cell>
          <cell r="H55">
            <v>1</v>
          </cell>
          <cell r="I55">
            <v>50</v>
          </cell>
          <cell r="J55">
            <v>77.8</v>
          </cell>
          <cell r="K55">
            <v>-68.588999999999999</v>
          </cell>
          <cell r="L55">
            <v>10</v>
          </cell>
          <cell r="M55">
            <v>10</v>
          </cell>
          <cell r="N55">
            <v>10</v>
          </cell>
          <cell r="W55">
            <v>1.8422000000000001</v>
          </cell>
          <cell r="X55">
            <v>10</v>
          </cell>
          <cell r="Y55">
            <v>47.279339919661275</v>
          </cell>
          <cell r="Z55">
            <v>25.566170882640321</v>
          </cell>
          <cell r="AD55">
            <v>0</v>
          </cell>
          <cell r="AE55">
            <v>12.0974</v>
          </cell>
          <cell r="AF55">
            <v>5.4109999999999996</v>
          </cell>
          <cell r="AG55">
            <v>5.9752000000000001</v>
          </cell>
          <cell r="AH55">
            <v>9.2110000000000003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2522.3969999999999</v>
          </cell>
          <cell r="D56">
            <v>2112.1869999999999</v>
          </cell>
          <cell r="E56">
            <v>3045.8180000000002</v>
          </cell>
          <cell r="F56">
            <v>1543.9949999999999</v>
          </cell>
          <cell r="G56">
            <v>0</v>
          </cell>
          <cell r="H56">
            <v>1</v>
          </cell>
          <cell r="I56">
            <v>40</v>
          </cell>
          <cell r="J56">
            <v>3032.0419999999999</v>
          </cell>
          <cell r="K56">
            <v>13.776000000000295</v>
          </cell>
          <cell r="L56">
            <v>1500</v>
          </cell>
          <cell r="M56">
            <v>1200</v>
          </cell>
          <cell r="N56">
            <v>600</v>
          </cell>
          <cell r="W56">
            <v>609.16360000000009</v>
          </cell>
          <cell r="Y56">
            <v>7.9518786086364965</v>
          </cell>
          <cell r="Z56">
            <v>2.5346146749411811</v>
          </cell>
          <cell r="AD56">
            <v>0</v>
          </cell>
          <cell r="AE56">
            <v>599.58979999999997</v>
          </cell>
          <cell r="AF56">
            <v>586.08220000000006</v>
          </cell>
          <cell r="AG56">
            <v>547.71319999999992</v>
          </cell>
          <cell r="AH56">
            <v>302.88900000000001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2293</v>
          </cell>
          <cell r="D57">
            <v>2448</v>
          </cell>
          <cell r="E57">
            <v>2333</v>
          </cell>
          <cell r="F57">
            <v>2354</v>
          </cell>
          <cell r="G57" t="str">
            <v>оконч</v>
          </cell>
          <cell r="H57">
            <v>0.45</v>
          </cell>
          <cell r="I57">
            <v>50</v>
          </cell>
          <cell r="J57">
            <v>2396</v>
          </cell>
          <cell r="K57">
            <v>-63</v>
          </cell>
          <cell r="L57">
            <v>500</v>
          </cell>
          <cell r="M57">
            <v>0</v>
          </cell>
          <cell r="N57">
            <v>700</v>
          </cell>
          <cell r="W57">
            <v>466.6</v>
          </cell>
          <cell r="X57">
            <v>500</v>
          </cell>
          <cell r="Y57">
            <v>8.6883840548649811</v>
          </cell>
          <cell r="Z57">
            <v>5.0450064294899271</v>
          </cell>
          <cell r="AD57">
            <v>0</v>
          </cell>
          <cell r="AE57">
            <v>666</v>
          </cell>
          <cell r="AF57">
            <v>609.4</v>
          </cell>
          <cell r="AG57">
            <v>482</v>
          </cell>
          <cell r="AH57">
            <v>502</v>
          </cell>
          <cell r="AI57" t="str">
            <v>оконч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2742</v>
          </cell>
          <cell r="D58">
            <v>4160</v>
          </cell>
          <cell r="E58">
            <v>4718</v>
          </cell>
          <cell r="F58">
            <v>2111</v>
          </cell>
          <cell r="G58" t="str">
            <v>акяб</v>
          </cell>
          <cell r="H58">
            <v>0.45</v>
          </cell>
          <cell r="I58">
            <v>50</v>
          </cell>
          <cell r="J58">
            <v>4808</v>
          </cell>
          <cell r="K58">
            <v>-90</v>
          </cell>
          <cell r="L58">
            <v>1600</v>
          </cell>
          <cell r="M58">
            <v>1000</v>
          </cell>
          <cell r="N58">
            <v>1000</v>
          </cell>
          <cell r="W58">
            <v>685.6</v>
          </cell>
          <cell r="Y58">
            <v>8.3299299883313882</v>
          </cell>
          <cell r="Z58">
            <v>3.0790548424737456</v>
          </cell>
          <cell r="AD58">
            <v>1290</v>
          </cell>
          <cell r="AE58">
            <v>544.4</v>
          </cell>
          <cell r="AF58">
            <v>632</v>
          </cell>
          <cell r="AG58">
            <v>641.20000000000005</v>
          </cell>
          <cell r="AH58">
            <v>497</v>
          </cell>
          <cell r="AI58" t="str">
            <v>мартяб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859</v>
          </cell>
          <cell r="D59">
            <v>1018</v>
          </cell>
          <cell r="E59">
            <v>966</v>
          </cell>
          <cell r="F59">
            <v>856</v>
          </cell>
          <cell r="G59">
            <v>0</v>
          </cell>
          <cell r="H59">
            <v>0.45</v>
          </cell>
          <cell r="I59">
            <v>50</v>
          </cell>
          <cell r="J59">
            <v>1020</v>
          </cell>
          <cell r="K59">
            <v>-54</v>
          </cell>
          <cell r="L59">
            <v>120</v>
          </cell>
          <cell r="M59">
            <v>300</v>
          </cell>
          <cell r="N59">
            <v>250</v>
          </cell>
          <cell r="W59">
            <v>193.2</v>
          </cell>
          <cell r="Y59">
            <v>7.8985507246376816</v>
          </cell>
          <cell r="Z59">
            <v>4.4306418219461703</v>
          </cell>
          <cell r="AD59">
            <v>0</v>
          </cell>
          <cell r="AE59">
            <v>194.6</v>
          </cell>
          <cell r="AF59">
            <v>278.2</v>
          </cell>
          <cell r="AG59">
            <v>176</v>
          </cell>
          <cell r="AH59">
            <v>199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181</v>
          </cell>
          <cell r="D60">
            <v>498</v>
          </cell>
          <cell r="E60">
            <v>429</v>
          </cell>
          <cell r="F60">
            <v>235</v>
          </cell>
          <cell r="G60">
            <v>0</v>
          </cell>
          <cell r="H60">
            <v>0.4</v>
          </cell>
          <cell r="I60">
            <v>40</v>
          </cell>
          <cell r="J60">
            <v>445</v>
          </cell>
          <cell r="K60">
            <v>-16</v>
          </cell>
          <cell r="L60">
            <v>100</v>
          </cell>
          <cell r="M60">
            <v>130</v>
          </cell>
          <cell r="N60">
            <v>90</v>
          </cell>
          <cell r="W60">
            <v>85.8</v>
          </cell>
          <cell r="X60">
            <v>130</v>
          </cell>
          <cell r="Y60">
            <v>7.9836829836829839</v>
          </cell>
          <cell r="Z60">
            <v>2.7389277389277389</v>
          </cell>
          <cell r="AD60">
            <v>0</v>
          </cell>
          <cell r="AE60">
            <v>70.599999999999994</v>
          </cell>
          <cell r="AF60">
            <v>79.599999999999994</v>
          </cell>
          <cell r="AG60">
            <v>71.8</v>
          </cell>
          <cell r="AH60">
            <v>118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188</v>
          </cell>
          <cell r="D61">
            <v>401</v>
          </cell>
          <cell r="E61">
            <v>377</v>
          </cell>
          <cell r="F61">
            <v>197</v>
          </cell>
          <cell r="G61">
            <v>0</v>
          </cell>
          <cell r="H61">
            <v>0.4</v>
          </cell>
          <cell r="I61">
            <v>40</v>
          </cell>
          <cell r="J61">
            <v>418</v>
          </cell>
          <cell r="K61">
            <v>-41</v>
          </cell>
          <cell r="L61">
            <v>0</v>
          </cell>
          <cell r="M61">
            <v>200</v>
          </cell>
          <cell r="N61">
            <v>90</v>
          </cell>
          <cell r="W61">
            <v>75.400000000000006</v>
          </cell>
          <cell r="X61">
            <v>120</v>
          </cell>
          <cell r="Y61">
            <v>8.0503978779840839</v>
          </cell>
          <cell r="Z61">
            <v>2.6127320954907161</v>
          </cell>
          <cell r="AD61">
            <v>0</v>
          </cell>
          <cell r="AE61">
            <v>52.8</v>
          </cell>
          <cell r="AF61">
            <v>73.2</v>
          </cell>
          <cell r="AG61">
            <v>53.4</v>
          </cell>
          <cell r="AH61">
            <v>96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411.69499999999999</v>
          </cell>
          <cell r="D62">
            <v>1241.251</v>
          </cell>
          <cell r="E62">
            <v>779.74</v>
          </cell>
          <cell r="F62">
            <v>857.09199999999998</v>
          </cell>
          <cell r="G62" t="str">
            <v>оконч</v>
          </cell>
          <cell r="H62">
            <v>1</v>
          </cell>
          <cell r="I62">
            <v>50</v>
          </cell>
          <cell r="J62">
            <v>778.02300000000002</v>
          </cell>
          <cell r="K62">
            <v>1.7169999999999845</v>
          </cell>
          <cell r="L62">
            <v>200</v>
          </cell>
          <cell r="M62">
            <v>0</v>
          </cell>
          <cell r="N62">
            <v>100</v>
          </cell>
          <cell r="W62">
            <v>155.94800000000001</v>
          </cell>
          <cell r="X62">
            <v>150</v>
          </cell>
          <cell r="Y62">
            <v>8.3815887347064404</v>
          </cell>
          <cell r="Z62">
            <v>5.4960114910098232</v>
          </cell>
          <cell r="AD62">
            <v>0</v>
          </cell>
          <cell r="AE62">
            <v>167.62520000000001</v>
          </cell>
          <cell r="AF62">
            <v>165.2312</v>
          </cell>
          <cell r="AG62">
            <v>163.20959999999999</v>
          </cell>
          <cell r="AH62">
            <v>132.55699999999999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1318</v>
          </cell>
          <cell r="D63">
            <v>19</v>
          </cell>
          <cell r="E63">
            <v>362</v>
          </cell>
          <cell r="F63">
            <v>955</v>
          </cell>
          <cell r="G63">
            <v>0</v>
          </cell>
          <cell r="H63">
            <v>0.1</v>
          </cell>
          <cell r="I63">
            <v>730</v>
          </cell>
          <cell r="J63">
            <v>388</v>
          </cell>
          <cell r="K63">
            <v>-26</v>
          </cell>
          <cell r="L63">
            <v>300</v>
          </cell>
          <cell r="M63">
            <v>0</v>
          </cell>
          <cell r="N63">
            <v>0</v>
          </cell>
          <cell r="W63">
            <v>72.400000000000006</v>
          </cell>
          <cell r="Y63">
            <v>17.334254143646408</v>
          </cell>
          <cell r="Z63">
            <v>13.190607734806628</v>
          </cell>
          <cell r="AD63">
            <v>0</v>
          </cell>
          <cell r="AE63">
            <v>61</v>
          </cell>
          <cell r="AF63">
            <v>97.6</v>
          </cell>
          <cell r="AG63">
            <v>64.400000000000006</v>
          </cell>
          <cell r="AH63">
            <v>80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151.578</v>
          </cell>
          <cell r="D64">
            <v>323.08199999999999</v>
          </cell>
          <cell r="E64">
            <v>217.453</v>
          </cell>
          <cell r="F64">
            <v>250.35300000000001</v>
          </cell>
          <cell r="G64">
            <v>0</v>
          </cell>
          <cell r="H64">
            <v>1</v>
          </cell>
          <cell r="I64">
            <v>50</v>
          </cell>
          <cell r="J64">
            <v>225.887</v>
          </cell>
          <cell r="K64">
            <v>-8.4339999999999975</v>
          </cell>
          <cell r="L64">
            <v>0</v>
          </cell>
          <cell r="M64">
            <v>30</v>
          </cell>
          <cell r="N64">
            <v>30</v>
          </cell>
          <cell r="W64">
            <v>43.490600000000001</v>
          </cell>
          <cell r="X64">
            <v>50</v>
          </cell>
          <cell r="Y64">
            <v>8.2857674991837325</v>
          </cell>
          <cell r="Z64">
            <v>5.7564853094691726</v>
          </cell>
          <cell r="AD64">
            <v>0</v>
          </cell>
          <cell r="AE64">
            <v>47.370999999999995</v>
          </cell>
          <cell r="AF64">
            <v>57.188199999999995</v>
          </cell>
          <cell r="AG64">
            <v>39.780799999999999</v>
          </cell>
          <cell r="AH64">
            <v>47.548999999999999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26.867999999999999</v>
          </cell>
          <cell r="E65">
            <v>2.7149999999999999</v>
          </cell>
          <cell r="F65">
            <v>24.152999999999999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2.6</v>
          </cell>
          <cell r="K65">
            <v>0.11499999999999977</v>
          </cell>
          <cell r="L65">
            <v>0</v>
          </cell>
          <cell r="M65">
            <v>0</v>
          </cell>
          <cell r="N65">
            <v>0</v>
          </cell>
          <cell r="W65">
            <v>0.54299999999999993</v>
          </cell>
          <cell r="Y65">
            <v>44.480662983425418</v>
          </cell>
          <cell r="Z65">
            <v>44.480662983425418</v>
          </cell>
          <cell r="AD65">
            <v>0</v>
          </cell>
          <cell r="AE65">
            <v>2.2016</v>
          </cell>
          <cell r="AF65">
            <v>1.9263999999999999</v>
          </cell>
          <cell r="AG65">
            <v>1.0933999999999999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1694</v>
          </cell>
          <cell r="D66">
            <v>3109</v>
          </cell>
          <cell r="E66">
            <v>3273</v>
          </cell>
          <cell r="F66">
            <v>1482</v>
          </cell>
          <cell r="G66">
            <v>0</v>
          </cell>
          <cell r="H66">
            <v>0.4</v>
          </cell>
          <cell r="I66">
            <v>40</v>
          </cell>
          <cell r="J66">
            <v>3326</v>
          </cell>
          <cell r="K66">
            <v>-53</v>
          </cell>
          <cell r="L66">
            <v>700</v>
          </cell>
          <cell r="M66">
            <v>700</v>
          </cell>
          <cell r="N66">
            <v>500</v>
          </cell>
          <cell r="W66">
            <v>466.2</v>
          </cell>
          <cell r="X66">
            <v>350</v>
          </cell>
          <cell r="Y66">
            <v>8.0051480051480048</v>
          </cell>
          <cell r="Z66">
            <v>3.1788931788931789</v>
          </cell>
          <cell r="AD66">
            <v>942</v>
          </cell>
          <cell r="AE66">
            <v>451</v>
          </cell>
          <cell r="AF66">
            <v>509.8</v>
          </cell>
          <cell r="AG66">
            <v>414.2</v>
          </cell>
          <cell r="AH66">
            <v>475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1484</v>
          </cell>
          <cell r="D67">
            <v>1931</v>
          </cell>
          <cell r="E67">
            <v>1965</v>
          </cell>
          <cell r="F67">
            <v>1417</v>
          </cell>
          <cell r="G67">
            <v>0</v>
          </cell>
          <cell r="H67">
            <v>0.4</v>
          </cell>
          <cell r="I67">
            <v>40</v>
          </cell>
          <cell r="J67">
            <v>2005</v>
          </cell>
          <cell r="K67">
            <v>-40</v>
          </cell>
          <cell r="L67">
            <v>700</v>
          </cell>
          <cell r="M67">
            <v>300</v>
          </cell>
          <cell r="N67">
            <v>400</v>
          </cell>
          <cell r="W67">
            <v>393</v>
          </cell>
          <cell r="X67">
            <v>350</v>
          </cell>
          <cell r="Y67">
            <v>8.0585241730279904</v>
          </cell>
          <cell r="Z67">
            <v>3.6055979643765905</v>
          </cell>
          <cell r="AD67">
            <v>0</v>
          </cell>
          <cell r="AE67">
            <v>388</v>
          </cell>
          <cell r="AF67">
            <v>437.4</v>
          </cell>
          <cell r="AG67">
            <v>376.4</v>
          </cell>
          <cell r="AH67">
            <v>386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295.96899999999999</v>
          </cell>
          <cell r="D68">
            <v>650.65200000000004</v>
          </cell>
          <cell r="E68">
            <v>492.19600000000003</v>
          </cell>
          <cell r="F68">
            <v>428.44900000000001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513.048</v>
          </cell>
          <cell r="K68">
            <v>-20.851999999999975</v>
          </cell>
          <cell r="L68">
            <v>110</v>
          </cell>
          <cell r="M68">
            <v>100</v>
          </cell>
          <cell r="N68">
            <v>100</v>
          </cell>
          <cell r="W68">
            <v>98.4392</v>
          </cell>
          <cell r="X68">
            <v>50</v>
          </cell>
          <cell r="Y68">
            <v>8.0095023120870561</v>
          </cell>
          <cell r="Z68">
            <v>4.3524226121301268</v>
          </cell>
          <cell r="AD68">
            <v>0</v>
          </cell>
          <cell r="AE68">
            <v>87.606799999999993</v>
          </cell>
          <cell r="AF68">
            <v>118.1618</v>
          </cell>
          <cell r="AG68">
            <v>94.443600000000004</v>
          </cell>
          <cell r="AH68">
            <v>101.53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178.39400000000001</v>
          </cell>
          <cell r="D69">
            <v>269.18400000000003</v>
          </cell>
          <cell r="E69">
            <v>245.47900000000001</v>
          </cell>
          <cell r="F69">
            <v>186.63900000000001</v>
          </cell>
          <cell r="G69">
            <v>0</v>
          </cell>
          <cell r="H69">
            <v>1</v>
          </cell>
          <cell r="I69">
            <v>40</v>
          </cell>
          <cell r="J69">
            <v>254.31399999999999</v>
          </cell>
          <cell r="K69">
            <v>-8.8349999999999795</v>
          </cell>
          <cell r="L69">
            <v>80</v>
          </cell>
          <cell r="M69">
            <v>30</v>
          </cell>
          <cell r="N69">
            <v>50</v>
          </cell>
          <cell r="W69">
            <v>49.095800000000004</v>
          </cell>
          <cell r="X69">
            <v>50</v>
          </cell>
          <cell r="Y69">
            <v>8.0788784376667646</v>
          </cell>
          <cell r="Z69">
            <v>3.8015268108473634</v>
          </cell>
          <cell r="AD69">
            <v>0</v>
          </cell>
          <cell r="AE69">
            <v>49.760000000000005</v>
          </cell>
          <cell r="AF69">
            <v>56.296199999999999</v>
          </cell>
          <cell r="AG69">
            <v>47.778199999999998</v>
          </cell>
          <cell r="AH69">
            <v>60.920999999999999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649.18700000000001</v>
          </cell>
          <cell r="D70">
            <v>186.77199999999999</v>
          </cell>
          <cell r="E70">
            <v>548.42999999999995</v>
          </cell>
          <cell r="F70">
            <v>269.70800000000003</v>
          </cell>
          <cell r="G70" t="str">
            <v>ябл</v>
          </cell>
          <cell r="H70">
            <v>1</v>
          </cell>
          <cell r="I70">
            <v>40</v>
          </cell>
          <cell r="J70">
            <v>567.81399999999996</v>
          </cell>
          <cell r="K70">
            <v>-19.384000000000015</v>
          </cell>
          <cell r="L70">
            <v>210</v>
          </cell>
          <cell r="M70">
            <v>200</v>
          </cell>
          <cell r="N70">
            <v>150</v>
          </cell>
          <cell r="W70">
            <v>109.68599999999999</v>
          </cell>
          <cell r="X70">
            <v>50</v>
          </cell>
          <cell r="Y70">
            <v>8.0202395930200776</v>
          </cell>
          <cell r="Z70">
            <v>2.4589099793957301</v>
          </cell>
          <cell r="AD70">
            <v>0</v>
          </cell>
          <cell r="AE70">
            <v>133.48779999999999</v>
          </cell>
          <cell r="AF70">
            <v>116.3386</v>
          </cell>
          <cell r="AG70">
            <v>93.186599999999999</v>
          </cell>
          <cell r="AH70">
            <v>100.75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207.07300000000001</v>
          </cell>
          <cell r="D71">
            <v>473.30099999999999</v>
          </cell>
          <cell r="E71">
            <v>353.827</v>
          </cell>
          <cell r="F71">
            <v>310.32100000000003</v>
          </cell>
          <cell r="G71">
            <v>0</v>
          </cell>
          <cell r="H71">
            <v>1</v>
          </cell>
          <cell r="I71">
            <v>40</v>
          </cell>
          <cell r="J71">
            <v>368.96899999999999</v>
          </cell>
          <cell r="K71">
            <v>-15.141999999999996</v>
          </cell>
          <cell r="L71">
            <v>110</v>
          </cell>
          <cell r="M71">
            <v>0</v>
          </cell>
          <cell r="N71">
            <v>80</v>
          </cell>
          <cell r="W71">
            <v>70.7654</v>
          </cell>
          <cell r="X71">
            <v>70</v>
          </cell>
          <cell r="Y71">
            <v>8.0593199501451274</v>
          </cell>
          <cell r="Z71">
            <v>4.3852080253909405</v>
          </cell>
          <cell r="AD71">
            <v>0</v>
          </cell>
          <cell r="AE71">
            <v>67.531599999999997</v>
          </cell>
          <cell r="AF71">
            <v>79.630600000000001</v>
          </cell>
          <cell r="AG71">
            <v>70.131</v>
          </cell>
          <cell r="AH71">
            <v>85.040999999999997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57</v>
          </cell>
          <cell r="D72">
            <v>173.815</v>
          </cell>
          <cell r="E72">
            <v>100</v>
          </cell>
          <cell r="F72">
            <v>129.815</v>
          </cell>
          <cell r="G72" t="str">
            <v>дк</v>
          </cell>
          <cell r="H72">
            <v>0.6</v>
          </cell>
          <cell r="I72">
            <v>60</v>
          </cell>
          <cell r="J72">
            <v>122</v>
          </cell>
          <cell r="K72">
            <v>-22</v>
          </cell>
          <cell r="L72">
            <v>30</v>
          </cell>
          <cell r="M72">
            <v>0</v>
          </cell>
          <cell r="N72">
            <v>0</v>
          </cell>
          <cell r="W72">
            <v>20</v>
          </cell>
          <cell r="Y72">
            <v>7.9907500000000002</v>
          </cell>
          <cell r="Z72">
            <v>6.4907500000000002</v>
          </cell>
          <cell r="AD72">
            <v>0</v>
          </cell>
          <cell r="AE72">
            <v>15.8</v>
          </cell>
          <cell r="AF72">
            <v>22.6</v>
          </cell>
          <cell r="AG72">
            <v>20.399999999999999</v>
          </cell>
          <cell r="AH72">
            <v>36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209</v>
          </cell>
          <cell r="D73">
            <v>232</v>
          </cell>
          <cell r="E73">
            <v>218</v>
          </cell>
          <cell r="F73">
            <v>207</v>
          </cell>
          <cell r="G73" t="str">
            <v>ябл</v>
          </cell>
          <cell r="H73">
            <v>0.6</v>
          </cell>
          <cell r="I73">
            <v>60</v>
          </cell>
          <cell r="J73">
            <v>265</v>
          </cell>
          <cell r="K73">
            <v>-47</v>
          </cell>
          <cell r="L73">
            <v>104</v>
          </cell>
          <cell r="M73">
            <v>0</v>
          </cell>
          <cell r="N73">
            <v>50</v>
          </cell>
          <cell r="W73">
            <v>43.6</v>
          </cell>
          <cell r="Y73">
            <v>8.2798165137614674</v>
          </cell>
          <cell r="Z73">
            <v>4.7477064220183482</v>
          </cell>
          <cell r="AD73">
            <v>0</v>
          </cell>
          <cell r="AE73">
            <v>50.8</v>
          </cell>
          <cell r="AF73">
            <v>46.2</v>
          </cell>
          <cell r="AG73">
            <v>50.4</v>
          </cell>
          <cell r="AH73">
            <v>34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351</v>
          </cell>
          <cell r="D74">
            <v>690.19299999999998</v>
          </cell>
          <cell r="E74">
            <v>470</v>
          </cell>
          <cell r="F74">
            <v>561.19299999999998</v>
          </cell>
          <cell r="G74" t="str">
            <v>ябл</v>
          </cell>
          <cell r="H74">
            <v>0.6</v>
          </cell>
          <cell r="I74">
            <v>60</v>
          </cell>
          <cell r="J74">
            <v>479</v>
          </cell>
          <cell r="K74">
            <v>-9</v>
          </cell>
          <cell r="L74">
            <v>120</v>
          </cell>
          <cell r="M74">
            <v>0</v>
          </cell>
          <cell r="N74">
            <v>80</v>
          </cell>
          <cell r="W74">
            <v>94</v>
          </cell>
          <cell r="Y74">
            <v>8.0977978723404256</v>
          </cell>
          <cell r="Z74">
            <v>5.9701382978723405</v>
          </cell>
          <cell r="AD74">
            <v>0</v>
          </cell>
          <cell r="AE74">
            <v>87.4</v>
          </cell>
          <cell r="AF74">
            <v>93</v>
          </cell>
          <cell r="AG74">
            <v>95</v>
          </cell>
          <cell r="AH74">
            <v>87</v>
          </cell>
          <cell r="AI74" t="str">
            <v>мартяб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20.393000000000001</v>
          </cell>
          <cell r="D75">
            <v>120.873</v>
          </cell>
          <cell r="E75">
            <v>118.111</v>
          </cell>
          <cell r="F75">
            <v>14.553000000000001</v>
          </cell>
          <cell r="G75">
            <v>0</v>
          </cell>
          <cell r="H75">
            <v>1</v>
          </cell>
          <cell r="I75">
            <v>30</v>
          </cell>
          <cell r="J75">
            <v>123.72499999999999</v>
          </cell>
          <cell r="K75">
            <v>-5.6139999999999901</v>
          </cell>
          <cell r="L75">
            <v>10</v>
          </cell>
          <cell r="M75">
            <v>40</v>
          </cell>
          <cell r="N75">
            <v>20</v>
          </cell>
          <cell r="W75">
            <v>23.622199999999999</v>
          </cell>
          <cell r="X75">
            <v>60</v>
          </cell>
          <cell r="Y75">
            <v>6.1193707614024095</v>
          </cell>
          <cell r="Z75">
            <v>0.61607301606116283</v>
          </cell>
          <cell r="AD75">
            <v>0</v>
          </cell>
          <cell r="AE75">
            <v>16.4024</v>
          </cell>
          <cell r="AF75">
            <v>25.7058</v>
          </cell>
          <cell r="AG75">
            <v>14.362200000000001</v>
          </cell>
          <cell r="AH75">
            <v>38.654000000000003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387</v>
          </cell>
          <cell r="D76">
            <v>722</v>
          </cell>
          <cell r="E76">
            <v>470</v>
          </cell>
          <cell r="F76">
            <v>635</v>
          </cell>
          <cell r="G76" t="str">
            <v>ябл,дк</v>
          </cell>
          <cell r="H76">
            <v>0.6</v>
          </cell>
          <cell r="I76">
            <v>60</v>
          </cell>
          <cell r="J76">
            <v>451</v>
          </cell>
          <cell r="K76">
            <v>19</v>
          </cell>
          <cell r="L76">
            <v>60</v>
          </cell>
          <cell r="M76">
            <v>0</v>
          </cell>
          <cell r="N76">
            <v>80</v>
          </cell>
          <cell r="W76">
            <v>94</v>
          </cell>
          <cell r="Y76">
            <v>8.2446808510638299</v>
          </cell>
          <cell r="Z76">
            <v>6.7553191489361701</v>
          </cell>
          <cell r="AD76">
            <v>0</v>
          </cell>
          <cell r="AE76">
            <v>165.6</v>
          </cell>
          <cell r="AF76">
            <v>120.4</v>
          </cell>
          <cell r="AG76">
            <v>108.6</v>
          </cell>
          <cell r="AH76">
            <v>82</v>
          </cell>
          <cell r="AI76" t="str">
            <v>оконч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323</v>
          </cell>
          <cell r="D77">
            <v>1148</v>
          </cell>
          <cell r="E77">
            <v>768</v>
          </cell>
          <cell r="F77">
            <v>691</v>
          </cell>
          <cell r="G77" t="str">
            <v>ябл,дк</v>
          </cell>
          <cell r="H77">
            <v>0.6</v>
          </cell>
          <cell r="I77">
            <v>60</v>
          </cell>
          <cell r="J77">
            <v>772</v>
          </cell>
          <cell r="K77">
            <v>-4</v>
          </cell>
          <cell r="L77">
            <v>320</v>
          </cell>
          <cell r="M77">
            <v>0</v>
          </cell>
          <cell r="N77">
            <v>230</v>
          </cell>
          <cell r="W77">
            <v>153.6</v>
          </cell>
          <cell r="Y77">
            <v>8.0794270833333339</v>
          </cell>
          <cell r="Z77">
            <v>4.498697916666667</v>
          </cell>
          <cell r="AD77">
            <v>0</v>
          </cell>
          <cell r="AE77">
            <v>164.8</v>
          </cell>
          <cell r="AF77">
            <v>155.4</v>
          </cell>
          <cell r="AG77">
            <v>166</v>
          </cell>
          <cell r="AH77">
            <v>130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260</v>
          </cell>
          <cell r="D78">
            <v>875</v>
          </cell>
          <cell r="E78">
            <v>637</v>
          </cell>
          <cell r="F78">
            <v>474</v>
          </cell>
          <cell r="G78">
            <v>0</v>
          </cell>
          <cell r="H78">
            <v>0.4</v>
          </cell>
          <cell r="I78" t="e">
            <v>#N/A</v>
          </cell>
          <cell r="J78">
            <v>690</v>
          </cell>
          <cell r="K78">
            <v>-53</v>
          </cell>
          <cell r="L78">
            <v>250</v>
          </cell>
          <cell r="M78">
            <v>50</v>
          </cell>
          <cell r="N78">
            <v>120</v>
          </cell>
          <cell r="W78">
            <v>127.4</v>
          </cell>
          <cell r="X78">
            <v>120</v>
          </cell>
          <cell r="Y78">
            <v>7.9591836734693873</v>
          </cell>
          <cell r="Z78">
            <v>3.7205651491365774</v>
          </cell>
          <cell r="AD78">
            <v>0</v>
          </cell>
          <cell r="AE78">
            <v>118.6</v>
          </cell>
          <cell r="AF78">
            <v>151.6</v>
          </cell>
          <cell r="AG78">
            <v>130</v>
          </cell>
          <cell r="AH78">
            <v>179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22</v>
          </cell>
          <cell r="D79">
            <v>1023</v>
          </cell>
          <cell r="E79">
            <v>692</v>
          </cell>
          <cell r="F79">
            <v>331</v>
          </cell>
          <cell r="G79">
            <v>0</v>
          </cell>
          <cell r="H79">
            <v>0.33</v>
          </cell>
          <cell r="I79">
            <v>60</v>
          </cell>
          <cell r="J79">
            <v>726</v>
          </cell>
          <cell r="K79">
            <v>-34</v>
          </cell>
          <cell r="L79">
            <v>250</v>
          </cell>
          <cell r="M79">
            <v>170</v>
          </cell>
          <cell r="N79">
            <v>170</v>
          </cell>
          <cell r="W79">
            <v>138.4</v>
          </cell>
          <cell r="X79">
            <v>150</v>
          </cell>
          <cell r="Y79">
            <v>7.738439306358381</v>
          </cell>
          <cell r="Z79">
            <v>2.3916184971098264</v>
          </cell>
          <cell r="AD79">
            <v>0</v>
          </cell>
          <cell r="AE79">
            <v>118.6</v>
          </cell>
          <cell r="AF79">
            <v>124.6</v>
          </cell>
          <cell r="AG79">
            <v>130.80000000000001</v>
          </cell>
          <cell r="AH79">
            <v>178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61</v>
          </cell>
          <cell r="D80">
            <v>698</v>
          </cell>
          <cell r="E80">
            <v>526</v>
          </cell>
          <cell r="F80">
            <v>221</v>
          </cell>
          <cell r="G80">
            <v>0</v>
          </cell>
          <cell r="H80">
            <v>0.35</v>
          </cell>
          <cell r="I80" t="e">
            <v>#N/A</v>
          </cell>
          <cell r="J80">
            <v>562</v>
          </cell>
          <cell r="K80">
            <v>-36</v>
          </cell>
          <cell r="L80">
            <v>100</v>
          </cell>
          <cell r="M80">
            <v>120</v>
          </cell>
          <cell r="N80">
            <v>120</v>
          </cell>
          <cell r="W80">
            <v>105.2</v>
          </cell>
          <cell r="X80">
            <v>200</v>
          </cell>
          <cell r="Y80">
            <v>7.2338403041825092</v>
          </cell>
          <cell r="Z80">
            <v>2.1007604562737643</v>
          </cell>
          <cell r="AD80">
            <v>0</v>
          </cell>
          <cell r="AE80">
            <v>63.4</v>
          </cell>
          <cell r="AF80">
            <v>104</v>
          </cell>
          <cell r="AG80">
            <v>76.8</v>
          </cell>
          <cell r="AH80">
            <v>139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222</v>
          </cell>
          <cell r="D81">
            <v>245</v>
          </cell>
          <cell r="E81">
            <v>298</v>
          </cell>
          <cell r="F81">
            <v>135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379</v>
          </cell>
          <cell r="K81">
            <v>-81</v>
          </cell>
          <cell r="L81">
            <v>160</v>
          </cell>
          <cell r="M81">
            <v>150</v>
          </cell>
          <cell r="N81">
            <v>70</v>
          </cell>
          <cell r="W81">
            <v>59.6</v>
          </cell>
          <cell r="Y81">
            <v>8.6409395973154357</v>
          </cell>
          <cell r="Z81">
            <v>2.2651006711409396</v>
          </cell>
          <cell r="AD81">
            <v>0</v>
          </cell>
          <cell r="AE81">
            <v>34</v>
          </cell>
          <cell r="AF81">
            <v>43.4</v>
          </cell>
          <cell r="AG81">
            <v>53.6</v>
          </cell>
          <cell r="AH81">
            <v>13</v>
          </cell>
          <cell r="AI81" t="str">
            <v>мартяб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4728</v>
          </cell>
          <cell r="D82">
            <v>61192</v>
          </cell>
          <cell r="E82">
            <v>3673</v>
          </cell>
          <cell r="F82">
            <v>3291</v>
          </cell>
          <cell r="G82">
            <v>0</v>
          </cell>
          <cell r="H82">
            <v>0.35</v>
          </cell>
          <cell r="I82">
            <v>40</v>
          </cell>
          <cell r="J82">
            <v>3772</v>
          </cell>
          <cell r="K82">
            <v>-99</v>
          </cell>
          <cell r="L82">
            <v>0</v>
          </cell>
          <cell r="M82">
            <v>0</v>
          </cell>
          <cell r="N82">
            <v>300</v>
          </cell>
          <cell r="W82">
            <v>488.6</v>
          </cell>
          <cell r="Y82">
            <v>7.3495702005730656</v>
          </cell>
          <cell r="Z82">
            <v>6.7355710192386411</v>
          </cell>
          <cell r="AD82">
            <v>1230</v>
          </cell>
          <cell r="AE82">
            <v>734.2</v>
          </cell>
          <cell r="AF82">
            <v>632.20000000000005</v>
          </cell>
          <cell r="AG82">
            <v>444</v>
          </cell>
          <cell r="AH82">
            <v>547</v>
          </cell>
          <cell r="AI82" t="str">
            <v>1464пуд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5058</v>
          </cell>
          <cell r="D83">
            <v>23800</v>
          </cell>
          <cell r="E83">
            <v>12136</v>
          </cell>
          <cell r="F83">
            <v>4446</v>
          </cell>
          <cell r="G83" t="str">
            <v>бнмарт</v>
          </cell>
          <cell r="H83">
            <v>0.35</v>
          </cell>
          <cell r="I83">
            <v>45</v>
          </cell>
          <cell r="J83">
            <v>11021</v>
          </cell>
          <cell r="K83">
            <v>1115</v>
          </cell>
          <cell r="L83">
            <v>2600</v>
          </cell>
          <cell r="M83">
            <v>4500</v>
          </cell>
          <cell r="N83">
            <v>3200</v>
          </cell>
          <cell r="W83">
            <v>1712</v>
          </cell>
          <cell r="Y83">
            <v>8.6133177570093462</v>
          </cell>
          <cell r="Z83">
            <v>2.59696261682243</v>
          </cell>
          <cell r="AD83">
            <v>3576</v>
          </cell>
          <cell r="AE83">
            <v>932.8</v>
          </cell>
          <cell r="AF83">
            <v>1400.8</v>
          </cell>
          <cell r="AG83">
            <v>1418</v>
          </cell>
          <cell r="AH83">
            <v>948</v>
          </cell>
          <cell r="AI83" t="str">
            <v>мартяб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28</v>
          </cell>
          <cell r="D84">
            <v>1</v>
          </cell>
          <cell r="E84">
            <v>12</v>
          </cell>
          <cell r="F84">
            <v>16</v>
          </cell>
          <cell r="G84">
            <v>0</v>
          </cell>
          <cell r="H84">
            <v>0.11</v>
          </cell>
          <cell r="I84" t="e">
            <v>#N/A</v>
          </cell>
          <cell r="J84">
            <v>12</v>
          </cell>
          <cell r="K84">
            <v>0</v>
          </cell>
          <cell r="L84">
            <v>0</v>
          </cell>
          <cell r="M84">
            <v>10</v>
          </cell>
          <cell r="N84">
            <v>10</v>
          </cell>
          <cell r="W84">
            <v>2.4</v>
          </cell>
          <cell r="Y84">
            <v>15</v>
          </cell>
          <cell r="Z84">
            <v>6.666666666666667</v>
          </cell>
          <cell r="AD84">
            <v>0</v>
          </cell>
          <cell r="AE84">
            <v>2.8</v>
          </cell>
          <cell r="AF84">
            <v>1.6</v>
          </cell>
          <cell r="AG84">
            <v>1.4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178</v>
          </cell>
          <cell r="D85">
            <v>553</v>
          </cell>
          <cell r="E85">
            <v>410</v>
          </cell>
          <cell r="F85">
            <v>311</v>
          </cell>
          <cell r="G85">
            <v>0</v>
          </cell>
          <cell r="H85">
            <v>0.4</v>
          </cell>
          <cell r="I85" t="e">
            <v>#N/A</v>
          </cell>
          <cell r="J85">
            <v>424</v>
          </cell>
          <cell r="K85">
            <v>-14</v>
          </cell>
          <cell r="L85">
            <v>140</v>
          </cell>
          <cell r="M85">
            <v>120</v>
          </cell>
          <cell r="N85">
            <v>120</v>
          </cell>
          <cell r="W85">
            <v>82</v>
          </cell>
          <cell r="Y85">
            <v>8.4268292682926838</v>
          </cell>
          <cell r="Z85">
            <v>3.7926829268292681</v>
          </cell>
          <cell r="AD85">
            <v>0</v>
          </cell>
          <cell r="AE85">
            <v>61.6</v>
          </cell>
          <cell r="AF85">
            <v>100.8</v>
          </cell>
          <cell r="AG85">
            <v>82</v>
          </cell>
          <cell r="AH85">
            <v>93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35.262</v>
          </cell>
          <cell r="D86">
            <v>316.57400000000001</v>
          </cell>
          <cell r="E86">
            <v>180.452</v>
          </cell>
          <cell r="F86">
            <v>158.35</v>
          </cell>
          <cell r="G86" t="str">
            <v>н</v>
          </cell>
          <cell r="H86">
            <v>1</v>
          </cell>
          <cell r="I86" t="e">
            <v>#N/A</v>
          </cell>
          <cell r="J86">
            <v>186.05099999999999</v>
          </cell>
          <cell r="K86">
            <v>-5.5989999999999895</v>
          </cell>
          <cell r="L86">
            <v>100</v>
          </cell>
          <cell r="M86">
            <v>40</v>
          </cell>
          <cell r="N86">
            <v>50</v>
          </cell>
          <cell r="W86">
            <v>36.090400000000002</v>
          </cell>
          <cell r="Y86">
            <v>9.6521512646022209</v>
          </cell>
          <cell r="Z86">
            <v>4.3875933766320125</v>
          </cell>
          <cell r="AD86">
            <v>0</v>
          </cell>
          <cell r="AE86">
            <v>22.901400000000002</v>
          </cell>
          <cell r="AF86">
            <v>34.209400000000002</v>
          </cell>
          <cell r="AG86">
            <v>38.499000000000002</v>
          </cell>
          <cell r="AH86">
            <v>31.835999999999999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1.357</v>
          </cell>
          <cell r="D87">
            <v>23.082999999999998</v>
          </cell>
          <cell r="E87">
            <v>13.007999999999999</v>
          </cell>
          <cell r="F87">
            <v>11.432</v>
          </cell>
          <cell r="G87">
            <v>0</v>
          </cell>
          <cell r="H87">
            <v>1</v>
          </cell>
          <cell r="I87" t="e">
            <v>#N/A</v>
          </cell>
          <cell r="J87">
            <v>14.8</v>
          </cell>
          <cell r="K87">
            <v>-1.7920000000000016</v>
          </cell>
          <cell r="L87">
            <v>10</v>
          </cell>
          <cell r="M87">
            <v>0</v>
          </cell>
          <cell r="N87">
            <v>10</v>
          </cell>
          <cell r="W87">
            <v>2.6015999999999999</v>
          </cell>
          <cell r="Y87">
            <v>12.081795817958181</v>
          </cell>
          <cell r="Z87">
            <v>4.394218942189422</v>
          </cell>
          <cell r="AD87">
            <v>0</v>
          </cell>
          <cell r="AE87">
            <v>2.0300000000000002</v>
          </cell>
          <cell r="AF87">
            <v>3.4799999999999995</v>
          </cell>
          <cell r="AG87">
            <v>3.1865999999999999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261</v>
          </cell>
          <cell r="D88">
            <v>218</v>
          </cell>
          <cell r="E88">
            <v>180</v>
          </cell>
          <cell r="F88">
            <v>294</v>
          </cell>
          <cell r="G88">
            <v>0</v>
          </cell>
          <cell r="H88">
            <v>0.4</v>
          </cell>
          <cell r="I88" t="e">
            <v>#N/A</v>
          </cell>
          <cell r="J88">
            <v>188</v>
          </cell>
          <cell r="K88">
            <v>-8</v>
          </cell>
          <cell r="L88">
            <v>0</v>
          </cell>
          <cell r="M88">
            <v>0</v>
          </cell>
          <cell r="N88">
            <v>0</v>
          </cell>
          <cell r="W88">
            <v>36</v>
          </cell>
          <cell r="Y88">
            <v>8.1666666666666661</v>
          </cell>
          <cell r="Z88">
            <v>8.1666666666666661</v>
          </cell>
          <cell r="AD88">
            <v>0</v>
          </cell>
          <cell r="AE88">
            <v>60.6</v>
          </cell>
          <cell r="AF88">
            <v>61.4</v>
          </cell>
          <cell r="AG88">
            <v>46.8</v>
          </cell>
          <cell r="AH88">
            <v>40</v>
          </cell>
          <cell r="AI88" t="str">
            <v>оконч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28.74</v>
          </cell>
          <cell r="D89">
            <v>164.33699999999999</v>
          </cell>
          <cell r="E89">
            <v>87.983999999999995</v>
          </cell>
          <cell r="F89">
            <v>102.23399999999999</v>
          </cell>
          <cell r="G89">
            <v>0</v>
          </cell>
          <cell r="H89">
            <v>1</v>
          </cell>
          <cell r="I89" t="e">
            <v>#N/A</v>
          </cell>
          <cell r="J89">
            <v>90.067999999999998</v>
          </cell>
          <cell r="K89">
            <v>-2.0840000000000032</v>
          </cell>
          <cell r="L89">
            <v>30</v>
          </cell>
          <cell r="M89">
            <v>0</v>
          </cell>
          <cell r="N89">
            <v>0</v>
          </cell>
          <cell r="W89">
            <v>17.596799999999998</v>
          </cell>
          <cell r="Y89">
            <v>7.5146617566830329</v>
          </cell>
          <cell r="Z89">
            <v>5.8098063284233499</v>
          </cell>
          <cell r="AD89">
            <v>0</v>
          </cell>
          <cell r="AE89">
            <v>13.916999999999998</v>
          </cell>
          <cell r="AF89">
            <v>20.5884</v>
          </cell>
          <cell r="AG89">
            <v>18.203200000000002</v>
          </cell>
          <cell r="AH89">
            <v>25.988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36</v>
          </cell>
          <cell r="D90">
            <v>36</v>
          </cell>
          <cell r="E90">
            <v>25</v>
          </cell>
          <cell r="F90">
            <v>38</v>
          </cell>
          <cell r="G90">
            <v>0</v>
          </cell>
          <cell r="H90">
            <v>0.2</v>
          </cell>
          <cell r="I90" t="e">
            <v>#N/A</v>
          </cell>
          <cell r="J90">
            <v>70</v>
          </cell>
          <cell r="K90">
            <v>-45</v>
          </cell>
          <cell r="L90">
            <v>0</v>
          </cell>
          <cell r="M90">
            <v>0</v>
          </cell>
          <cell r="N90">
            <v>0</v>
          </cell>
          <cell r="W90">
            <v>5</v>
          </cell>
          <cell r="Y90">
            <v>7.6</v>
          </cell>
          <cell r="Z90">
            <v>7.6</v>
          </cell>
          <cell r="AD90">
            <v>0</v>
          </cell>
          <cell r="AE90">
            <v>5.2</v>
          </cell>
          <cell r="AF90">
            <v>8.1999999999999993</v>
          </cell>
          <cell r="AG90">
            <v>3.6</v>
          </cell>
          <cell r="AH90">
            <v>14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D91">
            <v>5</v>
          </cell>
          <cell r="E91">
            <v>0</v>
          </cell>
          <cell r="G91">
            <v>0</v>
          </cell>
          <cell r="H91">
            <v>0.2</v>
          </cell>
          <cell r="I91" t="e">
            <v>#N/A</v>
          </cell>
          <cell r="J91">
            <v>15</v>
          </cell>
          <cell r="K91">
            <v>-15</v>
          </cell>
          <cell r="L91">
            <v>0</v>
          </cell>
          <cell r="M91">
            <v>20</v>
          </cell>
          <cell r="N91">
            <v>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1.2</v>
          </cell>
          <cell r="AF91">
            <v>2.6</v>
          </cell>
          <cell r="AG91">
            <v>0</v>
          </cell>
          <cell r="AH91">
            <v>0</v>
          </cell>
          <cell r="AI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67</v>
          </cell>
          <cell r="D92">
            <v>4</v>
          </cell>
          <cell r="E92">
            <v>68</v>
          </cell>
          <cell r="F92">
            <v>-4</v>
          </cell>
          <cell r="G92">
            <v>0</v>
          </cell>
          <cell r="H92">
            <v>0.2</v>
          </cell>
          <cell r="I92" t="e">
            <v>#N/A</v>
          </cell>
          <cell r="J92">
            <v>106</v>
          </cell>
          <cell r="K92">
            <v>-38</v>
          </cell>
          <cell r="L92">
            <v>30</v>
          </cell>
          <cell r="M92">
            <v>70</v>
          </cell>
          <cell r="N92">
            <v>30</v>
          </cell>
          <cell r="W92">
            <v>13.6</v>
          </cell>
          <cell r="Y92">
            <v>9.264705882352942</v>
          </cell>
          <cell r="Z92">
            <v>-0.29411764705882354</v>
          </cell>
          <cell r="AD92">
            <v>0</v>
          </cell>
          <cell r="AE92">
            <v>14.4</v>
          </cell>
          <cell r="AF92">
            <v>15.8</v>
          </cell>
          <cell r="AG92">
            <v>8.1999999999999993</v>
          </cell>
          <cell r="AH92">
            <v>4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937</v>
          </cell>
          <cell r="D93">
            <v>14</v>
          </cell>
          <cell r="E93">
            <v>531</v>
          </cell>
          <cell r="F93">
            <v>407</v>
          </cell>
          <cell r="G93">
            <v>0</v>
          </cell>
          <cell r="H93">
            <v>0.3</v>
          </cell>
          <cell r="I93" t="e">
            <v>#N/A</v>
          </cell>
          <cell r="J93">
            <v>542</v>
          </cell>
          <cell r="K93">
            <v>-11</v>
          </cell>
          <cell r="L93">
            <v>170</v>
          </cell>
          <cell r="M93">
            <v>200</v>
          </cell>
          <cell r="N93">
            <v>110</v>
          </cell>
          <cell r="W93">
            <v>106.2</v>
          </cell>
          <cell r="Y93">
            <v>8.3521657250470813</v>
          </cell>
          <cell r="Z93">
            <v>3.8323917137476458</v>
          </cell>
          <cell r="AD93">
            <v>0</v>
          </cell>
          <cell r="AE93">
            <v>171.6</v>
          </cell>
          <cell r="AF93">
            <v>105</v>
          </cell>
          <cell r="AG93">
            <v>98.4</v>
          </cell>
          <cell r="AH93">
            <v>17</v>
          </cell>
          <cell r="AI93" t="str">
            <v>продмарт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220.119</v>
          </cell>
          <cell r="D94">
            <v>455.27600000000001</v>
          </cell>
          <cell r="E94">
            <v>306.05900000000003</v>
          </cell>
          <cell r="F94">
            <v>355.47399999999999</v>
          </cell>
          <cell r="G94" t="str">
            <v>рот</v>
          </cell>
          <cell r="H94">
            <v>1</v>
          </cell>
          <cell r="I94" t="e">
            <v>#N/A</v>
          </cell>
          <cell r="J94">
            <v>320.14100000000002</v>
          </cell>
          <cell r="K94">
            <v>-14.081999999999994</v>
          </cell>
          <cell r="L94">
            <v>30</v>
          </cell>
          <cell r="M94">
            <v>0</v>
          </cell>
          <cell r="N94">
            <v>90</v>
          </cell>
          <cell r="W94">
            <v>61.211800000000004</v>
          </cell>
          <cell r="X94">
            <v>50</v>
          </cell>
          <cell r="Y94">
            <v>8.584521285111693</v>
          </cell>
          <cell r="Z94">
            <v>5.8072789886917224</v>
          </cell>
          <cell r="AD94">
            <v>0</v>
          </cell>
          <cell r="AE94">
            <v>55.996000000000002</v>
          </cell>
          <cell r="AF94">
            <v>71.229600000000005</v>
          </cell>
          <cell r="AG94">
            <v>63.882600000000004</v>
          </cell>
          <cell r="AH94">
            <v>59.491999999999997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3294.0459999999998</v>
          </cell>
          <cell r="D95">
            <v>2718.2269999999999</v>
          </cell>
          <cell r="E95">
            <v>2823.7449999999999</v>
          </cell>
          <cell r="F95">
            <v>3074.2469999999998</v>
          </cell>
          <cell r="G95">
            <v>0</v>
          </cell>
          <cell r="H95">
            <v>1</v>
          </cell>
          <cell r="I95" t="e">
            <v>#N/A</v>
          </cell>
          <cell r="J95">
            <v>2964.1979999999999</v>
          </cell>
          <cell r="K95">
            <v>-140.45299999999997</v>
          </cell>
          <cell r="L95">
            <v>900</v>
          </cell>
          <cell r="M95">
            <v>0</v>
          </cell>
          <cell r="N95">
            <v>1500</v>
          </cell>
          <cell r="W95">
            <v>564.74900000000002</v>
          </cell>
          <cell r="Y95">
            <v>9.69323894331818</v>
          </cell>
          <cell r="Z95">
            <v>5.4435634237510815</v>
          </cell>
          <cell r="AD95">
            <v>0</v>
          </cell>
          <cell r="AE95">
            <v>752.58459999999991</v>
          </cell>
          <cell r="AF95">
            <v>700.80939999999998</v>
          </cell>
          <cell r="AG95">
            <v>576.40620000000001</v>
          </cell>
          <cell r="AH95">
            <v>504.14699999999999</v>
          </cell>
          <cell r="AI95" t="str">
            <v>оконч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5165.3050000000003</v>
          </cell>
          <cell r="D96">
            <v>12014.225</v>
          </cell>
          <cell r="E96">
            <v>6970</v>
          </cell>
          <cell r="F96">
            <v>7190</v>
          </cell>
          <cell r="G96">
            <v>0</v>
          </cell>
          <cell r="H96">
            <v>1</v>
          </cell>
          <cell r="I96" t="e">
            <v>#N/A</v>
          </cell>
          <cell r="J96">
            <v>5996.8490000000002</v>
          </cell>
          <cell r="K96">
            <v>973.15099999999984</v>
          </cell>
          <cell r="L96">
            <v>2100</v>
          </cell>
          <cell r="M96">
            <v>1500</v>
          </cell>
          <cell r="N96">
            <v>3500</v>
          </cell>
          <cell r="W96">
            <v>1394</v>
          </cell>
          <cell r="Y96">
            <v>10.251076040172167</v>
          </cell>
          <cell r="Z96">
            <v>5.1578192252510764</v>
          </cell>
          <cell r="AD96">
            <v>0</v>
          </cell>
          <cell r="AE96">
            <v>947.7636</v>
          </cell>
          <cell r="AF96">
            <v>1216.5999999999999</v>
          </cell>
          <cell r="AG96">
            <v>1238.2</v>
          </cell>
          <cell r="AH96">
            <v>771.81899999999996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3706.4859999999999</v>
          </cell>
          <cell r="D97">
            <v>3196.8090000000002</v>
          </cell>
          <cell r="E97">
            <v>3059.8470000000002</v>
          </cell>
          <cell r="F97">
            <v>2913.4929999999999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3104.4670000000001</v>
          </cell>
          <cell r="K97">
            <v>-44.619999999999891</v>
          </cell>
          <cell r="L97">
            <v>900</v>
          </cell>
          <cell r="M97">
            <v>500</v>
          </cell>
          <cell r="N97">
            <v>1500</v>
          </cell>
          <cell r="W97">
            <v>611.96940000000006</v>
          </cell>
          <cell r="Y97">
            <v>9.4996465509549992</v>
          </cell>
          <cell r="Z97">
            <v>4.7608475195001576</v>
          </cell>
          <cell r="AD97">
            <v>0</v>
          </cell>
          <cell r="AE97">
            <v>1005</v>
          </cell>
          <cell r="AF97">
            <v>723.03459999999995</v>
          </cell>
          <cell r="AG97">
            <v>578.86040000000003</v>
          </cell>
          <cell r="AH97">
            <v>556.81500000000005</v>
          </cell>
          <cell r="AI97" t="str">
            <v>оконч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23.193000000000001</v>
          </cell>
          <cell r="D98">
            <v>1.3420000000000001</v>
          </cell>
          <cell r="E98">
            <v>6.7220000000000004</v>
          </cell>
          <cell r="F98">
            <v>17.812999999999999</v>
          </cell>
          <cell r="G98">
            <v>0</v>
          </cell>
          <cell r="H98">
            <v>1</v>
          </cell>
          <cell r="I98" t="e">
            <v>#N/A</v>
          </cell>
          <cell r="J98">
            <v>6.55</v>
          </cell>
          <cell r="K98">
            <v>0.1720000000000006</v>
          </cell>
          <cell r="L98">
            <v>0</v>
          </cell>
          <cell r="M98">
            <v>0</v>
          </cell>
          <cell r="N98">
            <v>0</v>
          </cell>
          <cell r="W98">
            <v>1.3444</v>
          </cell>
          <cell r="Y98">
            <v>13.249776852127342</v>
          </cell>
          <cell r="Z98">
            <v>13.249776852127342</v>
          </cell>
          <cell r="AD98">
            <v>0</v>
          </cell>
          <cell r="AE98">
            <v>0</v>
          </cell>
          <cell r="AF98">
            <v>0</v>
          </cell>
          <cell r="AG98">
            <v>0.53680000000000005</v>
          </cell>
          <cell r="AH98">
            <v>0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148.55500000000001</v>
          </cell>
          <cell r="D99">
            <v>338.267</v>
          </cell>
          <cell r="E99">
            <v>259.279</v>
          </cell>
          <cell r="F99">
            <v>218.59200000000001</v>
          </cell>
          <cell r="G99" t="str">
            <v>г</v>
          </cell>
          <cell r="H99">
            <v>1</v>
          </cell>
          <cell r="I99" t="e">
            <v>#N/A</v>
          </cell>
          <cell r="J99">
            <v>268.36399999999998</v>
          </cell>
          <cell r="K99">
            <v>-9.0849999999999795</v>
          </cell>
          <cell r="L99">
            <v>100</v>
          </cell>
          <cell r="M99">
            <v>50</v>
          </cell>
          <cell r="N99">
            <v>70</v>
          </cell>
          <cell r="W99">
            <v>51.855800000000002</v>
          </cell>
          <cell r="Y99">
            <v>8.4579159901110383</v>
          </cell>
          <cell r="Z99">
            <v>4.215381885922115</v>
          </cell>
          <cell r="AD99">
            <v>0</v>
          </cell>
          <cell r="AE99">
            <v>49.251799999999996</v>
          </cell>
          <cell r="AF99">
            <v>52.299800000000005</v>
          </cell>
          <cell r="AG99">
            <v>54.500399999999999</v>
          </cell>
          <cell r="AH99">
            <v>61.621000000000002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82</v>
          </cell>
          <cell r="D100">
            <v>133</v>
          </cell>
          <cell r="E100">
            <v>106</v>
          </cell>
          <cell r="F100">
            <v>103</v>
          </cell>
          <cell r="G100">
            <v>0</v>
          </cell>
          <cell r="H100">
            <v>0.5</v>
          </cell>
          <cell r="I100" t="e">
            <v>#N/A</v>
          </cell>
          <cell r="J100">
            <v>144</v>
          </cell>
          <cell r="K100">
            <v>-38</v>
          </cell>
          <cell r="L100">
            <v>30</v>
          </cell>
          <cell r="M100">
            <v>0</v>
          </cell>
          <cell r="N100">
            <v>30</v>
          </cell>
          <cell r="W100">
            <v>21.2</v>
          </cell>
          <cell r="Y100">
            <v>7.6886792452830193</v>
          </cell>
          <cell r="Z100">
            <v>4.8584905660377364</v>
          </cell>
          <cell r="AD100">
            <v>0</v>
          </cell>
          <cell r="AE100">
            <v>21.2</v>
          </cell>
          <cell r="AF100">
            <v>20</v>
          </cell>
          <cell r="AG100">
            <v>22.4</v>
          </cell>
          <cell r="AH100">
            <v>34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E101">
            <v>0</v>
          </cell>
          <cell r="G101">
            <v>0</v>
          </cell>
          <cell r="H101">
            <v>0.4</v>
          </cell>
          <cell r="I101">
            <v>0</v>
          </cell>
          <cell r="J101">
            <v>0</v>
          </cell>
          <cell r="K101">
            <v>0</v>
          </cell>
          <cell r="L101">
            <v>10</v>
          </cell>
          <cell r="M101">
            <v>0</v>
          </cell>
          <cell r="N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0.2</v>
          </cell>
          <cell r="AF101">
            <v>0.2</v>
          </cell>
          <cell r="AG101">
            <v>0.6</v>
          </cell>
          <cell r="AH101">
            <v>0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72.491</v>
          </cell>
          <cell r="D102">
            <v>107.83799999999999</v>
          </cell>
          <cell r="E102">
            <v>84.483000000000004</v>
          </cell>
          <cell r="F102">
            <v>94.513000000000005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90.126999999999995</v>
          </cell>
          <cell r="K102">
            <v>-5.6439999999999912</v>
          </cell>
          <cell r="L102">
            <v>40</v>
          </cell>
          <cell r="M102">
            <v>0</v>
          </cell>
          <cell r="N102">
            <v>0</v>
          </cell>
          <cell r="W102">
            <v>16.896599999999999</v>
          </cell>
          <cell r="Y102">
            <v>7.9609507238142587</v>
          </cell>
          <cell r="Z102">
            <v>5.5936105488678205</v>
          </cell>
          <cell r="AD102">
            <v>0</v>
          </cell>
          <cell r="AE102">
            <v>19.994999999999997</v>
          </cell>
          <cell r="AF102">
            <v>22.3932</v>
          </cell>
          <cell r="AG102">
            <v>20.961400000000001</v>
          </cell>
          <cell r="AH102">
            <v>28.225000000000001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33</v>
          </cell>
          <cell r="E103">
            <v>13</v>
          </cell>
          <cell r="F103">
            <v>20</v>
          </cell>
          <cell r="G103" t="str">
            <v>н</v>
          </cell>
          <cell r="H103">
            <v>0.3</v>
          </cell>
          <cell r="I103" t="e">
            <v>#N/A</v>
          </cell>
          <cell r="J103">
            <v>32</v>
          </cell>
          <cell r="K103">
            <v>-19</v>
          </cell>
          <cell r="L103">
            <v>0</v>
          </cell>
          <cell r="M103">
            <v>0</v>
          </cell>
          <cell r="N103">
            <v>0</v>
          </cell>
          <cell r="W103">
            <v>2.6</v>
          </cell>
          <cell r="Y103">
            <v>7.6923076923076916</v>
          </cell>
          <cell r="Z103">
            <v>7.6923076923076916</v>
          </cell>
          <cell r="AD103">
            <v>0</v>
          </cell>
          <cell r="AE103">
            <v>2</v>
          </cell>
          <cell r="AF103">
            <v>0.8</v>
          </cell>
          <cell r="AG103">
            <v>2.8</v>
          </cell>
          <cell r="AH103">
            <v>3</v>
          </cell>
          <cell r="AI103" t="str">
            <v>склад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29</v>
          </cell>
          <cell r="E104">
            <v>4</v>
          </cell>
          <cell r="F104">
            <v>22</v>
          </cell>
          <cell r="G104" t="str">
            <v>н</v>
          </cell>
          <cell r="H104">
            <v>0.3</v>
          </cell>
          <cell r="I104" t="e">
            <v>#N/A</v>
          </cell>
          <cell r="J104">
            <v>40</v>
          </cell>
          <cell r="K104">
            <v>-36</v>
          </cell>
          <cell r="L104">
            <v>0</v>
          </cell>
          <cell r="M104">
            <v>0</v>
          </cell>
          <cell r="N104">
            <v>0</v>
          </cell>
          <cell r="W104">
            <v>0.8</v>
          </cell>
          <cell r="Y104">
            <v>27.5</v>
          </cell>
          <cell r="Z104">
            <v>27.5</v>
          </cell>
          <cell r="AD104">
            <v>0</v>
          </cell>
          <cell r="AE104">
            <v>4.4000000000000004</v>
          </cell>
          <cell r="AF104">
            <v>3</v>
          </cell>
          <cell r="AG104">
            <v>5.6</v>
          </cell>
          <cell r="AH104">
            <v>1</v>
          </cell>
          <cell r="AI104" t="str">
            <v>склад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25</v>
          </cell>
          <cell r="E105">
            <v>7</v>
          </cell>
          <cell r="F105">
            <v>16</v>
          </cell>
          <cell r="G105" t="str">
            <v>н</v>
          </cell>
          <cell r="H105">
            <v>0.3</v>
          </cell>
          <cell r="I105" t="e">
            <v>#N/A</v>
          </cell>
          <cell r="J105">
            <v>22</v>
          </cell>
          <cell r="K105">
            <v>-15</v>
          </cell>
          <cell r="L105">
            <v>0</v>
          </cell>
          <cell r="M105">
            <v>0</v>
          </cell>
          <cell r="N105">
            <v>0</v>
          </cell>
          <cell r="W105">
            <v>1.4</v>
          </cell>
          <cell r="Y105">
            <v>11.428571428571429</v>
          </cell>
          <cell r="Z105">
            <v>11.428571428571429</v>
          </cell>
          <cell r="AD105">
            <v>0</v>
          </cell>
          <cell r="AE105">
            <v>2</v>
          </cell>
          <cell r="AF105">
            <v>3</v>
          </cell>
          <cell r="AG105">
            <v>3</v>
          </cell>
          <cell r="AH105">
            <v>0</v>
          </cell>
          <cell r="AI105" t="str">
            <v>склад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521</v>
          </cell>
          <cell r="D106">
            <v>1125</v>
          </cell>
          <cell r="E106">
            <v>957</v>
          </cell>
          <cell r="F106">
            <v>651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1003</v>
          </cell>
          <cell r="K106">
            <v>-46</v>
          </cell>
          <cell r="L106">
            <v>420</v>
          </cell>
          <cell r="M106">
            <v>320</v>
          </cell>
          <cell r="N106">
            <v>250</v>
          </cell>
          <cell r="W106">
            <v>191.4</v>
          </cell>
          <cell r="Y106">
            <v>8.5736677115987465</v>
          </cell>
          <cell r="Z106">
            <v>3.4012539184952977</v>
          </cell>
          <cell r="AD106">
            <v>0</v>
          </cell>
          <cell r="AE106">
            <v>170.6</v>
          </cell>
          <cell r="AF106">
            <v>226.2</v>
          </cell>
          <cell r="AG106">
            <v>190</v>
          </cell>
          <cell r="AH106">
            <v>217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342</v>
          </cell>
          <cell r="D107">
            <v>503</v>
          </cell>
          <cell r="E107">
            <v>477</v>
          </cell>
          <cell r="F107">
            <v>348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524</v>
          </cell>
          <cell r="K107">
            <v>-47</v>
          </cell>
          <cell r="L107">
            <v>200</v>
          </cell>
          <cell r="M107">
            <v>80</v>
          </cell>
          <cell r="N107">
            <v>100</v>
          </cell>
          <cell r="W107">
            <v>95.4</v>
          </cell>
          <cell r="X107">
            <v>50</v>
          </cell>
          <cell r="Y107">
            <v>8.1551362683438153</v>
          </cell>
          <cell r="Z107">
            <v>3.6477987421383644</v>
          </cell>
          <cell r="AD107">
            <v>0</v>
          </cell>
          <cell r="AE107">
            <v>98.6</v>
          </cell>
          <cell r="AF107">
            <v>109.8</v>
          </cell>
          <cell r="AG107">
            <v>96.2</v>
          </cell>
          <cell r="AH107">
            <v>123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351</v>
          </cell>
          <cell r="D108">
            <v>565</v>
          </cell>
          <cell r="E108">
            <v>589</v>
          </cell>
          <cell r="F108">
            <v>305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632</v>
          </cell>
          <cell r="K108">
            <v>-43</v>
          </cell>
          <cell r="L108">
            <v>220</v>
          </cell>
          <cell r="M108">
            <v>220</v>
          </cell>
          <cell r="N108">
            <v>150</v>
          </cell>
          <cell r="W108">
            <v>117.8</v>
          </cell>
          <cell r="X108">
            <v>50</v>
          </cell>
          <cell r="Y108">
            <v>8.022071307300509</v>
          </cell>
          <cell r="Z108">
            <v>2.5891341256366722</v>
          </cell>
          <cell r="AD108">
            <v>0</v>
          </cell>
          <cell r="AE108">
            <v>110.6</v>
          </cell>
          <cell r="AF108">
            <v>124</v>
          </cell>
          <cell r="AG108">
            <v>103</v>
          </cell>
          <cell r="AH108">
            <v>160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211</v>
          </cell>
          <cell r="D109">
            <v>349</v>
          </cell>
          <cell r="E109">
            <v>407</v>
          </cell>
          <cell r="F109">
            <v>137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467</v>
          </cell>
          <cell r="K109">
            <v>-60</v>
          </cell>
          <cell r="L109">
            <v>160</v>
          </cell>
          <cell r="M109">
            <v>250</v>
          </cell>
          <cell r="N109">
            <v>90</v>
          </cell>
          <cell r="W109">
            <v>81.400000000000006</v>
          </cell>
          <cell r="Y109">
            <v>7.8255528255528253</v>
          </cell>
          <cell r="Z109">
            <v>1.683046683046683</v>
          </cell>
          <cell r="AD109">
            <v>0</v>
          </cell>
          <cell r="AE109">
            <v>77.599999999999994</v>
          </cell>
          <cell r="AF109">
            <v>83.8</v>
          </cell>
          <cell r="AG109">
            <v>77.400000000000006</v>
          </cell>
          <cell r="AH109">
            <v>103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0.95199999999999996</v>
          </cell>
          <cell r="D110">
            <v>31.952999999999999</v>
          </cell>
          <cell r="E110">
            <v>12.352</v>
          </cell>
          <cell r="F110">
            <v>14.117000000000001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14.5</v>
          </cell>
          <cell r="K110">
            <v>-2.1479999999999997</v>
          </cell>
          <cell r="L110">
            <v>10</v>
          </cell>
          <cell r="M110">
            <v>0</v>
          </cell>
          <cell r="N110">
            <v>0</v>
          </cell>
          <cell r="W110">
            <v>2.4704000000000002</v>
          </cell>
          <cell r="Y110">
            <v>9.7623866580310885</v>
          </cell>
          <cell r="Z110">
            <v>5.714459196891192</v>
          </cell>
          <cell r="AD110">
            <v>0</v>
          </cell>
          <cell r="AE110">
            <v>2.2079999999999997</v>
          </cell>
          <cell r="AF110">
            <v>2.7465999999999999</v>
          </cell>
          <cell r="AG110">
            <v>3.0278</v>
          </cell>
          <cell r="AH110">
            <v>5.452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311</v>
          </cell>
          <cell r="D111">
            <v>477</v>
          </cell>
          <cell r="E111">
            <v>580</v>
          </cell>
          <cell r="F111">
            <v>192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725</v>
          </cell>
          <cell r="K111">
            <v>-145</v>
          </cell>
          <cell r="L111">
            <v>200</v>
          </cell>
          <cell r="M111">
            <v>400</v>
          </cell>
          <cell r="N111">
            <v>100</v>
          </cell>
          <cell r="W111">
            <v>116</v>
          </cell>
          <cell r="Y111">
            <v>7.6896551724137927</v>
          </cell>
          <cell r="Z111">
            <v>1.6551724137931034</v>
          </cell>
          <cell r="AD111">
            <v>0</v>
          </cell>
          <cell r="AE111">
            <v>98</v>
          </cell>
          <cell r="AF111">
            <v>130.6</v>
          </cell>
          <cell r="AG111">
            <v>102.8</v>
          </cell>
          <cell r="AH111">
            <v>117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17</v>
          </cell>
          <cell r="E112">
            <v>5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10</v>
          </cell>
          <cell r="K112">
            <v>-5</v>
          </cell>
          <cell r="L112">
            <v>0</v>
          </cell>
          <cell r="M112">
            <v>0</v>
          </cell>
          <cell r="N112">
            <v>0</v>
          </cell>
          <cell r="W112">
            <v>1</v>
          </cell>
          <cell r="Y112">
            <v>12</v>
          </cell>
          <cell r="Z112">
            <v>12</v>
          </cell>
          <cell r="AD112">
            <v>0</v>
          </cell>
          <cell r="AE112">
            <v>0</v>
          </cell>
          <cell r="AF112">
            <v>0.6</v>
          </cell>
          <cell r="AG112">
            <v>0.6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23.594000000000001</v>
          </cell>
          <cell r="D113">
            <v>23.026</v>
          </cell>
          <cell r="E113">
            <v>14.494</v>
          </cell>
          <cell r="F113">
            <v>32.125999999999998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19.600000000000001</v>
          </cell>
          <cell r="K113">
            <v>-5.1060000000000016</v>
          </cell>
          <cell r="L113">
            <v>10</v>
          </cell>
          <cell r="M113">
            <v>0</v>
          </cell>
          <cell r="N113">
            <v>0</v>
          </cell>
          <cell r="W113">
            <v>2.8988</v>
          </cell>
          <cell r="Y113">
            <v>14.5322202290603</v>
          </cell>
          <cell r="Z113">
            <v>11.082516903546294</v>
          </cell>
          <cell r="AD113">
            <v>0</v>
          </cell>
          <cell r="AE113">
            <v>1.9015999999999997</v>
          </cell>
          <cell r="AF113">
            <v>3.536</v>
          </cell>
          <cell r="AG113">
            <v>5.3113999999999999</v>
          </cell>
          <cell r="AH113">
            <v>5.335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14</v>
          </cell>
          <cell r="D114">
            <v>13</v>
          </cell>
          <cell r="E114">
            <v>7</v>
          </cell>
          <cell r="F114">
            <v>13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29</v>
          </cell>
          <cell r="K114">
            <v>-22</v>
          </cell>
          <cell r="L114">
            <v>0</v>
          </cell>
          <cell r="M114">
            <v>0</v>
          </cell>
          <cell r="N114">
            <v>0</v>
          </cell>
          <cell r="W114">
            <v>1.4</v>
          </cell>
          <cell r="Y114">
            <v>9.2857142857142865</v>
          </cell>
          <cell r="Z114">
            <v>9.2857142857142865</v>
          </cell>
          <cell r="AD114">
            <v>0</v>
          </cell>
          <cell r="AE114">
            <v>71</v>
          </cell>
          <cell r="AF114">
            <v>19.600000000000001</v>
          </cell>
          <cell r="AG114">
            <v>11</v>
          </cell>
          <cell r="AH114">
            <v>3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D115">
            <v>168</v>
          </cell>
          <cell r="E115">
            <v>48</v>
          </cell>
          <cell r="F115">
            <v>119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49</v>
          </cell>
          <cell r="K115">
            <v>-1</v>
          </cell>
          <cell r="L115">
            <v>0</v>
          </cell>
          <cell r="M115">
            <v>0</v>
          </cell>
          <cell r="N115">
            <v>0</v>
          </cell>
          <cell r="W115">
            <v>9.6</v>
          </cell>
          <cell r="Y115">
            <v>12.395833333333334</v>
          </cell>
          <cell r="Z115">
            <v>12.395833333333334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7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284.10199999999998</v>
          </cell>
          <cell r="D116">
            <v>899.48199999999997</v>
          </cell>
          <cell r="E116">
            <v>477.22899999999998</v>
          </cell>
          <cell r="F116">
            <v>618.34100000000001</v>
          </cell>
          <cell r="G116">
            <v>0</v>
          </cell>
          <cell r="H116">
            <v>0</v>
          </cell>
          <cell r="I116" t="e">
            <v>#N/A</v>
          </cell>
          <cell r="J116">
            <v>516.04300000000001</v>
          </cell>
          <cell r="K116">
            <v>-38.814000000000021</v>
          </cell>
          <cell r="L116">
            <v>0</v>
          </cell>
          <cell r="M116">
            <v>0</v>
          </cell>
          <cell r="N116">
            <v>0</v>
          </cell>
          <cell r="W116">
            <v>95.445799999999991</v>
          </cell>
          <cell r="Y116">
            <v>6.4784516448078389</v>
          </cell>
          <cell r="Z116">
            <v>6.4784516448078389</v>
          </cell>
          <cell r="AD116">
            <v>0</v>
          </cell>
          <cell r="AE116">
            <v>0</v>
          </cell>
          <cell r="AF116">
            <v>86.670199999999994</v>
          </cell>
          <cell r="AG116">
            <v>91.338999999999999</v>
          </cell>
          <cell r="AH116">
            <v>88.962999999999994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132.83600000000001</v>
          </cell>
          <cell r="D117">
            <v>2094.6759999999999</v>
          </cell>
          <cell r="E117">
            <v>1134.9590000000001</v>
          </cell>
          <cell r="F117">
            <v>987.76499999999999</v>
          </cell>
          <cell r="G117">
            <v>0</v>
          </cell>
          <cell r="H117">
            <v>0</v>
          </cell>
          <cell r="I117" t="e">
            <v>#N/A</v>
          </cell>
          <cell r="J117">
            <v>1162.229</v>
          </cell>
          <cell r="K117">
            <v>-27.269999999999982</v>
          </cell>
          <cell r="L117">
            <v>0</v>
          </cell>
          <cell r="M117">
            <v>0</v>
          </cell>
          <cell r="N117">
            <v>0</v>
          </cell>
          <cell r="W117">
            <v>226.99180000000001</v>
          </cell>
          <cell r="Y117">
            <v>4.3515448575675419</v>
          </cell>
          <cell r="Z117">
            <v>4.3515448575675419</v>
          </cell>
          <cell r="AD117">
            <v>0</v>
          </cell>
          <cell r="AE117">
            <v>0</v>
          </cell>
          <cell r="AF117">
            <v>178.10340000000002</v>
          </cell>
          <cell r="AG117">
            <v>230.30439999999999</v>
          </cell>
          <cell r="AH117">
            <v>218.654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439</v>
          </cell>
          <cell r="D118">
            <v>1535</v>
          </cell>
          <cell r="E118">
            <v>1251</v>
          </cell>
          <cell r="F118">
            <v>688</v>
          </cell>
          <cell r="G118">
            <v>0</v>
          </cell>
          <cell r="H118">
            <v>0</v>
          </cell>
          <cell r="I118" t="e">
            <v>#N/A</v>
          </cell>
          <cell r="J118">
            <v>1287</v>
          </cell>
          <cell r="K118">
            <v>-36</v>
          </cell>
          <cell r="L118">
            <v>0</v>
          </cell>
          <cell r="M118">
            <v>0</v>
          </cell>
          <cell r="N118">
            <v>0</v>
          </cell>
          <cell r="W118">
            <v>250.2</v>
          </cell>
          <cell r="Y118">
            <v>2.7498001598721022</v>
          </cell>
          <cell r="Z118">
            <v>2.7498001598721022</v>
          </cell>
          <cell r="AD118">
            <v>0</v>
          </cell>
          <cell r="AE118">
            <v>0</v>
          </cell>
          <cell r="AF118">
            <v>217</v>
          </cell>
          <cell r="AG118">
            <v>223.6</v>
          </cell>
          <cell r="AH118">
            <v>309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-90</v>
          </cell>
          <cell r="D119">
            <v>510</v>
          </cell>
          <cell r="E119">
            <v>376</v>
          </cell>
          <cell r="F119">
            <v>30</v>
          </cell>
          <cell r="G119">
            <v>0</v>
          </cell>
          <cell r="H119">
            <v>0</v>
          </cell>
          <cell r="I119" t="e">
            <v>#N/A</v>
          </cell>
          <cell r="J119">
            <v>397</v>
          </cell>
          <cell r="K119">
            <v>-21</v>
          </cell>
          <cell r="L119">
            <v>0</v>
          </cell>
          <cell r="M119">
            <v>0</v>
          </cell>
          <cell r="N119">
            <v>0</v>
          </cell>
          <cell r="W119">
            <v>75.2</v>
          </cell>
          <cell r="Y119">
            <v>0.39893617021276595</v>
          </cell>
          <cell r="Z119">
            <v>0.39893617021276595</v>
          </cell>
          <cell r="AD119">
            <v>0</v>
          </cell>
          <cell r="AE119">
            <v>0</v>
          </cell>
          <cell r="AF119">
            <v>75.599999999999994</v>
          </cell>
          <cell r="AG119">
            <v>69.8</v>
          </cell>
          <cell r="AH119">
            <v>116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15.03.2025 - 21.03.2025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647.06500000000005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522.23900000000003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1559.925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422</v>
          </cell>
          <cell r="F10">
            <v>2444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1601</v>
          </cell>
          <cell r="F11">
            <v>5000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644</v>
          </cell>
          <cell r="F12">
            <v>5419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237</v>
          </cell>
        </row>
        <row r="16">
          <cell r="A16" t="str">
            <v xml:space="preserve"> 079  Колбаса Сервелат Кремлевский,  0.35 кг, ПОКОМ</v>
          </cell>
          <cell r="F16">
            <v>523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</v>
          </cell>
          <cell r="F17">
            <v>1044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3</v>
          </cell>
          <cell r="F19">
            <v>406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792</v>
          </cell>
          <cell r="F20">
            <v>895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21</v>
          </cell>
          <cell r="F21">
            <v>154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338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1.6</v>
          </cell>
          <cell r="F23">
            <v>396.41500000000002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35</v>
          </cell>
          <cell r="F24">
            <v>4851.933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2.5499999999999998</v>
          </cell>
          <cell r="F25">
            <v>289.84199999999998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12.5</v>
          </cell>
          <cell r="F26">
            <v>666.68899999999996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4.3</v>
          </cell>
          <cell r="F27">
            <v>510.625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171.339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151.90700000000001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431.78699999999998</v>
          </cell>
        </row>
        <row r="31">
          <cell r="A31" t="str">
            <v xml:space="preserve"> 247  Сардельки Нежные, ВЕС.  ПОКОМ</v>
          </cell>
          <cell r="F31">
            <v>155.20400000000001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176.423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1063.68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43.7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196.86099999999999</v>
          </cell>
        </row>
        <row r="36">
          <cell r="A36" t="str">
            <v xml:space="preserve"> 263  Шпикачки Стародворские, ВЕС.  ПОКОМ</v>
          </cell>
          <cell r="F36">
            <v>131.208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62.45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46.481999999999999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41.6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</v>
          </cell>
          <cell r="F40">
            <v>1707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915</v>
          </cell>
          <cell r="F41">
            <v>3732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3635</v>
          </cell>
          <cell r="F42">
            <v>7940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451.71800000000002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</v>
          </cell>
          <cell r="F46">
            <v>656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6</v>
          </cell>
          <cell r="F47">
            <v>1202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221.13499999999999</v>
          </cell>
        </row>
        <row r="49">
          <cell r="A49" t="str">
            <v xml:space="preserve"> 298  Колбаса Сливушка ТМ Вязанка, 0,375кг,  ПОКОМ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10</v>
          </cell>
          <cell r="F50">
            <v>1167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</v>
          </cell>
          <cell r="F51">
            <v>2153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104.476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275.15800000000002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1178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8</v>
          </cell>
          <cell r="F55">
            <v>1717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7</v>
          </cell>
          <cell r="F56">
            <v>1004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1.3</v>
          </cell>
          <cell r="F57">
            <v>217.77199999999999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622.57399999999996</v>
          </cell>
        </row>
        <row r="59">
          <cell r="A59" t="str">
            <v xml:space="preserve"> 316  Колбаса Нежная ТМ Зареченские ВЕС  ПОКОМ</v>
          </cell>
          <cell r="F59">
            <v>80.400000000000006</v>
          </cell>
        </row>
        <row r="60">
          <cell r="A60" t="str">
            <v xml:space="preserve"> 318  Сосиски Датские ТМ Зареченские, ВЕС  ПОКОМ</v>
          </cell>
          <cell r="D60">
            <v>7.8</v>
          </cell>
          <cell r="F60">
            <v>3051.373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</v>
          </cell>
          <cell r="F61">
            <v>2413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1310</v>
          </cell>
          <cell r="F62">
            <v>4861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</v>
          </cell>
          <cell r="F63">
            <v>1052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3</v>
          </cell>
          <cell r="F64">
            <v>452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402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F66">
            <v>795.50300000000004</v>
          </cell>
        </row>
        <row r="67">
          <cell r="A67" t="str">
            <v xml:space="preserve"> 333  Колбаса Балыковая, Вязанка фиброуз в/у, ВЕС ПОКОМ</v>
          </cell>
          <cell r="F67">
            <v>1.4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4</v>
          </cell>
          <cell r="F68">
            <v>379</v>
          </cell>
        </row>
        <row r="69">
          <cell r="A69" t="str">
            <v xml:space="preserve"> 335  Колбаса Сливушка ТМ Вязанка. ВЕС.  ПОКОМ </v>
          </cell>
          <cell r="F69">
            <v>238.33699999999999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1.3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958</v>
          </cell>
          <cell r="F71">
            <v>3435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15</v>
          </cell>
          <cell r="F72">
            <v>2035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3.2</v>
          </cell>
          <cell r="F73">
            <v>530.29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260.69499999999999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576.875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371.423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123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260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497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129.125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</v>
          </cell>
          <cell r="F81">
            <v>496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749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  <cell r="F84">
            <v>705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</v>
          </cell>
          <cell r="F85">
            <v>787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</v>
          </cell>
          <cell r="F86">
            <v>556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458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1251</v>
          </cell>
          <cell r="F88">
            <v>3888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3601</v>
          </cell>
          <cell r="F89">
            <v>11336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7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7</v>
          </cell>
          <cell r="F92">
            <v>404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176.15100000000001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13.5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197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92.268000000000001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70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18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96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4</v>
          </cell>
          <cell r="F100">
            <v>556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2.4</v>
          </cell>
          <cell r="F101">
            <v>335.589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12.5</v>
          </cell>
          <cell r="F102">
            <v>3043.2280000000001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17.501000000000001</v>
          </cell>
          <cell r="F103">
            <v>6339.6030000000001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15</v>
          </cell>
          <cell r="F104">
            <v>3164.4009999999998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9.15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3.2</v>
          </cell>
          <cell r="F106">
            <v>269.45600000000002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142</v>
          </cell>
        </row>
        <row r="108">
          <cell r="A108" t="str">
            <v xml:space="preserve"> 478  Сардельки Зареченские ВЕС ТМ Зареченские  ПОКОМ</v>
          </cell>
          <cell r="D108">
            <v>1.3</v>
          </cell>
          <cell r="F108">
            <v>83.477000000000004</v>
          </cell>
        </row>
        <row r="109">
          <cell r="A109" t="str">
            <v xml:space="preserve"> 479  Шпикачки Зареченские ВЕС ТМ Зареченские  ПОКОМ</v>
          </cell>
          <cell r="F109">
            <v>1.3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F110">
            <v>29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F111">
            <v>36</v>
          </cell>
        </row>
        <row r="112">
          <cell r="A112" t="str">
            <v xml:space="preserve"> 492  Колбаса Салями Филейская 0,3кг ТМ Вязанка  ПОКОМ</v>
          </cell>
          <cell r="F112">
            <v>19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10</v>
          </cell>
          <cell r="F113">
            <v>1007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5</v>
          </cell>
          <cell r="F114">
            <v>522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7</v>
          </cell>
          <cell r="F115">
            <v>630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3</v>
          </cell>
          <cell r="F116">
            <v>482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F117">
            <v>15.95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686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F119">
            <v>9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1.3</v>
          </cell>
          <cell r="F120">
            <v>22.4</v>
          </cell>
        </row>
        <row r="121">
          <cell r="A121" t="str">
            <v xml:space="preserve"> 509  Колбаса Пряная Халяль ВЕС ТМ Сафияль  ПОКОМ</v>
          </cell>
          <cell r="F121">
            <v>2.1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23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59</v>
          </cell>
        </row>
        <row r="124">
          <cell r="A124" t="str">
            <v>3215 ВЕТЧ.МЯСНАЯ Папа может п/о 0.4кг 8шт.    ОСТАНКИНО</v>
          </cell>
          <cell r="D124">
            <v>560</v>
          </cell>
          <cell r="F124">
            <v>560</v>
          </cell>
        </row>
        <row r="125">
          <cell r="A125" t="str">
            <v>3684 ПРЕСИЖН с/к в/у 1/250 8шт.   ОСТАНКИНО</v>
          </cell>
          <cell r="D125">
            <v>81</v>
          </cell>
          <cell r="F125">
            <v>81</v>
          </cell>
        </row>
        <row r="126">
          <cell r="A126" t="str">
            <v>4063 МЯСНАЯ Папа может вар п/о_Л   ОСТАНКИНО</v>
          </cell>
          <cell r="D126">
            <v>1596.3</v>
          </cell>
          <cell r="F126">
            <v>1596.3</v>
          </cell>
        </row>
        <row r="127">
          <cell r="A127" t="str">
            <v>4117 ЭКСТРА Папа может с/к в/у_Л   ОСТАНКИНО</v>
          </cell>
          <cell r="D127">
            <v>22.3</v>
          </cell>
          <cell r="F127">
            <v>22.3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105.1</v>
          </cell>
          <cell r="F128">
            <v>105.1</v>
          </cell>
        </row>
        <row r="129">
          <cell r="A129" t="str">
            <v>4574 Мясная со шпиком Папа может вар п/о ОСТАНКИНО</v>
          </cell>
          <cell r="D129">
            <v>3.9</v>
          </cell>
          <cell r="F129">
            <v>3.9</v>
          </cell>
        </row>
        <row r="130">
          <cell r="A130" t="str">
            <v>4786 КОЛБ.СНЭКИ Папа может в/к мгс 1/70_5  ОСТАНКИНО</v>
          </cell>
          <cell r="D130">
            <v>20</v>
          </cell>
          <cell r="F130">
            <v>20</v>
          </cell>
        </row>
        <row r="131">
          <cell r="A131" t="str">
            <v>4813 ФИЛЕЙНАЯ Папа может вар п/о_Л   ОСТАНКИНО</v>
          </cell>
          <cell r="D131">
            <v>534.6</v>
          </cell>
          <cell r="F131">
            <v>534.6</v>
          </cell>
        </row>
        <row r="132">
          <cell r="A132" t="str">
            <v>4993 САЛЯМИ ИТАЛЬЯНСКАЯ с/к в/у 1/250*8_120c ОСТАНКИНО</v>
          </cell>
          <cell r="D132">
            <v>403</v>
          </cell>
          <cell r="F132">
            <v>403</v>
          </cell>
        </row>
        <row r="133">
          <cell r="A133" t="str">
            <v>5246 ДОКТОРСКАЯ ПРЕМИУМ вар б/о мгс_30с ОСТАНКИНО</v>
          </cell>
          <cell r="D133">
            <v>86.7</v>
          </cell>
          <cell r="F133">
            <v>86.7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5341 СЕРВЕЛАТ ОХОТНИЧИЙ в/к в/у  ОСТАНКИНО</v>
          </cell>
          <cell r="D135">
            <v>46.9</v>
          </cell>
          <cell r="F135">
            <v>46.9</v>
          </cell>
        </row>
        <row r="136">
          <cell r="A136" t="str">
            <v>5483 ЭКСТРА Папа может с/к в/у 1/250 8шт.   ОСТАНКИНО</v>
          </cell>
          <cell r="D136">
            <v>719</v>
          </cell>
          <cell r="F136">
            <v>719</v>
          </cell>
        </row>
        <row r="137">
          <cell r="A137" t="str">
            <v>5544 Сервелат Финский в/к в/у_45с НОВАЯ ОСТАНКИНО</v>
          </cell>
          <cell r="D137">
            <v>1079.5</v>
          </cell>
          <cell r="F137">
            <v>1079.5</v>
          </cell>
        </row>
        <row r="138">
          <cell r="A138" t="str">
            <v>5679 САЛЯМИ ИТАЛЬЯНСКАЯ с/к в/у 1/150_60с ОСТАНКИНО</v>
          </cell>
          <cell r="D138">
            <v>235</v>
          </cell>
          <cell r="F138">
            <v>235</v>
          </cell>
        </row>
        <row r="139">
          <cell r="A139" t="str">
            <v>5682 САЛЯМИ МЕЛКОЗЕРНЕНАЯ с/к в/у 1/120_60с   ОСТАНКИНО</v>
          </cell>
          <cell r="D139">
            <v>1910</v>
          </cell>
          <cell r="F139">
            <v>1910</v>
          </cell>
        </row>
        <row r="140">
          <cell r="A140" t="str">
            <v>5706 АРОМАТНАЯ Папа может с/к в/у 1/250 8шт.  ОСТАНКИНО</v>
          </cell>
          <cell r="D140">
            <v>641</v>
          </cell>
          <cell r="F140">
            <v>641</v>
          </cell>
        </row>
        <row r="141">
          <cell r="A141" t="str">
            <v>5708 ПОСОЛЬСКАЯ Папа может с/к в/у ОСТАНКИНО</v>
          </cell>
          <cell r="D141">
            <v>43.5</v>
          </cell>
          <cell r="F141">
            <v>43.5</v>
          </cell>
        </row>
        <row r="142">
          <cell r="A142" t="str">
            <v>5851 ЭКСТРА Папа может вар п/о   ОСТАНКИНО</v>
          </cell>
          <cell r="D142">
            <v>334.45</v>
          </cell>
          <cell r="F142">
            <v>334.45</v>
          </cell>
        </row>
        <row r="143">
          <cell r="A143" t="str">
            <v>5931 ОХОТНИЧЬЯ Папа может с/к в/у 1/220 8шт.   ОСТАНКИНО</v>
          </cell>
          <cell r="D143">
            <v>814</v>
          </cell>
          <cell r="F143">
            <v>814</v>
          </cell>
        </row>
        <row r="144">
          <cell r="A144" t="str">
            <v>6004 РАГУ СВИНОЕ 1кг 8шт.зам_120с ОСТАНКИНО</v>
          </cell>
          <cell r="D144">
            <v>64</v>
          </cell>
          <cell r="F144">
            <v>64</v>
          </cell>
        </row>
        <row r="145">
          <cell r="A145" t="str">
            <v>6158 ВРЕМЯ ОЛИВЬЕ Папа может вар п/о 0.4кг   ОСТАНКИНО</v>
          </cell>
          <cell r="D145">
            <v>87</v>
          </cell>
          <cell r="F145">
            <v>87</v>
          </cell>
        </row>
        <row r="146">
          <cell r="A146" t="str">
            <v>6200 ГРУДИНКА ПРЕМИУМ к/в мл/к в/у 0.3кг  ОСТАНКИНО</v>
          </cell>
          <cell r="D146">
            <v>513</v>
          </cell>
          <cell r="F146">
            <v>513</v>
          </cell>
        </row>
        <row r="147">
          <cell r="A147" t="str">
            <v>6206 СВИНИНА ПО-ДОМАШНЕМУ к/в мл/к в/у 0.3кг  ОСТАНКИНО</v>
          </cell>
          <cell r="D147">
            <v>174</v>
          </cell>
          <cell r="F147">
            <v>174</v>
          </cell>
        </row>
        <row r="148">
          <cell r="A148" t="str">
            <v>6221 НЕАПОЛИТАНСКИЙ ДУЭТ с/к с/н мгс 1/90  ОСТАНКИНО</v>
          </cell>
          <cell r="D148">
            <v>268</v>
          </cell>
          <cell r="F148">
            <v>268</v>
          </cell>
        </row>
        <row r="149">
          <cell r="A149" t="str">
            <v>6222 ИТАЛЬЯНСКОЕ АССОРТИ с/в с/н мгс 1/90 ОСТАНКИНО</v>
          </cell>
          <cell r="D149">
            <v>131</v>
          </cell>
          <cell r="F149">
            <v>131</v>
          </cell>
        </row>
        <row r="150">
          <cell r="A150" t="str">
            <v>6228 МЯСНОЕ АССОРТИ к/з с/н мгс 1/90 10шт.  ОСТАНКИНО</v>
          </cell>
          <cell r="D150">
            <v>329</v>
          </cell>
          <cell r="F150">
            <v>329</v>
          </cell>
        </row>
        <row r="151">
          <cell r="A151" t="str">
            <v>6247 ДОМАШНЯЯ Папа может вар п/о 0,4кг 8шт.  ОСТАНКИНО</v>
          </cell>
          <cell r="D151">
            <v>157</v>
          </cell>
          <cell r="F151">
            <v>157</v>
          </cell>
        </row>
        <row r="152">
          <cell r="A152" t="str">
            <v>6268 ГОВЯЖЬЯ Папа может вар п/о 0,4кг 8 шт.  ОСТАНКИНО</v>
          </cell>
          <cell r="D152">
            <v>388</v>
          </cell>
          <cell r="F152">
            <v>388</v>
          </cell>
        </row>
        <row r="153">
          <cell r="A153" t="str">
            <v>6279 КОРЕЙКА ПО-ОСТ.к/в в/с с/н в/у 1/150_45с  ОСТАНКИНО</v>
          </cell>
          <cell r="D153">
            <v>319</v>
          </cell>
          <cell r="F153">
            <v>319</v>
          </cell>
        </row>
        <row r="154">
          <cell r="A154" t="str">
            <v>6303 МЯСНЫЕ Папа может сос п/о мгс 1.5*3  ОСТАНКИНО</v>
          </cell>
          <cell r="D154">
            <v>444.7</v>
          </cell>
          <cell r="F154">
            <v>444.7</v>
          </cell>
        </row>
        <row r="155">
          <cell r="A155" t="str">
            <v>6324 ДОКТОРСКАЯ ГОСТ вар п/о 0.4кг 8шт.  ОСТАНКИНО</v>
          </cell>
          <cell r="D155">
            <v>118</v>
          </cell>
          <cell r="F155">
            <v>118</v>
          </cell>
        </row>
        <row r="156">
          <cell r="A156" t="str">
            <v>6325 ДОКТОРСКАЯ ПРЕМИУМ вар п/о 0.4кг 8шт.  ОСТАНКИНО</v>
          </cell>
          <cell r="D156">
            <v>636</v>
          </cell>
          <cell r="F156">
            <v>636</v>
          </cell>
        </row>
        <row r="157">
          <cell r="A157" t="str">
            <v>6333 МЯСНАЯ Папа может вар п/о 0.4кг 8шт.  ОСТАНКИНО</v>
          </cell>
          <cell r="D157">
            <v>4633</v>
          </cell>
          <cell r="F157">
            <v>4633</v>
          </cell>
        </row>
        <row r="158">
          <cell r="A158" t="str">
            <v>6340 ДОМАШНИЙ РЕЦЕПТ Коровино 0.5кг 8шт.  ОСТАНКИНО</v>
          </cell>
          <cell r="D158">
            <v>418</v>
          </cell>
          <cell r="F158">
            <v>418</v>
          </cell>
        </row>
        <row r="159">
          <cell r="A159" t="str">
            <v>6341 ДОМАШНИЙ РЕЦЕПТ СО ШПИКОМ Коровино 0.5кг  ОСТАНКИНО</v>
          </cell>
          <cell r="D159">
            <v>35</v>
          </cell>
          <cell r="F159">
            <v>35</v>
          </cell>
        </row>
        <row r="160">
          <cell r="A160" t="str">
            <v>6344 СОЧНАЯ Папа может вар п/о 0.4кг  ОСТАНКИНО</v>
          </cell>
          <cell r="D160">
            <v>3</v>
          </cell>
          <cell r="F160">
            <v>3</v>
          </cell>
        </row>
        <row r="161">
          <cell r="A161" t="str">
            <v>6353 ЭКСТРА Папа может вар п/о 0.4кг 8шт.  ОСТАНКИНО</v>
          </cell>
          <cell r="D161">
            <v>2394</v>
          </cell>
          <cell r="F161">
            <v>2394</v>
          </cell>
        </row>
        <row r="162">
          <cell r="A162" t="str">
            <v>6392 ФИЛЕЙНАЯ Папа может вар п/о 0.4кг. ОСТАНКИНО</v>
          </cell>
          <cell r="D162">
            <v>4268</v>
          </cell>
          <cell r="F162">
            <v>4268</v>
          </cell>
        </row>
        <row r="163">
          <cell r="A163" t="str">
            <v>6411 ВЕТЧ.РУБЛЕНАЯ ПМ в/у срез 0.3кг 6шт.  ОСТАНКИНО</v>
          </cell>
          <cell r="D163">
            <v>139</v>
          </cell>
          <cell r="F163">
            <v>139</v>
          </cell>
        </row>
        <row r="164">
          <cell r="A164" t="str">
            <v>6415 БАЛЫКОВАЯ Коровино п/к в/у 0.84кг 6шт.  ОСТАНКИНО</v>
          </cell>
          <cell r="D164">
            <v>24</v>
          </cell>
          <cell r="F164">
            <v>24</v>
          </cell>
        </row>
        <row r="165">
          <cell r="A165" t="str">
            <v>6426 КЛАССИЧЕСКАЯ ПМ вар п/о 0.3кг 8шт.  ОСТАНКИНО</v>
          </cell>
          <cell r="D165">
            <v>1500</v>
          </cell>
          <cell r="F165">
            <v>1500</v>
          </cell>
        </row>
        <row r="166">
          <cell r="A166" t="str">
            <v>6448 СВИНИНА МАДЕРА с/к с/н в/у 1/100 10шт.   ОСТАНКИНО</v>
          </cell>
          <cell r="D166">
            <v>253</v>
          </cell>
          <cell r="F166">
            <v>253</v>
          </cell>
        </row>
        <row r="167">
          <cell r="A167" t="str">
            <v>6453 ЭКСТРА Папа может с/к с/н в/у 1/100 14шт.   ОСТАНКИНО</v>
          </cell>
          <cell r="D167">
            <v>1822</v>
          </cell>
          <cell r="F167">
            <v>1822</v>
          </cell>
        </row>
        <row r="168">
          <cell r="A168" t="str">
            <v>6454 АРОМАТНАЯ с/к с/н в/у 1/100 14шт.  ОСТАНКИНО</v>
          </cell>
          <cell r="D168">
            <v>1508</v>
          </cell>
          <cell r="F168">
            <v>1508</v>
          </cell>
        </row>
        <row r="169">
          <cell r="A169" t="str">
            <v>6459 СЕРВЕЛАТ ШВЕЙЦАРСК. в/к с/н в/у 1/100*10  ОСТАНКИНО</v>
          </cell>
          <cell r="D169">
            <v>581</v>
          </cell>
          <cell r="F169">
            <v>581</v>
          </cell>
        </row>
        <row r="170">
          <cell r="A170" t="str">
            <v>6470 ВЕТЧ.МРАМОРНАЯ в/у_45с  ОСТАНКИНО</v>
          </cell>
          <cell r="D170">
            <v>39.6</v>
          </cell>
          <cell r="F170">
            <v>39.6</v>
          </cell>
        </row>
        <row r="171">
          <cell r="A171" t="str">
            <v>6492 ШПИК С ЧЕСНОК.И ПЕРЦЕМ к/в в/у 0.3кг_45c  ОСТАНКИНО</v>
          </cell>
          <cell r="D171">
            <v>211</v>
          </cell>
          <cell r="F171">
            <v>211</v>
          </cell>
        </row>
        <row r="172">
          <cell r="A172" t="str">
            <v>6495 ВЕТЧ.МРАМОРНАЯ в/у срез 0.3кг 6шт_45с  ОСТАНКИНО</v>
          </cell>
          <cell r="D172">
            <v>496</v>
          </cell>
          <cell r="F172">
            <v>496</v>
          </cell>
        </row>
        <row r="173">
          <cell r="A173" t="str">
            <v>6527 ШПИКАЧКИ СОЧНЫЕ ПМ сар б/о мгс 1*3 45с ОСТАНКИНО</v>
          </cell>
          <cell r="D173">
            <v>486</v>
          </cell>
          <cell r="F173">
            <v>486</v>
          </cell>
        </row>
        <row r="174">
          <cell r="A174" t="str">
            <v>6528 ШПИКАЧКИ СОЧНЫЕ ПМ сар б/о мгс 0.4кг 45с  ОСТАНКИНО</v>
          </cell>
          <cell r="D174">
            <v>25</v>
          </cell>
          <cell r="F174">
            <v>25</v>
          </cell>
        </row>
        <row r="175">
          <cell r="A175" t="str">
            <v>6586 МРАМОРНАЯ И БАЛЫКОВАЯ в/к с/н мгс 1/90 ОСТАНКИНО</v>
          </cell>
          <cell r="D175">
            <v>291</v>
          </cell>
          <cell r="F175">
            <v>291</v>
          </cell>
        </row>
        <row r="176">
          <cell r="A176" t="str">
            <v>6609 С ГОВЯДИНОЙ ПМ сар б/о мгс 0.4кг_45с ОСТАНКИНО</v>
          </cell>
          <cell r="D176">
            <v>45</v>
          </cell>
          <cell r="F176">
            <v>45</v>
          </cell>
        </row>
        <row r="177">
          <cell r="A177" t="str">
            <v>6616 МОЛОЧНЫЕ КЛАССИЧЕСКИЕ сос п/о в/у 0.3кг  ОСТАНКИНО</v>
          </cell>
          <cell r="D177">
            <v>660</v>
          </cell>
          <cell r="F177">
            <v>660</v>
          </cell>
        </row>
        <row r="178">
          <cell r="A178" t="str">
            <v>6683 СЕРВЕЛАТ ЗЕРНИСТЫЙ ПМ в/к в/у 0,35кг  ОСТАНКИНО</v>
          </cell>
          <cell r="D178">
            <v>30</v>
          </cell>
          <cell r="F178">
            <v>30</v>
          </cell>
        </row>
        <row r="179">
          <cell r="A179" t="str">
            <v>6684 СЕРВЕЛАТ КАРЕЛЬСКИЙ ПМ в/к в/у 0.28кг  ОСТАНКИНО</v>
          </cell>
          <cell r="D179">
            <v>2788</v>
          </cell>
          <cell r="F179">
            <v>2788</v>
          </cell>
        </row>
        <row r="180">
          <cell r="A180" t="str">
            <v>6689 СЕРВЕЛАТ ОХОТНИЧИЙ ПМ в/к в/у 0,35кг 8шт  ОСТАНКИНО</v>
          </cell>
          <cell r="D180">
            <v>7</v>
          </cell>
          <cell r="F180">
            <v>7</v>
          </cell>
        </row>
        <row r="181">
          <cell r="A181" t="str">
            <v>6697 СЕРВЕЛАТ ФИНСКИЙ ПМ в/к в/у 0,35кг 8шт.  ОСТАНКИНО</v>
          </cell>
          <cell r="D181">
            <v>5269</v>
          </cell>
          <cell r="F181">
            <v>5269</v>
          </cell>
        </row>
        <row r="182">
          <cell r="A182" t="str">
            <v>6713 СОЧНЫЙ ГРИЛЬ ПМ сос п/о мгс 0.41кг 8шт.  ОСТАНКИНО</v>
          </cell>
          <cell r="D182">
            <v>1732</v>
          </cell>
          <cell r="F182">
            <v>1732</v>
          </cell>
        </row>
        <row r="183">
          <cell r="A183" t="str">
            <v>6724 МОЛОЧНЫЕ ПМ сос п/о мгс 0.41кг 10шт.  ОСТАНКИНО</v>
          </cell>
          <cell r="D183">
            <v>319</v>
          </cell>
          <cell r="F183">
            <v>319</v>
          </cell>
        </row>
        <row r="184">
          <cell r="A184" t="str">
            <v>6762 СЛИВОЧНЫЕ сос ц/о мгс 0.41кг 8шт.  ОСТАНКИНО</v>
          </cell>
          <cell r="D184">
            <v>65</v>
          </cell>
          <cell r="F184">
            <v>65</v>
          </cell>
        </row>
        <row r="185">
          <cell r="A185" t="str">
            <v>6765 РУБЛЕНЫЕ сос ц/о мгс 0.36кг 6шт.  ОСТАНКИНО</v>
          </cell>
          <cell r="D185">
            <v>652</v>
          </cell>
          <cell r="F185">
            <v>654</v>
          </cell>
        </row>
        <row r="186">
          <cell r="A186" t="str">
            <v>6773 САЛЯМИ Папа может п/к в/у 0,28кг 8шт.  ОСТАНКИНО</v>
          </cell>
          <cell r="D186">
            <v>632</v>
          </cell>
          <cell r="F186">
            <v>632</v>
          </cell>
        </row>
        <row r="187">
          <cell r="A187" t="str">
            <v>6785 ВЕНСКАЯ САЛЯМИ п/к в/у 0.33кг 8шт.  ОСТАНКИНО</v>
          </cell>
          <cell r="D187">
            <v>337</v>
          </cell>
          <cell r="F187">
            <v>337</v>
          </cell>
        </row>
        <row r="188">
          <cell r="A188" t="str">
            <v>6787 СЕРВЕЛАТ КРЕМЛЕВСКИЙ в/к в/у 0,33кг 8шт.  ОСТАНКИНО</v>
          </cell>
          <cell r="D188">
            <v>242</v>
          </cell>
          <cell r="F188">
            <v>242</v>
          </cell>
        </row>
        <row r="189">
          <cell r="A189" t="str">
            <v>6793 БАЛЫКОВАЯ в/к в/у 0,33кг 8шт.  ОСТАНКИНО</v>
          </cell>
          <cell r="D189">
            <v>436</v>
          </cell>
          <cell r="F189">
            <v>436</v>
          </cell>
        </row>
        <row r="190">
          <cell r="A190" t="str">
            <v>6794 БАЛЫКОВАЯ в/к в/у  ОСТАНКИНО</v>
          </cell>
          <cell r="D190">
            <v>18.8</v>
          </cell>
          <cell r="F190">
            <v>18.8</v>
          </cell>
        </row>
        <row r="191">
          <cell r="A191" t="str">
            <v>6829 МОЛОЧНЫЕ КЛАССИЧЕСКИЕ сос п/о мгс 2*4_С  ОСТАНКИНО</v>
          </cell>
          <cell r="D191">
            <v>537.20000000000005</v>
          </cell>
          <cell r="F191">
            <v>537.20000000000005</v>
          </cell>
        </row>
        <row r="192">
          <cell r="A192" t="str">
            <v>6834 ПОСОЛЬСКАЯ ПМ с/к с/н в/у 1/100 10шт.  ОСТАНКИНО</v>
          </cell>
          <cell r="D192">
            <v>10</v>
          </cell>
          <cell r="F192">
            <v>10</v>
          </cell>
        </row>
        <row r="193">
          <cell r="A193" t="str">
            <v>6837 ФИЛЕЙНЫЕ Папа Может сос ц/о мгс 0.4кг  ОСТАНКИНО</v>
          </cell>
          <cell r="D193">
            <v>869</v>
          </cell>
          <cell r="F193">
            <v>869</v>
          </cell>
        </row>
        <row r="194">
          <cell r="A194" t="str">
            <v>6842 ДЫМОВИЦА ИЗ ОКОРОКА к/в мл/к в/у 0,3кг  ОСТАНКИНО</v>
          </cell>
          <cell r="D194">
            <v>48</v>
          </cell>
          <cell r="F194">
            <v>48</v>
          </cell>
        </row>
        <row r="195">
          <cell r="A195" t="str">
            <v>6861 ДОМАШНИЙ РЕЦЕПТ Коровино вар п/о  ОСТАНКИНО</v>
          </cell>
          <cell r="D195">
            <v>207.8</v>
          </cell>
          <cell r="F195">
            <v>207.8</v>
          </cell>
        </row>
        <row r="196">
          <cell r="A196" t="str">
            <v>6862 ДОМАШНИЙ РЕЦЕПТ СО ШПИК. Коровино вар п/о  ОСТАНКИНО</v>
          </cell>
          <cell r="D196">
            <v>22.2</v>
          </cell>
          <cell r="F196">
            <v>22.2</v>
          </cell>
        </row>
        <row r="197">
          <cell r="A197" t="str">
            <v>6866 ВЕТЧ.НЕЖНАЯ Коровино п/о_Маяк  ОСТАНКИНО</v>
          </cell>
          <cell r="D197">
            <v>159.4</v>
          </cell>
          <cell r="F197">
            <v>159.4</v>
          </cell>
        </row>
        <row r="198">
          <cell r="A198" t="str">
            <v>6877 В ОБВЯЗКЕ вар п/о  ОСТАНКИНО</v>
          </cell>
          <cell r="D198">
            <v>22.15</v>
          </cell>
          <cell r="F198">
            <v>22.15</v>
          </cell>
        </row>
        <row r="199">
          <cell r="A199" t="str">
            <v>6888 С ГРУДИНКОЙ вар б/о в/у срез 0.4кг 8шт.  ОСТАНКИНО</v>
          </cell>
          <cell r="D199">
            <v>20</v>
          </cell>
          <cell r="F199">
            <v>20</v>
          </cell>
        </row>
        <row r="200">
          <cell r="A200" t="str">
            <v>6909 ДЛЯ ДЕТЕЙ сос п/о мгс 0.33кг 8шт.  ОСТАНКИНО</v>
          </cell>
          <cell r="D200">
            <v>276</v>
          </cell>
          <cell r="F200">
            <v>276</v>
          </cell>
        </row>
        <row r="201">
          <cell r="A201" t="str">
            <v>6919 БЕКОН с/к с/н в/у 1/180 10шт.  ОСТАНКИНО</v>
          </cell>
          <cell r="D201">
            <v>3</v>
          </cell>
          <cell r="F201">
            <v>3</v>
          </cell>
        </row>
        <row r="202">
          <cell r="A202" t="str">
            <v>6921 БЕКОН Папа может с/к с/н в/у 1/140 10шт  ОСТАНКИНО</v>
          </cell>
          <cell r="D202">
            <v>2</v>
          </cell>
          <cell r="F202">
            <v>2</v>
          </cell>
        </row>
        <row r="203">
          <cell r="A203" t="str">
            <v>6955 СОЧНЫЕ Папа может сос п/о мгс1.5*4_А Останкино</v>
          </cell>
          <cell r="D203">
            <v>4.5</v>
          </cell>
          <cell r="F203">
            <v>4.5</v>
          </cell>
        </row>
        <row r="204">
          <cell r="A204" t="str">
            <v>6962 МЯСНИКС ПМ сос б/о мгс 1/160 10шт.  ОСТАНКИНО</v>
          </cell>
          <cell r="D204">
            <v>14</v>
          </cell>
          <cell r="F204">
            <v>14</v>
          </cell>
        </row>
        <row r="205">
          <cell r="A205" t="str">
            <v>6987 СУПЕР СЫТНЫЕ ПМ сос п/о мгс 0.6кг 8 шт.  ОСТАНКИНО</v>
          </cell>
          <cell r="D205">
            <v>28</v>
          </cell>
          <cell r="F205">
            <v>28</v>
          </cell>
        </row>
        <row r="206">
          <cell r="A206" t="str">
            <v>7001 КЛАССИЧЕСКИЕ Папа может сар б/о мгс 1*3  ОСТАНКИНО</v>
          </cell>
          <cell r="D206">
            <v>292</v>
          </cell>
          <cell r="F206">
            <v>292</v>
          </cell>
        </row>
        <row r="207">
          <cell r="A207" t="str">
            <v>7035 ВЕТЧ.КЛАССИЧЕСКАЯ ПМ п/о 0.35кг 8шт.  ОСТАНКИНО</v>
          </cell>
          <cell r="D207">
            <v>274</v>
          </cell>
          <cell r="F207">
            <v>274</v>
          </cell>
        </row>
        <row r="208">
          <cell r="A208" t="str">
            <v>7038 С ГОВЯДИНОЙ ПМ сос п/о мгс 1.5*4  ОСТАНКИНО</v>
          </cell>
          <cell r="D208">
            <v>108.8</v>
          </cell>
          <cell r="F208">
            <v>108.8</v>
          </cell>
        </row>
        <row r="209">
          <cell r="A209" t="str">
            <v>7040 С ИНДЕЙКОЙ ПМ сос ц/о в/у 1/270 8шт.  ОСТАНКИНО</v>
          </cell>
          <cell r="D209">
            <v>150</v>
          </cell>
          <cell r="F209">
            <v>150</v>
          </cell>
        </row>
        <row r="210">
          <cell r="A210" t="str">
            <v>7052 ПЕППЕРОНИ с/к с/н мгс 1*2_HRC  ОСТАНКИНО</v>
          </cell>
          <cell r="D210">
            <v>1</v>
          </cell>
          <cell r="F210">
            <v>1</v>
          </cell>
        </row>
        <row r="211">
          <cell r="A211" t="str">
            <v>7053 БЕКОН ДЛЯ КУЛИНАРИИ с/к с/н мгс 1*2_HRC  ОСТАНКИНО</v>
          </cell>
          <cell r="D211">
            <v>1</v>
          </cell>
          <cell r="F211">
            <v>1</v>
          </cell>
        </row>
        <row r="212">
          <cell r="A212" t="str">
            <v>7059 ШПИКАЧКИ СОЧНЫЕ С БЕК. п/о мгс 0.3кг_60с  ОСТАНКИНО</v>
          </cell>
          <cell r="D212">
            <v>123</v>
          </cell>
          <cell r="F212">
            <v>123</v>
          </cell>
        </row>
        <row r="213">
          <cell r="A213" t="str">
            <v>7066 СОЧНЫЕ ПМ сос п/о мгс 0.41кг 10шт_50с  ОСТАНКИНО</v>
          </cell>
          <cell r="D213">
            <v>7247</v>
          </cell>
          <cell r="F213">
            <v>7247</v>
          </cell>
        </row>
        <row r="214">
          <cell r="A214" t="str">
            <v>7070 СОЧНЫЕ ПМ сос п/о мгс 1.5*4_А_50с  ОСТАНКИНО</v>
          </cell>
          <cell r="D214">
            <v>3110.2</v>
          </cell>
          <cell r="F214">
            <v>3110.2</v>
          </cell>
        </row>
        <row r="215">
          <cell r="A215" t="str">
            <v>7073 МОЛОЧ.ПРЕМИУМ ПМ сос п/о в/у 1/350_50с  ОСТАНКИНО</v>
          </cell>
          <cell r="D215">
            <v>2297</v>
          </cell>
          <cell r="F215">
            <v>2300</v>
          </cell>
        </row>
        <row r="216">
          <cell r="A216" t="str">
            <v>7074 МОЛОЧ.ПРЕМИУМ ПМ сос п/о мгс 0.6кг_50с  ОСТАНКИНО</v>
          </cell>
          <cell r="D216">
            <v>194</v>
          </cell>
          <cell r="F216">
            <v>194</v>
          </cell>
        </row>
        <row r="217">
          <cell r="A217" t="str">
            <v>7075 МОЛОЧ.ПРЕМИУМ ПМ сос п/о мгс 1.5*4_О_50с  ОСТАНКИНО</v>
          </cell>
          <cell r="D217">
            <v>190.3</v>
          </cell>
          <cell r="F217">
            <v>190.3</v>
          </cell>
        </row>
        <row r="218">
          <cell r="A218" t="str">
            <v>7077 МЯСНЫЕ С ГОВЯД.ПМ сос п/о мгс 0.4кг_50с  ОСТАНКИНО</v>
          </cell>
          <cell r="D218">
            <v>1539</v>
          </cell>
          <cell r="F218">
            <v>1539</v>
          </cell>
        </row>
        <row r="219">
          <cell r="A219" t="str">
            <v>7080 СЛИВОЧНЫЕ ПМ сос п/о мгс 0.41кг 10шт. 50с  ОСТАНКИНО</v>
          </cell>
          <cell r="D219">
            <v>2916</v>
          </cell>
          <cell r="F219">
            <v>2920</v>
          </cell>
        </row>
        <row r="220">
          <cell r="A220" t="str">
            <v>7082 СЛИВОЧНЫЕ ПМ сос п/о мгс 1.5*4_50с  ОСТАНКИНО</v>
          </cell>
          <cell r="D220">
            <v>169.2</v>
          </cell>
          <cell r="F220">
            <v>169.2</v>
          </cell>
        </row>
        <row r="221">
          <cell r="A221" t="str">
            <v>7090 СВИНИНА ПО-ДОМ. к/в мл/к в/у 0.3кг_50с  ОСТАНКИНО</v>
          </cell>
          <cell r="D221">
            <v>484</v>
          </cell>
          <cell r="F221">
            <v>484</v>
          </cell>
        </row>
        <row r="222">
          <cell r="A222" t="str">
            <v>7092 БЕКОН Папа может с/к с/н в/у 1/140_50с  ОСТАНКИНО</v>
          </cell>
          <cell r="D222">
            <v>917</v>
          </cell>
          <cell r="F222">
            <v>917</v>
          </cell>
        </row>
        <row r="223">
          <cell r="A223" t="str">
            <v>7103 БЕКОН с/к с/н в/у 1/180 10шт.  ОСТАНКИНО</v>
          </cell>
          <cell r="D223">
            <v>23</v>
          </cell>
          <cell r="F223">
            <v>23</v>
          </cell>
        </row>
        <row r="224">
          <cell r="A224" t="str">
            <v>7105 МИЛАНО с/к с/н мгс 1/90 12шт.  ОСТАНКИНО</v>
          </cell>
          <cell r="D224">
            <v>131</v>
          </cell>
          <cell r="F224">
            <v>131</v>
          </cell>
        </row>
        <row r="225">
          <cell r="A225" t="str">
            <v>7106 ТОСКАНО с/к с/н мгс 1/90 12шт.  ОСТАНКИНО</v>
          </cell>
          <cell r="D225">
            <v>153</v>
          </cell>
          <cell r="F225">
            <v>153</v>
          </cell>
        </row>
        <row r="226">
          <cell r="A226" t="str">
            <v>7107 САН-РЕМО с/в с/н мгс 1/90 12шт.  ОСТАНКИНО</v>
          </cell>
          <cell r="D226">
            <v>149</v>
          </cell>
          <cell r="F226">
            <v>149</v>
          </cell>
        </row>
        <row r="227">
          <cell r="A227" t="str">
            <v>7126 МОЛОЧНАЯ Останкино вар п/о 0.4кг 8шт.  ОСТАНКИНО</v>
          </cell>
          <cell r="D227">
            <v>16</v>
          </cell>
          <cell r="F227">
            <v>16</v>
          </cell>
        </row>
        <row r="228">
          <cell r="A228" t="str">
            <v>7149 БАЛЫКОВАЯ Коровино п/к в/у 0.84кг_50с  ОСТАНКИНО</v>
          </cell>
          <cell r="D228">
            <v>12</v>
          </cell>
          <cell r="F228">
            <v>12</v>
          </cell>
        </row>
        <row r="229">
          <cell r="A229" t="str">
            <v>7154 СЕРВЕЛАТ ЗЕРНИСТЫЙ ПМ в/к в/у 0.35кг_50с  ОСТАНКИНО</v>
          </cell>
          <cell r="D229">
            <v>2521</v>
          </cell>
          <cell r="F229">
            <v>2521</v>
          </cell>
        </row>
        <row r="230">
          <cell r="A230" t="str">
            <v>7166 СЕРВЕЛТ ОХОТНИЧИЙ ПМ в/к в/у_50с  ОСТАНКИНО</v>
          </cell>
          <cell r="D230">
            <v>555.20000000000005</v>
          </cell>
          <cell r="F230">
            <v>555.20000000000005</v>
          </cell>
        </row>
        <row r="231">
          <cell r="A231" t="str">
            <v>7169 СЕРВЕЛАТ ОХОТНИЧИЙ ПМ в/к в/у 0.35кг_50с  ОСТАНКИНО</v>
          </cell>
          <cell r="D231">
            <v>3506</v>
          </cell>
          <cell r="F231">
            <v>3506</v>
          </cell>
        </row>
        <row r="232">
          <cell r="A232" t="str">
            <v>7173 БОЯNСКАЯ ПМ п/к в/у 0.28кг 8шт_50с  ОСТАНКИНО</v>
          </cell>
          <cell r="D232">
            <v>1382</v>
          </cell>
          <cell r="F232">
            <v>1382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192</v>
          </cell>
          <cell r="F233">
            <v>197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144</v>
          </cell>
          <cell r="F234">
            <v>154</v>
          </cell>
        </row>
        <row r="235">
          <cell r="A235" t="str">
            <v>Балыковая с/к 200 гр. срез "Эликатессе" термоформ.пак.  СПК</v>
          </cell>
          <cell r="D235">
            <v>116</v>
          </cell>
          <cell r="F235">
            <v>116</v>
          </cell>
        </row>
        <row r="236">
          <cell r="A236" t="str">
            <v>БОНУС МОЛОЧНЫЕ КЛАССИЧЕСКИЕ сос п/о в/у 0.3кг (6084)  ОСТАНКИНО</v>
          </cell>
          <cell r="D236">
            <v>45</v>
          </cell>
          <cell r="F236">
            <v>45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16</v>
          </cell>
          <cell r="F237">
            <v>16</v>
          </cell>
        </row>
        <row r="238">
          <cell r="A238" t="str">
            <v>БОНУС СОЧНЫЕ Папа может сос п/о мгс 1.5*4 (6954)  ОСТАНКИНО</v>
          </cell>
          <cell r="D238">
            <v>246.5</v>
          </cell>
          <cell r="F238">
            <v>246.5</v>
          </cell>
        </row>
        <row r="239">
          <cell r="A239" t="str">
            <v>БОНУС СОЧНЫЕ сос п/о мгс 0.41кг_UZ (6087)  ОСТАНКИНО</v>
          </cell>
          <cell r="D239">
            <v>47</v>
          </cell>
          <cell r="F239">
            <v>47</v>
          </cell>
        </row>
        <row r="240">
          <cell r="A240" t="str">
            <v>БОНУС_ 017  Сосиски Вязанка Сливочные, Вязанка амицел ВЕС.ПОКОМ</v>
          </cell>
          <cell r="F240">
            <v>530.21100000000001</v>
          </cell>
        </row>
        <row r="241">
          <cell r="A241" t="str">
            <v>БОНУС_ 456  Колбаса Филейная ТМ Особый рецепт ВЕС большой батон  ПОКОМ</v>
          </cell>
          <cell r="F241">
            <v>1217.23</v>
          </cell>
        </row>
        <row r="242">
          <cell r="A242" t="str">
            <v>БОНУС_ 457  Колбаса Молочная ТМ Особый рецепт ВЕС большой батон  ПОКОМ</v>
          </cell>
          <cell r="F242">
            <v>7.5</v>
          </cell>
        </row>
        <row r="243">
          <cell r="A243" t="str">
            <v>БОНУС_302  Сосиски Сочинки по-баварски,  0.4кг, ТМ Стародворье  ПОКОМ</v>
          </cell>
          <cell r="F243">
            <v>3</v>
          </cell>
        </row>
        <row r="244">
          <cell r="A244" t="str">
            <v>БОНУС_412  Сосиски Баварские ТМ Стародворье 0,35 кг ПОКОМ</v>
          </cell>
          <cell r="F244">
            <v>1294</v>
          </cell>
        </row>
        <row r="245">
          <cell r="A245" t="str">
            <v>БОНУС_Готовые чебупели с ветчиной и сыром Горячая штучка 0,3кг зам  ПОКОМ</v>
          </cell>
          <cell r="F245">
            <v>729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2</v>
          </cell>
        </row>
        <row r="247">
          <cell r="A247" t="str">
            <v>БОНУС_Колбаса вареная Филейская ТМ Вязанка. ВЕС  ПОКОМ</v>
          </cell>
          <cell r="F247">
            <v>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399</v>
          </cell>
        </row>
        <row r="249">
          <cell r="A249" t="str">
            <v>БОНУС_Пельмени Бульмени с говядиной и свининой ТМ Горячая штучка. флоу-пак сфера 0,4 кг ПОКОМ</v>
          </cell>
          <cell r="F249">
            <v>238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2</v>
          </cell>
        </row>
        <row r="251">
          <cell r="A251" t="str">
            <v>Бутербродная вареная 0,47 кг шт.  СПК</v>
          </cell>
          <cell r="D251">
            <v>61</v>
          </cell>
          <cell r="F251">
            <v>61</v>
          </cell>
        </row>
        <row r="252">
          <cell r="A252" t="str">
            <v>Вацлавская п/к (черева) 390 гр.шт. термоус.пак  СПК</v>
          </cell>
          <cell r="D252">
            <v>20</v>
          </cell>
          <cell r="F252">
            <v>20</v>
          </cell>
        </row>
        <row r="253">
          <cell r="A253" t="str">
            <v>Ветчина Альтаирская Столовая (для ХОРЕКА)  СПК</v>
          </cell>
          <cell r="D253">
            <v>2</v>
          </cell>
          <cell r="F253">
            <v>2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3</v>
          </cell>
          <cell r="F255">
            <v>218</v>
          </cell>
        </row>
        <row r="256">
          <cell r="A256" t="str">
            <v>Готовые чебупели острые с мясом Горячая штучка 0,3 кг зам  ПОКОМ</v>
          </cell>
          <cell r="F256">
            <v>488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560</v>
          </cell>
          <cell r="F257">
            <v>2435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769</v>
          </cell>
          <cell r="F258">
            <v>2305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278</v>
          </cell>
        </row>
        <row r="260">
          <cell r="A260" t="str">
            <v>Грудинка "По-московски" в/к термоус.пак.  СПК</v>
          </cell>
          <cell r="D260">
            <v>9.8000000000000007</v>
          </cell>
          <cell r="F260">
            <v>9.8000000000000007</v>
          </cell>
        </row>
        <row r="261">
          <cell r="A261" t="str">
            <v>Гуцульская с/к "КолбасГрад" 160 гр.шт. термоус. пак  СПК</v>
          </cell>
          <cell r="D261">
            <v>99</v>
          </cell>
          <cell r="F261">
            <v>99</v>
          </cell>
        </row>
        <row r="262">
          <cell r="A262" t="str">
            <v>Дельгаро с/в "Эликатессе" 140 гр.шт.  СПК</v>
          </cell>
          <cell r="D262">
            <v>48</v>
          </cell>
          <cell r="F262">
            <v>48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219</v>
          </cell>
          <cell r="F263">
            <v>219</v>
          </cell>
        </row>
        <row r="264">
          <cell r="A264" t="str">
            <v>Докторская вареная в/с  СПК</v>
          </cell>
          <cell r="D264">
            <v>2.2000000000000002</v>
          </cell>
          <cell r="F264">
            <v>2.2000000000000002</v>
          </cell>
        </row>
        <row r="265">
          <cell r="A265" t="str">
            <v>Докторская вареная в/с 0,47 кг шт.  СПК</v>
          </cell>
          <cell r="D265">
            <v>55</v>
          </cell>
          <cell r="F265">
            <v>55</v>
          </cell>
        </row>
        <row r="266">
          <cell r="A266" t="str">
            <v>Докторская вареная термоус.пак. "Высокий вкус"  СПК</v>
          </cell>
          <cell r="D266">
            <v>63.2</v>
          </cell>
          <cell r="F266">
            <v>66.835999999999999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13</v>
          </cell>
          <cell r="F267">
            <v>81</v>
          </cell>
        </row>
        <row r="268">
          <cell r="A268" t="str">
            <v>ЖАР-ладушки с мясом 0,2кг ТМ Стародворье  ПОКОМ</v>
          </cell>
          <cell r="D268">
            <v>6</v>
          </cell>
          <cell r="F268">
            <v>349</v>
          </cell>
        </row>
        <row r="269">
          <cell r="A269" t="str">
            <v>ЖАР-ладушки с яблоком и грушей ТМ Стародворье 0,2 кг. ПОКОМ</v>
          </cell>
          <cell r="D269">
            <v>13</v>
          </cell>
          <cell r="F269">
            <v>56</v>
          </cell>
        </row>
        <row r="270">
          <cell r="A270" t="str">
            <v>Карбонад Юбилейный термоус.пак.  СПК</v>
          </cell>
          <cell r="D270">
            <v>33.43</v>
          </cell>
          <cell r="F270">
            <v>33.43</v>
          </cell>
        </row>
        <row r="271">
          <cell r="A271" t="str">
            <v>Классическая с/к 80 гр.шт.нар. (лоток с ср.защ.атм.)  СПК</v>
          </cell>
          <cell r="D271">
            <v>6</v>
          </cell>
          <cell r="F271">
            <v>6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728</v>
          </cell>
          <cell r="F272">
            <v>728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611</v>
          </cell>
          <cell r="F273">
            <v>611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90</v>
          </cell>
          <cell r="F274">
            <v>90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4</v>
          </cell>
          <cell r="F275">
            <v>549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316</v>
          </cell>
          <cell r="F276">
            <v>1094</v>
          </cell>
        </row>
        <row r="277">
          <cell r="A277" t="str">
            <v>Ла Фаворте с/в "Эликатессе" 140 гр.шт.  СПК</v>
          </cell>
          <cell r="D277">
            <v>92</v>
          </cell>
          <cell r="F277">
            <v>92</v>
          </cell>
        </row>
        <row r="278">
          <cell r="A278" t="str">
            <v>Ливерная Печеночная "Просто выгодно" 0,3 кг.шт.  СПК</v>
          </cell>
          <cell r="D278">
            <v>70</v>
          </cell>
          <cell r="F278">
            <v>70</v>
          </cell>
        </row>
        <row r="279">
          <cell r="A279" t="str">
            <v>Любительская вареная термоус.пак. "Высокий вкус"  СПК</v>
          </cell>
          <cell r="D279">
            <v>79</v>
          </cell>
          <cell r="F279">
            <v>79</v>
          </cell>
        </row>
        <row r="280">
          <cell r="A280" t="str">
            <v>Мини-сосиски в тесте "Фрайпики" 3,7кг ВЕС, ТМ Зареченские  ПОКОМ</v>
          </cell>
          <cell r="D280">
            <v>3.7</v>
          </cell>
          <cell r="F280">
            <v>3.7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193.70099999999999</v>
          </cell>
        </row>
        <row r="282">
          <cell r="A282" t="str">
            <v>Мини-чебуречки с мясом ВЕС 5,5кг ТМ Зареченские  ПОКОМ</v>
          </cell>
          <cell r="F282">
            <v>60</v>
          </cell>
        </row>
        <row r="283">
          <cell r="A283" t="str">
            <v>Мини-шарики с курочкой и сыром ТМ Зареченские ВЕС  ПОКОМ</v>
          </cell>
          <cell r="F283">
            <v>161.69999999999999</v>
          </cell>
        </row>
        <row r="284">
          <cell r="A284" t="str">
            <v>Наггетсы Foodgital 0,25кг ТМ Горячая штучка  ПОКОМ</v>
          </cell>
          <cell r="F284">
            <v>21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18</v>
          </cell>
          <cell r="F285">
            <v>2476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30</v>
          </cell>
          <cell r="F286">
            <v>1700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19</v>
          </cell>
          <cell r="F287">
            <v>2098</v>
          </cell>
        </row>
        <row r="288">
          <cell r="A288" t="str">
            <v>Наггетсы с куриным филе и сыром ТМ Вязанка 0,25 кг ПОКОМ</v>
          </cell>
          <cell r="D288">
            <v>6</v>
          </cell>
          <cell r="F288">
            <v>1202</v>
          </cell>
        </row>
        <row r="289">
          <cell r="A289" t="str">
            <v>Наггетсы Хрустящие 0,3кг ТМ Зареченские  ПОКОМ</v>
          </cell>
          <cell r="D289">
            <v>4</v>
          </cell>
          <cell r="F289">
            <v>215</v>
          </cell>
        </row>
        <row r="290">
          <cell r="A290" t="str">
            <v>Наггетсы Хрустящие ТМ Зареченские. ВЕС ПОКОМ</v>
          </cell>
          <cell r="D290">
            <v>12</v>
          </cell>
          <cell r="F290">
            <v>808</v>
          </cell>
        </row>
        <row r="291">
          <cell r="A291" t="str">
            <v>Оригинальная с перцем с/к  СПК</v>
          </cell>
          <cell r="D291">
            <v>52.35</v>
          </cell>
          <cell r="F291">
            <v>52.35</v>
          </cell>
        </row>
        <row r="292">
          <cell r="A292" t="str">
            <v>Оригинальная с перцем с/к 0,235 кг.шт.  СПК</v>
          </cell>
          <cell r="D292">
            <v>17</v>
          </cell>
          <cell r="F292">
            <v>17</v>
          </cell>
        </row>
        <row r="293">
          <cell r="A293" t="str">
            <v>Паштет печеночный 140 гр.шт.  СПК</v>
          </cell>
          <cell r="D293">
            <v>12</v>
          </cell>
          <cell r="F293">
            <v>16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4</v>
          </cell>
          <cell r="F294">
            <v>226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86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113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22</v>
          </cell>
          <cell r="F297">
            <v>711</v>
          </cell>
        </row>
        <row r="298">
          <cell r="A298" t="str">
            <v>Пельмени Бигбули с мясом ТМ Горячая штучка. флоу-пак сфера 0,4 кг. ПОКОМ</v>
          </cell>
          <cell r="F298">
            <v>174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522</v>
          </cell>
          <cell r="F299">
            <v>1973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17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188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3</v>
          </cell>
          <cell r="F302">
            <v>550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365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141.006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1057.9000000000001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D306">
            <v>8</v>
          </cell>
          <cell r="F306">
            <v>1018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814</v>
          </cell>
          <cell r="F307">
            <v>2394</v>
          </cell>
        </row>
        <row r="308">
          <cell r="A308" t="str">
            <v>Пельмени Бульмени со сливочным маслом ТМ Горячая шт. 0,43 кг  ПОКОМ</v>
          </cell>
          <cell r="F308">
            <v>2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8</v>
          </cell>
          <cell r="F309">
            <v>1205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1365</v>
          </cell>
          <cell r="F310">
            <v>4262</v>
          </cell>
        </row>
        <row r="311">
          <cell r="A311" t="str">
            <v>Пельмени Вл.Стандарт с говядиной и свининой шт. 0,8 кг ТМ Владимирский стандарт   ПОКОМ</v>
          </cell>
          <cell r="F311">
            <v>1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15</v>
          </cell>
        </row>
        <row r="313">
          <cell r="A313" t="str">
            <v>Пельмени Медвежьи ушки с фермерскими сливками 0,7кг  ПОКОМ</v>
          </cell>
          <cell r="D313">
            <v>17</v>
          </cell>
          <cell r="F313">
            <v>134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16</v>
          </cell>
          <cell r="F314">
            <v>341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103</v>
          </cell>
        </row>
        <row r="316">
          <cell r="A316" t="str">
            <v>Пельмени Мясорубские ТМ Стародворье фоупак равиоли 0,7 кг  ПОКОМ</v>
          </cell>
          <cell r="F316">
            <v>1212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2</v>
          </cell>
          <cell r="F317">
            <v>202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355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589</v>
          </cell>
        </row>
        <row r="320">
          <cell r="A320" t="str">
            <v>Пельмени Сочные сфера 0,8 кг ТМ Стародворье  ПОКОМ</v>
          </cell>
          <cell r="F320">
            <v>195</v>
          </cell>
        </row>
        <row r="321">
          <cell r="A321" t="str">
            <v>Пирожки с мясом 0,3кг ТМ Зареченские  ПОКОМ</v>
          </cell>
          <cell r="F321">
            <v>28</v>
          </cell>
        </row>
        <row r="322">
          <cell r="A322" t="str">
            <v>Пирожки с мясом 3,7кг ВЕС ТМ Зареченские  ПОКОМ</v>
          </cell>
          <cell r="F322">
            <v>133.20099999999999</v>
          </cell>
        </row>
        <row r="323">
          <cell r="A323" t="str">
            <v>Пирожки с яблоком и грушей ВЕС ТМ Зареченские  ПОКОМ</v>
          </cell>
          <cell r="F323">
            <v>22.2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18</v>
          </cell>
          <cell r="F324">
            <v>18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49</v>
          </cell>
          <cell r="F325">
            <v>49</v>
          </cell>
        </row>
        <row r="326">
          <cell r="A326" t="str">
            <v>Плавленый Сыр 45% "С грибами" СТМ "ПапаМожет 180гр  ОСТАНКИНО</v>
          </cell>
          <cell r="D326">
            <v>31</v>
          </cell>
          <cell r="F326">
            <v>31</v>
          </cell>
        </row>
        <row r="327">
          <cell r="A327" t="str">
            <v>Покровская вареная 0,47 кг шт.  СПК</v>
          </cell>
          <cell r="D327">
            <v>1</v>
          </cell>
          <cell r="F327">
            <v>1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19</v>
          </cell>
          <cell r="F328">
            <v>19</v>
          </cell>
        </row>
        <row r="329">
          <cell r="A329" t="str">
            <v>Ричеза с/к 230 гр.шт.  СПК</v>
          </cell>
          <cell r="D329">
            <v>78</v>
          </cell>
          <cell r="F329">
            <v>78</v>
          </cell>
        </row>
        <row r="330">
          <cell r="A330" t="str">
            <v>Российский сливочный 45% ТМ Папа Может, брус (2шт)  ОСТАНКИНО</v>
          </cell>
          <cell r="D330">
            <v>20</v>
          </cell>
          <cell r="F330">
            <v>20</v>
          </cell>
        </row>
        <row r="331">
          <cell r="A331" t="str">
            <v>Сальчетти с/к 230 гр.шт.  СПК</v>
          </cell>
          <cell r="D331">
            <v>118</v>
          </cell>
          <cell r="F331">
            <v>118</v>
          </cell>
        </row>
        <row r="332">
          <cell r="A332" t="str">
            <v>Сальчичон с/к 200 гр. срез "Эликатессе" термоформ.пак.  СПК</v>
          </cell>
          <cell r="D332">
            <v>13</v>
          </cell>
          <cell r="F332">
            <v>13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121</v>
          </cell>
          <cell r="F333">
            <v>121</v>
          </cell>
        </row>
        <row r="334">
          <cell r="A334" t="str">
            <v>Салями с/к 100 гр.шт.нар. (лоток с ср.защ.атм.)  СПК</v>
          </cell>
          <cell r="D334">
            <v>15</v>
          </cell>
          <cell r="F334">
            <v>15</v>
          </cell>
        </row>
        <row r="335">
          <cell r="A335" t="str">
            <v>Салями Трюфель с/в "Эликатессе" 0,16 кг.шт.  СПК</v>
          </cell>
          <cell r="D335">
            <v>100</v>
          </cell>
          <cell r="F335">
            <v>100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55</v>
          </cell>
          <cell r="F336">
            <v>55</v>
          </cell>
        </row>
        <row r="337">
          <cell r="A337" t="str">
            <v>Сардельки "Необыкновенные" (в ср.защ.атм.)  СПК</v>
          </cell>
          <cell r="D337">
            <v>8</v>
          </cell>
          <cell r="F337">
            <v>8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22</v>
          </cell>
          <cell r="F338">
            <v>24.010999999999999</v>
          </cell>
        </row>
        <row r="339">
          <cell r="A339" t="str">
            <v>Семейная с чесночком Экстра вареная  СПК</v>
          </cell>
          <cell r="D339">
            <v>6</v>
          </cell>
          <cell r="F339">
            <v>6</v>
          </cell>
        </row>
        <row r="340">
          <cell r="A340" t="str">
            <v>Сервелат Европейский в/к, в/с 0,38 кг.шт.термофор.пак  СПК</v>
          </cell>
          <cell r="D340">
            <v>53</v>
          </cell>
          <cell r="F340">
            <v>53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23</v>
          </cell>
          <cell r="F341">
            <v>25</v>
          </cell>
        </row>
        <row r="342">
          <cell r="A342" t="str">
            <v>Сервелат Финский в/к 0,38 кг.шт. термофор.пак.  СПК</v>
          </cell>
          <cell r="D342">
            <v>102</v>
          </cell>
          <cell r="F342">
            <v>102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46</v>
          </cell>
          <cell r="F343">
            <v>46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135</v>
          </cell>
          <cell r="F344">
            <v>135</v>
          </cell>
        </row>
        <row r="345">
          <cell r="A345" t="str">
            <v>Сибирская особая с/к 0,235 кг шт.  СПК</v>
          </cell>
          <cell r="D345">
            <v>153</v>
          </cell>
          <cell r="F345">
            <v>153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43.4</v>
          </cell>
          <cell r="F346">
            <v>46.067999999999998</v>
          </cell>
        </row>
        <row r="347">
          <cell r="A347" t="str">
            <v>Сосиски "Баварские" 0,36 кг.шт. вак.упак.  СПК</v>
          </cell>
          <cell r="D347">
            <v>6</v>
          </cell>
          <cell r="F347">
            <v>6</v>
          </cell>
        </row>
        <row r="348">
          <cell r="A348" t="str">
            <v>Сосиски "Молочные" 0,36 кг.шт. вак.упак.  СПК</v>
          </cell>
          <cell r="D348">
            <v>11</v>
          </cell>
          <cell r="F348">
            <v>11</v>
          </cell>
        </row>
        <row r="349">
          <cell r="A349" t="str">
            <v>Сосиски Мусульманские "Просто выгодно" (в ср.защ.атм.)  СПК</v>
          </cell>
          <cell r="D349">
            <v>12</v>
          </cell>
          <cell r="F349">
            <v>12</v>
          </cell>
        </row>
        <row r="350">
          <cell r="A350" t="str">
            <v>Сочный мегачебурек ТМ Зареченские ВЕС ПОКОМ</v>
          </cell>
          <cell r="F350">
            <v>213.74</v>
          </cell>
        </row>
        <row r="351">
          <cell r="A351" t="str">
            <v>Сыр "Пармезан" 40% кусок 180 гр  ОСТАНКИНО</v>
          </cell>
          <cell r="D351">
            <v>74</v>
          </cell>
          <cell r="F351">
            <v>74</v>
          </cell>
        </row>
        <row r="352">
          <cell r="A352" t="str">
            <v>Сыр Боккончини копченый 40% 100 гр.  ОСТАНКИНО</v>
          </cell>
          <cell r="D352">
            <v>90</v>
          </cell>
          <cell r="F352">
            <v>90</v>
          </cell>
        </row>
        <row r="353">
          <cell r="A353" t="str">
            <v>Сыр колбасный копченый Папа Может 400 гр  ОСТАНКИНО</v>
          </cell>
          <cell r="D353">
            <v>7</v>
          </cell>
          <cell r="F353">
            <v>7</v>
          </cell>
        </row>
        <row r="354">
          <cell r="A354" t="str">
            <v>Сыр Останкино "Алтайский Gold" 50% вес  ОСТАНКИНО</v>
          </cell>
          <cell r="F354">
            <v>1.395</v>
          </cell>
        </row>
        <row r="355">
          <cell r="A355" t="str">
            <v>Сыр ПАПА МОЖЕТ "Гауда Голд" 45% 180 г  ОСТАНКИНО</v>
          </cell>
          <cell r="D355">
            <v>343</v>
          </cell>
          <cell r="F355">
            <v>343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719</v>
          </cell>
          <cell r="F356">
            <v>719</v>
          </cell>
        </row>
        <row r="357">
          <cell r="A357" t="str">
            <v>Сыр ПАПА МОЖЕТ "Министерский" 180гр, 45 %  ОСТАНКИНО</v>
          </cell>
          <cell r="D357">
            <v>100</v>
          </cell>
          <cell r="F357">
            <v>100</v>
          </cell>
        </row>
        <row r="358">
          <cell r="A358" t="str">
            <v>Сыр ПАПА МОЖЕТ "Папин завтрак" 180гр, 45 %  ОСТАНКИНО</v>
          </cell>
          <cell r="D358">
            <v>78</v>
          </cell>
          <cell r="F358">
            <v>78</v>
          </cell>
        </row>
        <row r="359">
          <cell r="A359" t="str">
            <v>Сыр ПАПА МОЖЕТ "Российский традиционный" 45% 180 г  ОСТАНКИНО</v>
          </cell>
          <cell r="D359">
            <v>703</v>
          </cell>
          <cell r="F359">
            <v>703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28.5</v>
          </cell>
          <cell r="F360">
            <v>28.5</v>
          </cell>
        </row>
        <row r="361">
          <cell r="A361" t="str">
            <v>Сыр ПАПА МОЖЕТ "Тильзитер" 45% 180 г  ОСТАНКИНО</v>
          </cell>
          <cell r="D361">
            <v>245</v>
          </cell>
          <cell r="F361">
            <v>245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79</v>
          </cell>
          <cell r="F362">
            <v>79</v>
          </cell>
        </row>
        <row r="363">
          <cell r="A363" t="str">
            <v>Сыр полутвердый "Гауда", 45%, ВЕС брус из блока 1/5  ОСТАНКИНО</v>
          </cell>
          <cell r="D363">
            <v>8.5</v>
          </cell>
          <cell r="F363">
            <v>8.5</v>
          </cell>
        </row>
        <row r="364">
          <cell r="A364" t="str">
            <v>Сыр полутвердый "Голландский" 45%, брус ВЕС  ОСТАНКИНО</v>
          </cell>
          <cell r="D364">
            <v>74.8</v>
          </cell>
          <cell r="F364">
            <v>74.8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17.8</v>
          </cell>
          <cell r="F365">
            <v>17.8</v>
          </cell>
        </row>
        <row r="366">
          <cell r="A366" t="str">
            <v>Сыр рассольный жирный Чечил 45% 100 гр  ОСТАНКИНО</v>
          </cell>
          <cell r="D366">
            <v>5</v>
          </cell>
          <cell r="F366">
            <v>5</v>
          </cell>
        </row>
        <row r="367">
          <cell r="A367" t="str">
            <v>Сыр рассольный жирный Чечил копченый 45% 100 гр  ОСТАНКИНО</v>
          </cell>
          <cell r="D367">
            <v>3</v>
          </cell>
          <cell r="F367">
            <v>3</v>
          </cell>
        </row>
        <row r="368">
          <cell r="A368" t="str">
            <v>Сыр Скаморца свежий 40% 100 гр.  ОСТАНКИНО</v>
          </cell>
          <cell r="D368">
            <v>113</v>
          </cell>
          <cell r="F368">
            <v>113</v>
          </cell>
        </row>
        <row r="369">
          <cell r="A369" t="str">
            <v>Сыр творожный с зеленью 60% Папа может 140 гр.  ОСТАНКИНО</v>
          </cell>
          <cell r="D369">
            <v>58</v>
          </cell>
          <cell r="F369">
            <v>58</v>
          </cell>
        </row>
        <row r="370">
          <cell r="A370" t="str">
            <v>Сыр тертый Три сыра Папа может 200 гр  ОСТАНКИНО</v>
          </cell>
          <cell r="D370">
            <v>1</v>
          </cell>
          <cell r="F370">
            <v>1</v>
          </cell>
        </row>
        <row r="371">
          <cell r="A371" t="str">
            <v>Сыр Чечил копченый 43% 100г/6шт ТМ Папа Может  ОСТАНКИНО</v>
          </cell>
          <cell r="D371">
            <v>154</v>
          </cell>
          <cell r="F371">
            <v>154</v>
          </cell>
        </row>
        <row r="372">
          <cell r="A372" t="str">
            <v>Сыр Чечил свежий 45% 100г/6шт ТМ Папа Может  ОСТАНКИНО</v>
          </cell>
          <cell r="D372">
            <v>235</v>
          </cell>
          <cell r="F372">
            <v>235</v>
          </cell>
        </row>
        <row r="373">
          <cell r="A373" t="str">
            <v>Сыч/Прод Коровино Российский 50% 200г СЗМЖ  ОСТАНКИНО</v>
          </cell>
          <cell r="D373">
            <v>127</v>
          </cell>
          <cell r="F373">
            <v>127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154.69999999999999</v>
          </cell>
          <cell r="F374">
            <v>154.69999999999999</v>
          </cell>
        </row>
        <row r="375">
          <cell r="A375" t="str">
            <v>Сыч/Прод Коровино Тильзитер 50% 200г СЗМЖ  ОСТАНКИНО</v>
          </cell>
          <cell r="D375">
            <v>78</v>
          </cell>
          <cell r="F375">
            <v>78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97.3</v>
          </cell>
          <cell r="F376">
            <v>97.3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238</v>
          </cell>
          <cell r="F377">
            <v>238</v>
          </cell>
        </row>
        <row r="378">
          <cell r="A378" t="str">
            <v>Торо Неро с/в "Эликатессе" 140 гр.шт.  СПК</v>
          </cell>
          <cell r="D378">
            <v>59</v>
          </cell>
          <cell r="F378">
            <v>59</v>
          </cell>
        </row>
        <row r="379">
          <cell r="A379" t="str">
            <v>Уши свиные копченые к пиву 0,15кг нар. д/ф шт.  СПК</v>
          </cell>
          <cell r="D379">
            <v>21</v>
          </cell>
          <cell r="F379">
            <v>21</v>
          </cell>
        </row>
        <row r="380">
          <cell r="A380" t="str">
            <v>Фестивальная пора с/к 100 гр.шт.нар. (лоток с ср.защ.атм.)  СПК</v>
          </cell>
          <cell r="D380">
            <v>168</v>
          </cell>
          <cell r="F380">
            <v>168</v>
          </cell>
        </row>
        <row r="381">
          <cell r="A381" t="str">
            <v>Фестивальная пора с/к 235 гр.шт.  СПК</v>
          </cell>
          <cell r="D381">
            <v>287</v>
          </cell>
          <cell r="F381">
            <v>287</v>
          </cell>
        </row>
        <row r="382">
          <cell r="A382" t="str">
            <v>Фестивальная пора с/к термоус.пак  СПК</v>
          </cell>
          <cell r="D382">
            <v>23.4</v>
          </cell>
          <cell r="F382">
            <v>23.4</v>
          </cell>
        </row>
        <row r="383">
          <cell r="A383" t="str">
            <v>Фирменная с/к 200 гр. срез "Эликатессе" термоформ.пак.  СПК</v>
          </cell>
          <cell r="D383">
            <v>148</v>
          </cell>
          <cell r="F383">
            <v>148</v>
          </cell>
        </row>
        <row r="384">
          <cell r="A384" t="str">
            <v>Фуэт с/в "Эликатессе" 160 гр.шт.  СПК</v>
          </cell>
          <cell r="D384">
            <v>136</v>
          </cell>
          <cell r="F384">
            <v>136</v>
          </cell>
        </row>
        <row r="385">
          <cell r="A385" t="str">
            <v>Хинкали Классические ТМ Зареченские ВЕС ПОКОМ</v>
          </cell>
          <cell r="F385">
            <v>60</v>
          </cell>
        </row>
        <row r="386">
          <cell r="A386" t="str">
            <v>Хот-догстер ТМ Горячая штучка ТС Хот-Догстер флоу-пак 0,09 кг. ПОКОМ</v>
          </cell>
          <cell r="F386">
            <v>320</v>
          </cell>
        </row>
        <row r="387">
          <cell r="A387" t="str">
            <v>Хотстеры с сыром 0,25кг ТМ Горячая штучка  ПОКОМ</v>
          </cell>
          <cell r="D387">
            <v>4</v>
          </cell>
          <cell r="F387">
            <v>559</v>
          </cell>
        </row>
        <row r="388">
          <cell r="A388" t="str">
            <v>Хотстеры ТМ Горячая штучка ТС Хотстеры 0,25 кг зам  ПОКОМ</v>
          </cell>
          <cell r="D388">
            <v>594</v>
          </cell>
          <cell r="F388">
            <v>2078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19</v>
          </cell>
          <cell r="F389">
            <v>509</v>
          </cell>
        </row>
        <row r="390">
          <cell r="A390" t="str">
            <v>Хрустящие крылышки ТМ Горячая штучка 0,3 кг зам  ПОКОМ</v>
          </cell>
          <cell r="D390">
            <v>5</v>
          </cell>
          <cell r="F390">
            <v>502</v>
          </cell>
        </row>
        <row r="391">
          <cell r="A391" t="str">
            <v>Чебупели Курочка гриль ТМ Горячая штучка, 0,3 кг зам  ПОКОМ</v>
          </cell>
          <cell r="F391">
            <v>382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1008</v>
          </cell>
          <cell r="F392">
            <v>2689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947</v>
          </cell>
          <cell r="F393">
            <v>4598</v>
          </cell>
        </row>
        <row r="394">
          <cell r="A394" t="str">
            <v>Чебуреки Мясные вес 2,7 кг ТМ Зареченские ВЕС ПОКОМ</v>
          </cell>
          <cell r="F394">
            <v>10.102</v>
          </cell>
        </row>
        <row r="395">
          <cell r="A395" t="str">
            <v>Чебуреки сочные ВЕС ТМ Зареченские  ПОКОМ</v>
          </cell>
          <cell r="F395">
            <v>542.5</v>
          </cell>
        </row>
        <row r="396">
          <cell r="A396" t="str">
            <v>Шпикачки Русские (черева) (в ср.защ.атм.) "Высокий вкус"  СПК</v>
          </cell>
          <cell r="D396">
            <v>43</v>
          </cell>
          <cell r="F396">
            <v>43</v>
          </cell>
        </row>
        <row r="397">
          <cell r="A397" t="str">
            <v>Эликапреза с/в "Эликатессе" 85 гр.шт. нарезка (лоток с ср.защ.атм.)  СПК</v>
          </cell>
          <cell r="D397">
            <v>28</v>
          </cell>
          <cell r="F397">
            <v>28</v>
          </cell>
        </row>
        <row r="398">
          <cell r="A398" t="str">
            <v>Юбилейная с/к 0,235 кг.шт.  СПК</v>
          </cell>
          <cell r="D398">
            <v>446</v>
          </cell>
          <cell r="F398">
            <v>446</v>
          </cell>
        </row>
        <row r="399">
          <cell r="A399" t="str">
            <v>Юбилейная с/к термоус.пак.  СПК</v>
          </cell>
          <cell r="D399">
            <v>6.6</v>
          </cell>
          <cell r="F399">
            <v>6.6</v>
          </cell>
        </row>
        <row r="400">
          <cell r="A400" t="str">
            <v>Итого</v>
          </cell>
          <cell r="D400">
            <v>108186.272</v>
          </cell>
          <cell r="F400">
            <v>249852.682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21.03.2025 - 21.03.2025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177.322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103.482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352.44099999999997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94.659000000000006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1273.2070000000001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46.445999999999998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83.051000000000002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80.344999999999999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29.797000000000001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29.164000000000001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99.037999999999997</v>
          </cell>
        </row>
        <row r="29">
          <cell r="A29" t="str">
            <v xml:space="preserve"> 247  Сардельки Нежные, ВЕС.  ПОКОМ</v>
          </cell>
          <cell r="D29">
            <v>26.602</v>
          </cell>
        </row>
        <row r="30">
          <cell r="A30" t="str">
            <v xml:space="preserve"> 248  Сардельки Сочные ТМ Особый рецепт,   ПОКОМ</v>
          </cell>
          <cell r="D30">
            <v>49.997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251.03100000000001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3.915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62.072000000000003</v>
          </cell>
        </row>
        <row r="34">
          <cell r="A34" t="str">
            <v xml:space="preserve"> 267  Колбаса Салями Филейбургская зернистая, оболочка фиброуз, ВЕС, ТМ Баварушка  ПОКОМ</v>
          </cell>
          <cell r="D34">
            <v>0.91</v>
          </cell>
        </row>
        <row r="35">
          <cell r="A35" t="str">
            <v xml:space="preserve"> 272  Колбаса Сервелат Филедворский, фиброуз, в/у 0,35 кг срез,  ПОКОМ</v>
          </cell>
          <cell r="D35">
            <v>445</v>
          </cell>
        </row>
        <row r="36">
          <cell r="A36" t="str">
            <v xml:space="preserve"> 273  Сосиски Сочинки с сочной грудинкой, МГС 0.4кг,   ПОКОМ</v>
          </cell>
          <cell r="D36">
            <v>520</v>
          </cell>
        </row>
        <row r="37">
          <cell r="A37" t="str">
            <v xml:space="preserve"> 276  Колбаса Сливушка ТМ Вязанка в оболочке полиамид 0,45 кг  ПОКОМ</v>
          </cell>
          <cell r="D37">
            <v>1143</v>
          </cell>
        </row>
        <row r="38">
          <cell r="A38" t="str">
            <v xml:space="preserve"> 278  Сосиски Сочинки с сочным окороком, МГС 0.4кг,   ПОКОМ</v>
          </cell>
          <cell r="D38">
            <v>1</v>
          </cell>
        </row>
        <row r="39">
          <cell r="A39" t="str">
            <v xml:space="preserve"> 283  Сосиски Сочинки, ВЕС, ТМ Стародворье ПОКОМ</v>
          </cell>
          <cell r="D39">
            <v>58.792000000000002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83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218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39.630000000000003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133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19.681999999999999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69.132000000000005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233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314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157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52.256999999999998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150.649</v>
          </cell>
        </row>
        <row r="52">
          <cell r="A52" t="str">
            <v xml:space="preserve"> 316  Колбаса Нежная ТМ Зареченские ВЕС  ПОКОМ</v>
          </cell>
          <cell r="D52">
            <v>8.9670000000000005</v>
          </cell>
        </row>
        <row r="53">
          <cell r="A53" t="str">
            <v xml:space="preserve"> 318  Сосиски Датские ТМ Зареченские, ВЕС  ПОКОМ</v>
          </cell>
          <cell r="D53">
            <v>734.83100000000002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493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810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226</v>
          </cell>
        </row>
        <row r="57">
          <cell r="A57" t="str">
            <v xml:space="preserve"> 328  Сардельки Сочинки Стародворье ТМ  0,4 кг ПОКОМ</v>
          </cell>
          <cell r="D57">
            <v>71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44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186.59100000000001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59</v>
          </cell>
        </row>
        <row r="61">
          <cell r="A61" t="str">
            <v xml:space="preserve"> 335  Колбаса Сливушка ТМ Вязанка. ВЕС.  ПОКОМ </v>
          </cell>
          <cell r="D61">
            <v>55.796999999999997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537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419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114.67400000000001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48.023000000000003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115.75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75.114999999999995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12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123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14.866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154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154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149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156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90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183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554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1839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47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17.849</v>
          </cell>
        </row>
        <row r="82">
          <cell r="A82" t="str">
            <v xml:space="preserve"> 433 Колбаса Стародворская со шпиком  в оболочке полиамид. ТМ Стародворье ВЕС ПОКОМ</v>
          </cell>
          <cell r="D82">
            <v>1.45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36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20.273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7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163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79.042000000000002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609.97500000000002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1449.951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691.04100000000005</v>
          </cell>
        </row>
        <row r="92">
          <cell r="A92" t="str">
            <v xml:space="preserve"> 460  Колбаса Стародворская Традиционная ВЕС ТМ Стародворье в оболочке полиамид. ПОКОМ</v>
          </cell>
          <cell r="D92">
            <v>2.6840000000000002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55.356000000000002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21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12.106999999999999</v>
          </cell>
        </row>
        <row r="96">
          <cell r="A96" t="str">
            <v xml:space="preserve"> 490  Колбаса Сервелат Филейский ТМ Вязанка  0,3 кг. срез  ПОКОМ</v>
          </cell>
          <cell r="D96">
            <v>3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178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88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62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4.1399999999999997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D102">
            <v>46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6.79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9</v>
          </cell>
        </row>
        <row r="105">
          <cell r="A105" t="str">
            <v>3215 ВЕТЧ.МЯСНАЯ Папа может п/о 0.4кг 8шт.    ОСТАНКИНО</v>
          </cell>
          <cell r="D105">
            <v>117</v>
          </cell>
        </row>
        <row r="106">
          <cell r="A106" t="str">
            <v>3684 ПРЕСИЖН с/к в/у 1/250 8шт.   ОСТАНКИНО</v>
          </cell>
          <cell r="D106">
            <v>13</v>
          </cell>
        </row>
        <row r="107">
          <cell r="A107" t="str">
            <v>4063 МЯСНАЯ Папа может вар п/о_Л   ОСТАНКИНО</v>
          </cell>
          <cell r="D107">
            <v>360.68400000000003</v>
          </cell>
        </row>
        <row r="108">
          <cell r="A108" t="str">
            <v>4117 ЭКСТРА Папа может с/к в/у_Л   ОСТАНКИНО</v>
          </cell>
          <cell r="D108">
            <v>7.0229999999999997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21.199000000000002</v>
          </cell>
        </row>
        <row r="110">
          <cell r="A110" t="str">
            <v>4813 ФИЛЕЙНАЯ Папа может вар п/о_Л   ОСТАНКИНО</v>
          </cell>
          <cell r="D110">
            <v>147.36099999999999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5483 ЭКСТРА Папа может с/к в/у 1/250 8шт.   ОСТАНКИНО</v>
          </cell>
          <cell r="D112">
            <v>150</v>
          </cell>
        </row>
        <row r="113">
          <cell r="A113" t="str">
            <v>5544 Сервелат Финский в/к в/у_45с НОВАЯ ОСТАНКИНО</v>
          </cell>
          <cell r="D113">
            <v>185.148</v>
          </cell>
        </row>
        <row r="114">
          <cell r="A114" t="str">
            <v>5679 САЛЯМИ ИТАЛЬЯНСКАЯ с/к в/у 1/150_60с ОСТАНКИНО</v>
          </cell>
          <cell r="D114">
            <v>18</v>
          </cell>
        </row>
        <row r="115">
          <cell r="A115" t="str">
            <v>5682 САЛЯМИ МЕЛКОЗЕРНЕНАЯ с/к в/у 1/120_60с   ОСТАНКИНО</v>
          </cell>
          <cell r="D115">
            <v>377</v>
          </cell>
        </row>
        <row r="116">
          <cell r="A116" t="str">
            <v>5706 АРОМАТНАЯ Папа может с/к в/у 1/250 8шт.  ОСТАНКИНО</v>
          </cell>
          <cell r="D116">
            <v>98</v>
          </cell>
        </row>
        <row r="117">
          <cell r="A117" t="str">
            <v>5708 ПОСОЛЬСКАЯ Папа может с/к в/у ОСТАНКИНО</v>
          </cell>
          <cell r="D117">
            <v>3.532</v>
          </cell>
        </row>
        <row r="118">
          <cell r="A118" t="str">
            <v>5851 ЭКСТРА Папа может вар п/о   ОСТАНКИНО</v>
          </cell>
          <cell r="D118">
            <v>72.075999999999993</v>
          </cell>
        </row>
        <row r="119">
          <cell r="A119" t="str">
            <v>5931 ОХОТНИЧЬЯ Папа может с/к в/у 1/220 8шт.   ОСТАНКИНО</v>
          </cell>
          <cell r="D119">
            <v>116</v>
          </cell>
        </row>
        <row r="120">
          <cell r="A120" t="str">
            <v>6158 ВРЕМЯ ОЛИВЬЕ Папа может вар п/о 0.4кг   ОСТАНКИНО</v>
          </cell>
          <cell r="D120">
            <v>39</v>
          </cell>
        </row>
        <row r="121">
          <cell r="A121" t="str">
            <v>6200 ГРУДИНКА ПРЕМИУМ к/в мл/к в/у 0.3кг  ОСТАНКИНО</v>
          </cell>
          <cell r="D121">
            <v>82</v>
          </cell>
        </row>
        <row r="122">
          <cell r="A122" t="str">
            <v>6206 СВИНИНА ПО-ДОМАШНЕМУ к/в мл/к в/у 0.3кг  ОСТАНКИНО</v>
          </cell>
          <cell r="D122">
            <v>45</v>
          </cell>
        </row>
        <row r="123">
          <cell r="A123" t="str">
            <v>6221 НЕАПОЛИТАНСКИЙ ДУЭТ с/к с/н мгс 1/90  ОСТАНКИНО</v>
          </cell>
          <cell r="D123">
            <v>27</v>
          </cell>
        </row>
        <row r="124">
          <cell r="A124" t="str">
            <v>6222 ИТАЛЬЯНСКОЕ АССОРТИ с/в с/н мгс 1/90 ОСТАНКИНО</v>
          </cell>
          <cell r="D124">
            <v>4</v>
          </cell>
        </row>
        <row r="125">
          <cell r="A125" t="str">
            <v>6228 МЯСНОЕ АССОРТИ к/з с/н мгс 1/90 10шт.  ОСТАНКИНО</v>
          </cell>
          <cell r="D125">
            <v>63</v>
          </cell>
        </row>
        <row r="126">
          <cell r="A126" t="str">
            <v>6247 ДОМАШНЯЯ Папа может вар п/о 0,4кг 8шт.  ОСТАНКИНО</v>
          </cell>
          <cell r="D126">
            <v>54</v>
          </cell>
        </row>
        <row r="127">
          <cell r="A127" t="str">
            <v>6268 ГОВЯЖЬЯ Папа может вар п/о 0,4кг 8 шт.  ОСТАНКИНО</v>
          </cell>
          <cell r="D127">
            <v>92</v>
          </cell>
        </row>
        <row r="128">
          <cell r="A128" t="str">
            <v>6279 КОРЕЙКА ПО-ОСТ.к/в в/с с/н в/у 1/150_45с  ОСТАНКИНО</v>
          </cell>
          <cell r="D128">
            <v>61</v>
          </cell>
        </row>
        <row r="129">
          <cell r="A129" t="str">
            <v>6303 МЯСНЫЕ Папа может сос п/о мгс 1.5*3  ОСТАНКИНО</v>
          </cell>
          <cell r="D129">
            <v>75.777000000000001</v>
          </cell>
        </row>
        <row r="130">
          <cell r="A130" t="str">
            <v>6324 ДОКТОРСКАЯ ГОСТ вар п/о 0.4кг 8шт.  ОСТАНКИНО</v>
          </cell>
          <cell r="D130">
            <v>20</v>
          </cell>
        </row>
        <row r="131">
          <cell r="A131" t="str">
            <v>6325 ДОКТОРСКАЯ ПРЕМИУМ вар п/о 0.4кг 8шт.  ОСТАНКИНО</v>
          </cell>
          <cell r="D131">
            <v>133</v>
          </cell>
        </row>
        <row r="132">
          <cell r="A132" t="str">
            <v>6333 МЯСНАЯ Папа может вар п/о 0.4кг 8шт.  ОСТАНКИНО</v>
          </cell>
          <cell r="D132">
            <v>939</v>
          </cell>
        </row>
        <row r="133">
          <cell r="A133" t="str">
            <v>6340 ДОМАШНИЙ РЕЦЕПТ Коровино 0.5кг 8шт.  ОСТАНКИНО</v>
          </cell>
          <cell r="D133">
            <v>94</v>
          </cell>
        </row>
        <row r="134">
          <cell r="A134" t="str">
            <v>6341 ДОМАШНИЙ РЕЦЕПТ СО ШПИКОМ Коровино 0.5кг  ОСТАНКИНО</v>
          </cell>
          <cell r="D134">
            <v>21</v>
          </cell>
        </row>
        <row r="135">
          <cell r="A135" t="str">
            <v>6353 ЭКСТРА Папа может вар п/о 0.4кг 8шт.  ОСТАНКИНО</v>
          </cell>
          <cell r="D135">
            <v>462</v>
          </cell>
        </row>
        <row r="136">
          <cell r="A136" t="str">
            <v>6392 ФИЛЕЙНАЯ Папа может вар п/о 0.4кг. ОСТАНКИНО</v>
          </cell>
          <cell r="D136">
            <v>1012</v>
          </cell>
        </row>
        <row r="137">
          <cell r="A137" t="str">
            <v>6411 ВЕТЧ.РУБЛЕНАЯ ПМ в/у срез 0.3кг 6шт.  ОСТАНКИНО</v>
          </cell>
          <cell r="D137">
            <v>11</v>
          </cell>
        </row>
        <row r="138">
          <cell r="A138" t="str">
            <v>6415 БАЛЫКОВАЯ Коровино п/к в/у 0.84кг 6шт.  ОСТАНКИНО</v>
          </cell>
          <cell r="D138">
            <v>-1</v>
          </cell>
        </row>
        <row r="139">
          <cell r="A139" t="str">
            <v>6426 КЛАССИЧЕСКАЯ ПМ вар п/о 0.3кг 8шт.  ОСТАНКИНО</v>
          </cell>
          <cell r="D139">
            <v>396</v>
          </cell>
        </row>
        <row r="140">
          <cell r="A140" t="str">
            <v>6448 СВИНИНА МАДЕРА с/к с/н в/у 1/100 10шт.   ОСТАНКИНО</v>
          </cell>
          <cell r="D140">
            <v>36</v>
          </cell>
        </row>
        <row r="141">
          <cell r="A141" t="str">
            <v>6453 ЭКСТРА Папа может с/к с/н в/у 1/100 14шт.   ОСТАНКИНО</v>
          </cell>
          <cell r="D141">
            <v>373</v>
          </cell>
        </row>
        <row r="142">
          <cell r="A142" t="str">
            <v>6454 АРОМАТНАЯ с/к с/н в/у 1/100 14шт.  ОСТАНКИНО</v>
          </cell>
          <cell r="D142">
            <v>269</v>
          </cell>
        </row>
        <row r="143">
          <cell r="A143" t="str">
            <v>6459 СЕРВЕЛАТ ШВЕЙЦАРСК. в/к с/н в/у 1/100*10  ОСТАНКИНО</v>
          </cell>
          <cell r="D143">
            <v>66</v>
          </cell>
        </row>
        <row r="144">
          <cell r="A144" t="str">
            <v>6470 ВЕТЧ.МРАМОРНАЯ в/у_45с  ОСТАНКИНО</v>
          </cell>
          <cell r="D144">
            <v>13.22</v>
          </cell>
        </row>
        <row r="145">
          <cell r="A145" t="str">
            <v>6492 ШПИК С ЧЕСНОК.И ПЕРЦЕМ к/в в/у 0.3кг_45c  ОСТАНКИНО</v>
          </cell>
          <cell r="D145">
            <v>14</v>
          </cell>
        </row>
        <row r="146">
          <cell r="A146" t="str">
            <v>6495 ВЕТЧ.МРАМОРНАЯ в/у срез 0.3кг 6шт_45с  ОСТАНКИНО</v>
          </cell>
          <cell r="D146">
            <v>77</v>
          </cell>
        </row>
        <row r="147">
          <cell r="A147" t="str">
            <v>6527 ШПИКАЧКИ СОЧНЫЕ ПМ сар б/о мгс 1*3 45с ОСТАНКИНО</v>
          </cell>
          <cell r="D147">
            <v>93.32</v>
          </cell>
        </row>
        <row r="148">
          <cell r="A148" t="str">
            <v>6528 ШПИКАЧКИ СОЧНЫЕ ПМ сар б/о мгс 0.4кг 45с  ОСТАНКИНО</v>
          </cell>
          <cell r="D148">
            <v>9</v>
          </cell>
        </row>
        <row r="149">
          <cell r="A149" t="str">
            <v>6586 МРАМОРНАЯ И БАЛЫКОВАЯ в/к с/н мгс 1/90 ОСТАНКИНО</v>
          </cell>
          <cell r="D149">
            <v>91</v>
          </cell>
        </row>
        <row r="150">
          <cell r="A150" t="str">
            <v>6609 С ГОВЯДИНОЙ ПМ сар б/о мгс 0.4кг_45с ОСТАНКИНО</v>
          </cell>
          <cell r="D150">
            <v>10</v>
          </cell>
        </row>
        <row r="151">
          <cell r="A151" t="str">
            <v>6616 МОЛОЧНЫЕ КЛАССИЧЕСКИЕ сос п/о в/у 0.3кг  ОСТАНКИНО</v>
          </cell>
          <cell r="D151">
            <v>112</v>
          </cell>
        </row>
        <row r="152">
          <cell r="A152" t="str">
            <v>6684 СЕРВЕЛАТ КАРЕЛЬСКИЙ ПМ в/к в/у 0.28кг  ОСТАНКИНО</v>
          </cell>
          <cell r="D152">
            <v>756</v>
          </cell>
        </row>
        <row r="153">
          <cell r="A153" t="str">
            <v>6697 СЕРВЕЛАТ ФИНСКИЙ ПМ в/к в/у 0,35кг 8шт.  ОСТАНКИНО</v>
          </cell>
          <cell r="D153">
            <v>1059</v>
          </cell>
        </row>
        <row r="154">
          <cell r="A154" t="str">
            <v>6713 СОЧНЫЙ ГРИЛЬ ПМ сос п/о мгс 0.41кг 8шт.  ОСТАНКИНО</v>
          </cell>
          <cell r="D154">
            <v>317</v>
          </cell>
        </row>
        <row r="155">
          <cell r="A155" t="str">
            <v>6724 МОЛОЧНЫЕ ПМ сос п/о мгс 0.41кг 10шт.  ОСТАНКИНО</v>
          </cell>
          <cell r="D155">
            <v>49</v>
          </cell>
        </row>
        <row r="156">
          <cell r="A156" t="str">
            <v>6762 СЛИВОЧНЫЕ сос ц/о мгс 0.41кг 8шт.  ОСТАНКИНО</v>
          </cell>
          <cell r="D156">
            <v>11</v>
          </cell>
        </row>
        <row r="157">
          <cell r="A157" t="str">
            <v>6765 РУБЛЕНЫЕ сос ц/о мгс 0.36кг 6шт.  ОСТАНКИНО</v>
          </cell>
          <cell r="D157">
            <v>139</v>
          </cell>
        </row>
        <row r="158">
          <cell r="A158" t="str">
            <v>6773 САЛЯМИ Папа может п/к в/у 0,28кг 8шт.  ОСТАНКИНО</v>
          </cell>
          <cell r="D158">
            <v>159</v>
          </cell>
        </row>
        <row r="159">
          <cell r="A159" t="str">
            <v>6785 ВЕНСКАЯ САЛЯМИ п/к в/у 0.33кг 8шт.  ОСТАНКИНО</v>
          </cell>
          <cell r="D159">
            <v>57</v>
          </cell>
        </row>
        <row r="160">
          <cell r="A160" t="str">
            <v>6787 СЕРВЕЛАТ КРЕМЛЕВСКИЙ в/к в/у 0,33кг 8шт.  ОСТАНКИНО</v>
          </cell>
          <cell r="D160">
            <v>63</v>
          </cell>
        </row>
        <row r="161">
          <cell r="A161" t="str">
            <v>6793 БАЛЫКОВАЯ в/к в/у 0,33кг 8шт.  ОСТАНКИНО</v>
          </cell>
          <cell r="D161">
            <v>118</v>
          </cell>
        </row>
        <row r="162">
          <cell r="A162" t="str">
            <v>6794 БАЛЫКОВАЯ в/к в/у  ОСТАНКИНО</v>
          </cell>
          <cell r="D162">
            <v>3.2109999999999999</v>
          </cell>
        </row>
        <row r="163">
          <cell r="A163" t="str">
            <v>6801 ОСТАНКИНСКАЯ вар п/о 0.4кг 8шт.  ОСТАНКИНО</v>
          </cell>
          <cell r="D163">
            <v>-4</v>
          </cell>
        </row>
        <row r="164">
          <cell r="A164" t="str">
            <v>6829 МОЛОЧНЫЕ КЛАССИЧЕСКИЕ сос п/о мгс 2*4_С  ОСТАНКИНО</v>
          </cell>
          <cell r="D164">
            <v>156.488</v>
          </cell>
        </row>
        <row r="165">
          <cell r="A165" t="str">
            <v>6837 ФИЛЕЙНЫЕ Папа Может сос ц/о мгс 0.4кг  ОСТАНКИНО</v>
          </cell>
          <cell r="D165">
            <v>240</v>
          </cell>
        </row>
        <row r="166">
          <cell r="A166" t="str">
            <v>6842 ДЫМОВИЦА ИЗ ОКОРОКА к/в мл/к в/у 0,3кг  ОСТАНКИНО</v>
          </cell>
          <cell r="D166">
            <v>14</v>
          </cell>
        </row>
        <row r="167">
          <cell r="A167" t="str">
            <v>6861 ДОМАШНИЙ РЕЦЕПТ Коровино вар п/о  ОСТАНКИНО</v>
          </cell>
          <cell r="D167">
            <v>35.554000000000002</v>
          </cell>
        </row>
        <row r="168">
          <cell r="A168" t="str">
            <v>6862 ДОМАШНИЙ РЕЦЕПТ СО ШПИК. Коровино вар п/о  ОСТАНКИНО</v>
          </cell>
          <cell r="D168">
            <v>1.95</v>
          </cell>
        </row>
        <row r="169">
          <cell r="A169" t="str">
            <v>6866 ВЕТЧ.НЕЖНАЯ Коровино п/о_Маяк  ОСТАНКИНО</v>
          </cell>
          <cell r="D169">
            <v>39.915999999999997</v>
          </cell>
        </row>
        <row r="170">
          <cell r="A170" t="str">
            <v>6877 В ОБВЯЗКЕ вар п/о  ОСТАНКИНО</v>
          </cell>
          <cell r="D170">
            <v>4.0140000000000002</v>
          </cell>
        </row>
        <row r="171">
          <cell r="A171" t="str">
            <v>6888 С ГРУДИНКОЙ вар б/о в/у срез 0.4кг 8шт.  ОСТАНКИНО</v>
          </cell>
          <cell r="D171">
            <v>1</v>
          </cell>
        </row>
        <row r="172">
          <cell r="A172" t="str">
            <v>6909 ДЛЯ ДЕТЕЙ сос п/о мгс 0.33кг 8шт.  ОСТАНКИНО</v>
          </cell>
          <cell r="D172">
            <v>35</v>
          </cell>
        </row>
        <row r="173">
          <cell r="A173" t="str">
            <v>6919 БЕКОН с/к с/н в/у 1/180 10шт.  ОСТАНКИНО</v>
          </cell>
          <cell r="D173">
            <v>-2</v>
          </cell>
        </row>
        <row r="174">
          <cell r="A174" t="str">
            <v>6962 МЯСНИКС ПМ сос б/о мгс 1/160 10шт.  ОСТАНКИНО</v>
          </cell>
          <cell r="D174">
            <v>3</v>
          </cell>
        </row>
        <row r="175">
          <cell r="A175" t="str">
            <v>6987 СУПЕР СЫТНЫЕ ПМ сос п/о мгс 0.6кг 8 шт.  ОСТАНКИНО</v>
          </cell>
          <cell r="D175">
            <v>2</v>
          </cell>
        </row>
        <row r="176">
          <cell r="A176" t="str">
            <v>7001 КЛАССИЧЕСКИЕ Папа может сар б/о мгс 1*3  ОСТАНКИНО</v>
          </cell>
          <cell r="D176">
            <v>33.039000000000001</v>
          </cell>
        </row>
        <row r="177">
          <cell r="A177" t="str">
            <v>7035 ВЕТЧ.КЛАССИЧЕСКАЯ ПМ п/о 0.35кг 8шт.  ОСТАНКИНО</v>
          </cell>
          <cell r="D177">
            <v>26</v>
          </cell>
        </row>
        <row r="178">
          <cell r="A178" t="str">
            <v>7038 С ГОВЯДИНОЙ ПМ сос п/о мгс 1.5*4  ОСТАНКИНО</v>
          </cell>
          <cell r="D178">
            <v>34.091999999999999</v>
          </cell>
        </row>
        <row r="179">
          <cell r="A179" t="str">
            <v>7040 С ИНДЕЙКОЙ ПМ сос ц/о в/у 1/270 8шт.  ОСТАНКИНО</v>
          </cell>
          <cell r="D179">
            <v>24</v>
          </cell>
        </row>
        <row r="180">
          <cell r="A180" t="str">
            <v>7059 ШПИКАЧКИ СОЧНЫЕ С БЕК. п/о мгс 0.3кг_60с  ОСТАНКИНО</v>
          </cell>
          <cell r="D180">
            <v>9</v>
          </cell>
        </row>
        <row r="181">
          <cell r="A181" t="str">
            <v>7066 СОЧНЫЕ ПМ сос п/о мгс 0.41кг 10шт_50с  ОСТАНКИНО</v>
          </cell>
          <cell r="D181">
            <v>1529</v>
          </cell>
        </row>
        <row r="182">
          <cell r="A182" t="str">
            <v>7070 СОЧНЫЕ ПМ сос п/о мгс 1.5*4_А_50с  ОСТАНКИНО</v>
          </cell>
          <cell r="D182">
            <v>537.19600000000003</v>
          </cell>
        </row>
        <row r="183">
          <cell r="A183" t="str">
            <v>7073 МОЛОЧ.ПРЕМИУМ ПМ сос п/о в/у 1/350_50с  ОСТАНКИНО</v>
          </cell>
          <cell r="D183">
            <v>483</v>
          </cell>
        </row>
        <row r="184">
          <cell r="A184" t="str">
            <v>7074 МОЛОЧ.ПРЕМИУМ ПМ сос п/о мгс 0.6кг_50с  ОСТАНКИНО</v>
          </cell>
          <cell r="D184">
            <v>40</v>
          </cell>
        </row>
        <row r="185">
          <cell r="A185" t="str">
            <v>7075 МОЛОЧ.ПРЕМИУМ ПМ сос п/о мгс 1.5*4_О_50с  ОСТАНКИНО</v>
          </cell>
          <cell r="D185">
            <v>28.917000000000002</v>
          </cell>
        </row>
        <row r="186">
          <cell r="A186" t="str">
            <v>7077 МЯСНЫЕ С ГОВЯД.ПМ сос п/о мгс 0.4кг_50с  ОСТАНКИНО</v>
          </cell>
          <cell r="D186">
            <v>419</v>
          </cell>
        </row>
        <row r="187">
          <cell r="A187" t="str">
            <v>7080 СЛИВОЧНЫЕ ПМ сос п/о мгс 0.41кг 10шт. 50с  ОСТАНКИНО</v>
          </cell>
          <cell r="D187">
            <v>588</v>
          </cell>
        </row>
        <row r="188">
          <cell r="A188" t="str">
            <v>7082 СЛИВОЧНЫЕ ПМ сос п/о мгс 1.5*4_50с  ОСТАНКИНО</v>
          </cell>
          <cell r="D188">
            <v>26.702999999999999</v>
          </cell>
        </row>
        <row r="189">
          <cell r="A189" t="str">
            <v>7090 СВИНИНА ПО-ДОМ. к/в мл/к в/у 0.3кг_50с  ОСТАНКИНО</v>
          </cell>
          <cell r="D189">
            <v>136</v>
          </cell>
        </row>
        <row r="190">
          <cell r="A190" t="str">
            <v>7092 БЕКОН Папа может с/к с/н в/у 1/140_50с  ОСТАНКИНО</v>
          </cell>
          <cell r="D190">
            <v>133</v>
          </cell>
        </row>
        <row r="191">
          <cell r="A191" t="str">
            <v>7105 МИЛАНО с/к с/н мгс 1/90 12шт.  ОСТАНКИНО</v>
          </cell>
          <cell r="D191">
            <v>5</v>
          </cell>
        </row>
        <row r="192">
          <cell r="A192" t="str">
            <v>7106 ТОСКАНО с/к с/н мгс 1/90 12шт.  ОСТАНКИНО</v>
          </cell>
          <cell r="D192">
            <v>12</v>
          </cell>
        </row>
        <row r="193">
          <cell r="A193" t="str">
            <v>7107 САН-РЕМО с/в с/н мгс 1/90 12шт.  ОСТАНКИНО</v>
          </cell>
          <cell r="D193">
            <v>10</v>
          </cell>
        </row>
        <row r="194">
          <cell r="A194" t="str">
            <v>7126 МОЛОЧНАЯ Останкино вар п/о 0.4кг 8шт.  ОСТАНКИНО</v>
          </cell>
          <cell r="D194">
            <v>3</v>
          </cell>
        </row>
        <row r="195">
          <cell r="A195" t="str">
            <v>7154 СЕРВЕЛАТ ЗЕРНИСТЫЙ ПМ в/к в/у 0.35кг_50с  ОСТАНКИНО</v>
          </cell>
          <cell r="D195">
            <v>487</v>
          </cell>
        </row>
        <row r="196">
          <cell r="A196" t="str">
            <v>7166 СЕРВЕЛТ ОХОТНИЧИЙ ПМ в/к в/у_50с  ОСТАНКИНО</v>
          </cell>
          <cell r="D196">
            <v>99.093999999999994</v>
          </cell>
        </row>
        <row r="197">
          <cell r="A197" t="str">
            <v>7169 СЕРВЕЛАТ ОХОТНИЧИЙ ПМ в/к в/у 0.35кг_50с  ОСТАНКИНО</v>
          </cell>
          <cell r="D197">
            <v>691</v>
          </cell>
        </row>
        <row r="198">
          <cell r="A198" t="str">
            <v>7173 БОЯNСКАЯ ПМ п/к в/у 0.28кг 8шт_50с  ОСТАНКИНО</v>
          </cell>
          <cell r="D198">
            <v>266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36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42</v>
          </cell>
        </row>
        <row r="201">
          <cell r="A201" t="str">
            <v>Балыковая с/к 200 гр. срез "Эликатессе" термоформ.пак.  СПК</v>
          </cell>
          <cell r="D201">
            <v>41</v>
          </cell>
        </row>
        <row r="202">
          <cell r="A202" t="str">
            <v>БОНУС МОЛОЧНЫЕ КЛАССИЧЕСКИЕ сос п/о в/у 0.3кг (6084)  ОСТАНКИНО</v>
          </cell>
          <cell r="D202">
            <v>11</v>
          </cell>
        </row>
        <row r="203">
          <cell r="A203" t="str">
            <v>БОНУС МОЛОЧНЫЕ КЛАССИЧЕСКИЕ сос п/о мгс 2*4_С (4980)  ОСТАНКИНО</v>
          </cell>
          <cell r="D203">
            <v>8.4049999999999994</v>
          </cell>
        </row>
        <row r="204">
          <cell r="A204" t="str">
            <v>БОНУС СОЧНЫЕ Папа может сос п/о мгс 1.5*4 (6954)  ОСТАНКИНО</v>
          </cell>
          <cell r="D204">
            <v>7.66</v>
          </cell>
        </row>
        <row r="205">
          <cell r="A205" t="str">
            <v>БОНУС СОЧНЫЕ сос п/о мгс 0.41кг_UZ (6087)  ОСТАНКИНО</v>
          </cell>
          <cell r="D205">
            <v>3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108.42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246.44800000000001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2.5</v>
          </cell>
        </row>
        <row r="209">
          <cell r="A209" t="str">
            <v>БОНУС_412  Сосиски Баварские ТМ Стародворье 0,35 кг ПОКОМ</v>
          </cell>
          <cell r="D209">
            <v>196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117</v>
          </cell>
        </row>
        <row r="211">
          <cell r="A211" t="str">
            <v>БОНУС_Готовые чебупели сочные с мясом ТМ Горячая штучка  0,3кг зам    ПОКОМ</v>
          </cell>
          <cell r="D211">
            <v>2</v>
          </cell>
        </row>
        <row r="212">
          <cell r="A212" t="str">
            <v>БОНУС_Колбаса вареная Филейская ТМ Вязанка. ВЕС  ПОКОМ</v>
          </cell>
          <cell r="D212">
            <v>2.6850000000000001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58</v>
          </cell>
        </row>
        <row r="214">
          <cell r="A214" t="str">
            <v>БОНУС_Пельмени Бульмени с говядиной и свининой ТМ Горячая штучка. флоу-пак сфера 0,4 кг ПОКОМ</v>
          </cell>
          <cell r="D214">
            <v>23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53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106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389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276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51</v>
          </cell>
        </row>
        <row r="220">
          <cell r="A220" t="str">
            <v>Грудинка "По-московски" в/к термоус.пак.  СПК</v>
          </cell>
          <cell r="D220">
            <v>5.94</v>
          </cell>
        </row>
        <row r="221">
          <cell r="A221" t="str">
            <v>Гуцульская с/к "КолбасГрад" 160 гр.шт. термоус. пак  СПК</v>
          </cell>
          <cell r="D221">
            <v>11</v>
          </cell>
        </row>
        <row r="222">
          <cell r="A222" t="str">
            <v>Дельгаро с/в "Эликатессе" 140 гр.шт.  СПК</v>
          </cell>
          <cell r="D222">
            <v>11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58</v>
          </cell>
        </row>
        <row r="224">
          <cell r="A224" t="str">
            <v>Докторская вареная в/с  СПК</v>
          </cell>
          <cell r="D224">
            <v>1.214</v>
          </cell>
        </row>
        <row r="225">
          <cell r="A225" t="str">
            <v>Докторская вареная в/с 0,47 кг шт.  СПК</v>
          </cell>
          <cell r="D225">
            <v>1</v>
          </cell>
        </row>
        <row r="226">
          <cell r="A226" t="str">
            <v>Докторская вареная термоус.пак. "Высокий вкус"  СПК</v>
          </cell>
          <cell r="D226">
            <v>14.59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27</v>
          </cell>
        </row>
        <row r="228">
          <cell r="A228" t="str">
            <v>ЖАР-ладушки с мясом 0,2кг ТМ Стародворье  ПОКОМ</v>
          </cell>
          <cell r="D228">
            <v>57</v>
          </cell>
        </row>
        <row r="229">
          <cell r="A229" t="str">
            <v>ЖАР-ладушки с яблоком и грушей ТМ Стародворье 0,2 кг. ПОКОМ</v>
          </cell>
          <cell r="D229">
            <v>16</v>
          </cell>
        </row>
        <row r="230">
          <cell r="A230" t="str">
            <v>Карбонад Юбилейный термоус.пак.  СПК</v>
          </cell>
          <cell r="D230">
            <v>9.6679999999999993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97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66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103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129</v>
          </cell>
        </row>
        <row r="236">
          <cell r="A236" t="str">
            <v>Ла Фаворте с/в "Эликатессе" 140 гр.шт.  СПК</v>
          </cell>
          <cell r="D236">
            <v>46</v>
          </cell>
        </row>
        <row r="237">
          <cell r="A237" t="str">
            <v>Любительская вареная термоус.пак. "Высокий вкус"  СПК</v>
          </cell>
          <cell r="D237">
            <v>20.021999999999998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48.1</v>
          </cell>
        </row>
        <row r="239">
          <cell r="A239" t="str">
            <v>Мини-чебуречки с мясом ВЕС 5,5кг ТМ Зареченские  ПОКОМ</v>
          </cell>
          <cell r="D239">
            <v>5.5</v>
          </cell>
        </row>
        <row r="240">
          <cell r="A240" t="str">
            <v>Мини-шарики с курочкой и сыром ТМ Зареченские ВЕС  ПОКОМ</v>
          </cell>
          <cell r="D240">
            <v>9</v>
          </cell>
        </row>
        <row r="241">
          <cell r="A241" t="str">
            <v>Наггетсы Foodgital 0,25кг ТМ Горячая штучка  ПОКОМ</v>
          </cell>
          <cell r="D241">
            <v>3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504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344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520</v>
          </cell>
        </row>
        <row r="245">
          <cell r="A245" t="str">
            <v>Наггетсы с куриным филе и сыром ТМ Вязанка 0,25 кг ПОКОМ</v>
          </cell>
          <cell r="D245">
            <v>255</v>
          </cell>
        </row>
        <row r="246">
          <cell r="A246" t="str">
            <v>Наггетсы Хрустящие 0,3кг ТМ Зареченские  ПОКОМ</v>
          </cell>
          <cell r="D246">
            <v>36</v>
          </cell>
        </row>
        <row r="247">
          <cell r="A247" t="str">
            <v>Наггетсы Хрустящие ТМ Зареченские. ВЕС ПОКОМ</v>
          </cell>
          <cell r="D247">
            <v>126</v>
          </cell>
        </row>
        <row r="248">
          <cell r="A248" t="str">
            <v>Оригинальная с перцем с/к  СПК</v>
          </cell>
          <cell r="D248">
            <v>14.446</v>
          </cell>
        </row>
        <row r="249">
          <cell r="A249" t="str">
            <v>Паштет печеночный 140 гр.шт.  СПК</v>
          </cell>
          <cell r="D249">
            <v>4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32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16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12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218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27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486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4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20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104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84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35.1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183.5</v>
          </cell>
        </row>
        <row r="262">
          <cell r="A262" t="str">
            <v>Пельмени Бульмени с говядиной и свининой ТМ Горячая штучка. флоу-пак сфера 0,4 кг ПОКОМ</v>
          </cell>
          <cell r="D262">
            <v>177</v>
          </cell>
        </row>
        <row r="263">
          <cell r="A263" t="str">
            <v>Пельмени Бульмени с говядиной и свининой ТМ Горячая штучка. флоу-пак сфера 0,7 кг ПОКОМ</v>
          </cell>
          <cell r="D263">
            <v>339</v>
          </cell>
        </row>
        <row r="264">
          <cell r="A264" t="str">
            <v>Пельмени Бульмени со сливочным маслом ТМ Горячая штучка. флоу-пак сфера 0,4 кг. ПОКОМ</v>
          </cell>
          <cell r="D264">
            <v>201</v>
          </cell>
        </row>
        <row r="265">
          <cell r="A265" t="str">
            <v>Пельмени Бульмени со сливочным маслом ТМ Горячая штучка.флоу-пак сфера 0,7 кг. ПОКОМ</v>
          </cell>
          <cell r="D265">
            <v>612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2</v>
          </cell>
        </row>
        <row r="267">
          <cell r="A267" t="str">
            <v>Пельмени Медвежьи ушки с фермерскими сливками 0,7кг  ПОКОМ</v>
          </cell>
          <cell r="D267">
            <v>14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68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21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248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34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105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109</v>
          </cell>
        </row>
        <row r="274">
          <cell r="A274" t="str">
            <v>Пельмени Сочные сфера 0,8 кг ТМ Стародворье  ПОКОМ</v>
          </cell>
          <cell r="D274">
            <v>25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мясом 3,7кг ВЕС ТМ Зареченские  ПОКОМ</v>
          </cell>
          <cell r="D276">
            <v>37</v>
          </cell>
        </row>
        <row r="277">
          <cell r="A277" t="str">
            <v>Пирожки с яблоком и грушей ВЕС ТМ Зареченские  ПОКОМ</v>
          </cell>
          <cell r="D277">
            <v>7.4</v>
          </cell>
        </row>
        <row r="278">
          <cell r="A278" t="str">
            <v>Покровская вареная 0,47 кг шт.  СПК</v>
          </cell>
          <cell r="D278">
            <v>-3</v>
          </cell>
        </row>
        <row r="279">
          <cell r="A279" t="str">
            <v>Ричеза с/к 230 гр.шт.  СПК</v>
          </cell>
          <cell r="D279">
            <v>29</v>
          </cell>
        </row>
        <row r="280">
          <cell r="A280" t="str">
            <v>Сальчетти с/к 230 гр.шт.  СПК</v>
          </cell>
          <cell r="D280">
            <v>41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6</v>
          </cell>
        </row>
        <row r="282">
          <cell r="A282" t="str">
            <v>Салями с/к 100 гр.шт.нар. (лоток с ср.защ.атм.)  СПК</v>
          </cell>
          <cell r="D282">
            <v>4</v>
          </cell>
        </row>
        <row r="283">
          <cell r="A283" t="str">
            <v>Салями Трюфель с/в "Эликатессе" 0,16 кг.шт.  СПК</v>
          </cell>
          <cell r="D283">
            <v>23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22.347999999999999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2.0310000000000001</v>
          </cell>
        </row>
        <row r="286">
          <cell r="A286" t="str">
            <v>Сервелат Европейский в/к, в/с 0,38 кг.шт.термофор.пак  СПК</v>
          </cell>
          <cell r="D286">
            <v>1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1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19</v>
          </cell>
        </row>
        <row r="289">
          <cell r="A289" t="str">
            <v>Сибирская особая с/к 0,235 кг шт.  СПК</v>
          </cell>
          <cell r="D289">
            <v>48</v>
          </cell>
        </row>
        <row r="290">
          <cell r="A290" t="str">
            <v>Сосиски "Молочные" 0,36 кг.шт. вак.упак.  СПК</v>
          </cell>
          <cell r="D290">
            <v>-3</v>
          </cell>
        </row>
        <row r="291">
          <cell r="A291" t="str">
            <v>Сочный мегачебурек ТМ Зареченские ВЕС ПОКОМ</v>
          </cell>
          <cell r="D291">
            <v>35.840000000000003</v>
          </cell>
        </row>
        <row r="292">
          <cell r="A292" t="str">
            <v>Торо Неро с/в "Эликатессе" 140 гр.шт.  СПК</v>
          </cell>
          <cell r="D292">
            <v>14</v>
          </cell>
        </row>
        <row r="293">
          <cell r="A293" t="str">
            <v>Уши свиные копченые к пиву 0,15кг нар. д/ф шт.  СПК</v>
          </cell>
          <cell r="D293">
            <v>7</v>
          </cell>
        </row>
        <row r="294">
          <cell r="A294" t="str">
            <v>Фестивальная пора с/к 100 гр.шт.нар. (лоток с ср.защ.атм.)  СПК</v>
          </cell>
          <cell r="D294">
            <v>23</v>
          </cell>
        </row>
        <row r="295">
          <cell r="A295" t="str">
            <v>Фестивальная пора с/к 235 гр.шт.  СПК</v>
          </cell>
          <cell r="D295">
            <v>72</v>
          </cell>
        </row>
        <row r="296">
          <cell r="A296" t="str">
            <v>Фестивальная пора с/к термоус.пак  СПК</v>
          </cell>
          <cell r="D296">
            <v>12.683999999999999</v>
          </cell>
        </row>
        <row r="297">
          <cell r="A297" t="str">
            <v>Фирменная с/к 200 гр. срез "Эликатессе" термоформ.пак.  СПК</v>
          </cell>
          <cell r="D297">
            <v>24</v>
          </cell>
        </row>
        <row r="298">
          <cell r="A298" t="str">
            <v>Фуэт с/в "Эликатессе" 160 гр.шт.  СПК</v>
          </cell>
          <cell r="D298">
            <v>18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46</v>
          </cell>
        </row>
        <row r="300">
          <cell r="A300" t="str">
            <v>Хотстеры с сыром 0,25кг ТМ Горячая штучка  ПОКОМ</v>
          </cell>
          <cell r="D300">
            <v>107</v>
          </cell>
        </row>
        <row r="301">
          <cell r="A301" t="str">
            <v>Хотстеры ТМ Горячая штучка ТС Хотстеры 0,25 кг зам  ПОКОМ</v>
          </cell>
          <cell r="D301">
            <v>328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72</v>
          </cell>
        </row>
        <row r="303">
          <cell r="A303" t="str">
            <v>Хрустящие крылышки ТМ Горячая штучка 0,3 кг зам  ПОКОМ</v>
          </cell>
          <cell r="D303">
            <v>105</v>
          </cell>
        </row>
        <row r="304">
          <cell r="A304" t="str">
            <v>Чебупели Курочка гриль ТМ Горячая штучка, 0,3 кг зам  ПОКОМ</v>
          </cell>
          <cell r="D304">
            <v>105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302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919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Шпикачки Русские (черева) (в ср.защ.атм.) "Высокий вкус"  СПК</v>
          </cell>
          <cell r="D308">
            <v>-2.3780000000000001</v>
          </cell>
        </row>
        <row r="309">
          <cell r="A309" t="str">
            <v>Эликапреза с/в "Эликатессе" 85 гр.шт. нарезка (лоток с ср.защ.атм.)  СПК</v>
          </cell>
          <cell r="D309">
            <v>2</v>
          </cell>
        </row>
        <row r="310">
          <cell r="A310" t="str">
            <v>Юбилейная с/к 0,235 кг.шт.  СПК</v>
          </cell>
          <cell r="D310">
            <v>94</v>
          </cell>
        </row>
        <row r="311">
          <cell r="A311" t="str">
            <v>Юбилейная с/к термоус.пак.  СПК</v>
          </cell>
          <cell r="D311">
            <v>3.0539999999999998</v>
          </cell>
        </row>
        <row r="312">
          <cell r="A312" t="str">
            <v>Итого</v>
          </cell>
          <cell r="D312">
            <v>46346.584000000003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8" sqref="AO8"/>
    </sheetView>
  </sheetViews>
  <sheetFormatPr defaultColWidth="10.5" defaultRowHeight="11.45" customHeight="1" outlineLevelRow="1" x14ac:dyDescent="0.2"/>
  <cols>
    <col min="1" max="1" width="56.5" style="1" customWidth="1"/>
    <col min="2" max="2" width="3.6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22" width="0.6640625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83203125" style="5" customWidth="1"/>
    <col min="30" max="33" width="6.6640625" style="5" bestFit="1" customWidth="1"/>
    <col min="34" max="34" width="6.6640625" style="5" customWidth="1"/>
    <col min="35" max="35" width="8.83203125" style="5" customWidth="1"/>
    <col min="36" max="36" width="7.33203125" style="5" customWidth="1"/>
    <col min="37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X5" s="14" t="s">
        <v>142</v>
      </c>
      <c r="AE5" s="17" t="s">
        <v>143</v>
      </c>
      <c r="AF5" s="14" t="s">
        <v>144</v>
      </c>
      <c r="AG5" s="14" t="s">
        <v>145</v>
      </c>
      <c r="AH5" s="14" t="s">
        <v>146</v>
      </c>
      <c r="AJ5" s="14" t="s">
        <v>142</v>
      </c>
    </row>
    <row r="6" spans="1:39" ht="11.1" customHeight="1" x14ac:dyDescent="0.2">
      <c r="A6" s="6"/>
      <c r="B6" s="6"/>
      <c r="C6" s="3"/>
      <c r="D6" s="3"/>
      <c r="E6" s="12">
        <f>SUM(E7:E155)</f>
        <v>115407.87000000001</v>
      </c>
      <c r="F6" s="12">
        <f>SUM(F7:F155)</f>
        <v>85670.739999999991</v>
      </c>
      <c r="J6" s="12">
        <f t="shared" ref="J6:X6" si="0">SUM(J7:J155)</f>
        <v>116167.14199999999</v>
      </c>
      <c r="K6" s="12">
        <f t="shared" si="0"/>
        <v>-759.27199999999971</v>
      </c>
      <c r="L6" s="12">
        <f t="shared" si="0"/>
        <v>25310</v>
      </c>
      <c r="M6" s="12">
        <f t="shared" si="0"/>
        <v>25575</v>
      </c>
      <c r="N6" s="12">
        <f t="shared" si="0"/>
        <v>5710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20082.373999999996</v>
      </c>
      <c r="X6" s="12">
        <f t="shared" si="0"/>
        <v>30020</v>
      </c>
      <c r="AA6" s="12">
        <f t="shared" ref="AA6:AH6" si="1">SUM(AA7:AA155)</f>
        <v>0</v>
      </c>
      <c r="AB6" s="12">
        <f t="shared" si="1"/>
        <v>0</v>
      </c>
      <c r="AC6" s="12">
        <f t="shared" si="1"/>
        <v>0</v>
      </c>
      <c r="AD6" s="12">
        <f t="shared" si="1"/>
        <v>14996</v>
      </c>
      <c r="AE6" s="12">
        <f t="shared" si="1"/>
        <v>18097.710999999996</v>
      </c>
      <c r="AF6" s="12">
        <f t="shared" si="1"/>
        <v>20197.793799999992</v>
      </c>
      <c r="AG6" s="12">
        <f t="shared" si="1"/>
        <v>18092.419199999997</v>
      </c>
      <c r="AH6" s="12">
        <f t="shared" si="1"/>
        <v>21414.761000000002</v>
      </c>
      <c r="AI6" s="12"/>
      <c r="AJ6" s="12">
        <f>SUM(AJ7:AJ155)</f>
        <v>17058.2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704.07799999999997</v>
      </c>
      <c r="D7" s="8">
        <v>430.30599999999998</v>
      </c>
      <c r="E7" s="8">
        <v>624.29100000000005</v>
      </c>
      <c r="F7" s="8">
        <v>484.60700000000003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647.06500000000005</v>
      </c>
      <c r="K7" s="13">
        <f>E7-J7</f>
        <v>-22.774000000000001</v>
      </c>
      <c r="L7" s="13">
        <f>VLOOKUP(A:A,[1]TDSheet!$A:$M,13,0)</f>
        <v>200</v>
      </c>
      <c r="M7" s="13">
        <f>VLOOKUP(A:A,[1]TDSheet!$A:$N,14,0)</f>
        <v>150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124.85820000000001</v>
      </c>
      <c r="X7" s="15">
        <v>250</v>
      </c>
      <c r="Y7" s="16">
        <f>(F7+L7+M7+N7+X7)/W7</f>
        <v>8.6867102040554798</v>
      </c>
      <c r="Z7" s="13">
        <f>F7/W7</f>
        <v>3.8812589000962689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106.50340000000001</v>
      </c>
      <c r="AF7" s="13">
        <f>VLOOKUP(A:A,[1]TDSheet!$A:$AF,32,0)</f>
        <v>128.76500000000001</v>
      </c>
      <c r="AG7" s="13">
        <f>VLOOKUP(A:A,[1]TDSheet!$A:$AG,33,0)</f>
        <v>110.2666</v>
      </c>
      <c r="AH7" s="13">
        <f>VLOOKUP(A:A,[3]TDSheet!$A:$D,4,0)</f>
        <v>177.322</v>
      </c>
      <c r="AI7" s="13" t="str">
        <f>VLOOKUP(A:A,[1]TDSheet!$A:$AI,35,0)</f>
        <v>продмарт</v>
      </c>
      <c r="AJ7" s="13">
        <f>X7*H7</f>
        <v>250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526.29200000000003</v>
      </c>
      <c r="D8" s="8">
        <v>513.35</v>
      </c>
      <c r="E8" s="8">
        <v>522.05499999999995</v>
      </c>
      <c r="F8" s="8">
        <v>491.61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522.23900000000003</v>
      </c>
      <c r="K8" s="13">
        <f t="shared" ref="K8:K71" si="2">E8-J8</f>
        <v>-0.18400000000008276</v>
      </c>
      <c r="L8" s="13">
        <f>VLOOKUP(A:A,[1]TDSheet!$A:$M,13,0)</f>
        <v>120</v>
      </c>
      <c r="M8" s="13">
        <f>VLOOKUP(A:A,[1]TDSheet!$A:$N,14,0)</f>
        <v>150</v>
      </c>
      <c r="N8" s="13">
        <f>VLOOKUP(A:A,[1]TDSheet!$A:$X,24,0)</f>
        <v>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3">(E8-AD8)/5</f>
        <v>104.41099999999999</v>
      </c>
      <c r="X8" s="15">
        <v>150</v>
      </c>
      <c r="Y8" s="16">
        <f t="shared" ref="Y8:Y71" si="4">(F8+L8+M8+N8+X8)/W8</f>
        <v>8.7309766212372271</v>
      </c>
      <c r="Z8" s="13">
        <f t="shared" ref="Z8:Z71" si="5">F8/W8</f>
        <v>4.7084119489325849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99.457599999999999</v>
      </c>
      <c r="AF8" s="13">
        <f>VLOOKUP(A:A,[1]TDSheet!$A:$AF,32,0)</f>
        <v>111.8916</v>
      </c>
      <c r="AG8" s="13">
        <f>VLOOKUP(A:A,[1]TDSheet!$A:$AG,33,0)</f>
        <v>100.0386</v>
      </c>
      <c r="AH8" s="13">
        <f>VLOOKUP(A:A,[3]TDSheet!$A:$D,4,0)</f>
        <v>103.482</v>
      </c>
      <c r="AI8" s="13" t="str">
        <f>VLOOKUP(A:A,[1]TDSheet!$A:$AI,35,0)</f>
        <v>мартяб</v>
      </c>
      <c r="AJ8" s="13">
        <f t="shared" ref="AJ8:AJ71" si="6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1915.3230000000001</v>
      </c>
      <c r="D9" s="8">
        <v>2326.9299999999998</v>
      </c>
      <c r="E9" s="18">
        <v>2052</v>
      </c>
      <c r="F9" s="18">
        <v>1886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1559.925</v>
      </c>
      <c r="K9" s="13">
        <f t="shared" si="2"/>
        <v>492.07500000000005</v>
      </c>
      <c r="L9" s="13">
        <f>VLOOKUP(A:A,[1]TDSheet!$A:$M,13,0)</f>
        <v>700</v>
      </c>
      <c r="M9" s="13">
        <f>VLOOKUP(A:A,[1]TDSheet!$A:$N,14,0)</f>
        <v>500</v>
      </c>
      <c r="N9" s="13">
        <f>VLOOKUP(A:A,[1]TDSheet!$A:$X,24,0)</f>
        <v>0</v>
      </c>
      <c r="O9" s="13"/>
      <c r="P9" s="13"/>
      <c r="Q9" s="13"/>
      <c r="R9" s="13"/>
      <c r="S9" s="13"/>
      <c r="T9" s="13"/>
      <c r="U9" s="13"/>
      <c r="V9" s="13"/>
      <c r="W9" s="13">
        <f t="shared" si="3"/>
        <v>410.4</v>
      </c>
      <c r="X9" s="15">
        <v>500</v>
      </c>
      <c r="Y9" s="16">
        <f t="shared" si="4"/>
        <v>8.7378167641325533</v>
      </c>
      <c r="Z9" s="13">
        <f t="shared" si="5"/>
        <v>4.5955165692007798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336.57260000000002</v>
      </c>
      <c r="AF9" s="13">
        <f>VLOOKUP(A:A,[1]TDSheet!$A:$AF,32,0)</f>
        <v>412</v>
      </c>
      <c r="AG9" s="13">
        <f>VLOOKUP(A:A,[1]TDSheet!$A:$AG,33,0)</f>
        <v>398.2</v>
      </c>
      <c r="AH9" s="13">
        <f>VLOOKUP(A:A,[3]TDSheet!$A:$D,4,0)</f>
        <v>352.44099999999997</v>
      </c>
      <c r="AI9" s="13" t="str">
        <f>VLOOKUP(A:A,[1]TDSheet!$A:$AI,35,0)</f>
        <v>продмарт</v>
      </c>
      <c r="AJ9" s="13">
        <f t="shared" si="6"/>
        <v>500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1666</v>
      </c>
      <c r="D10" s="8">
        <v>2648</v>
      </c>
      <c r="E10" s="8">
        <v>2394</v>
      </c>
      <c r="F10" s="8">
        <v>1881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2444</v>
      </c>
      <c r="K10" s="13">
        <f t="shared" si="2"/>
        <v>-50</v>
      </c>
      <c r="L10" s="13">
        <f>VLOOKUP(A:A,[1]TDSheet!$A:$M,13,0)</f>
        <v>500</v>
      </c>
      <c r="M10" s="13">
        <f>VLOOKUP(A:A,[1]TDSheet!$A:$N,14,0)</f>
        <v>400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3"/>
      <c r="W10" s="13">
        <f t="shared" si="3"/>
        <v>394.8</v>
      </c>
      <c r="X10" s="15">
        <v>700</v>
      </c>
      <c r="Y10" s="16">
        <f t="shared" si="4"/>
        <v>8.817122593718338</v>
      </c>
      <c r="Z10" s="13">
        <f t="shared" si="5"/>
        <v>4.764437689969605</v>
      </c>
      <c r="AA10" s="13"/>
      <c r="AB10" s="13"/>
      <c r="AC10" s="13"/>
      <c r="AD10" s="13">
        <f>VLOOKUP(A:A,[1]TDSheet!$A:$AD,30,0)</f>
        <v>420</v>
      </c>
      <c r="AE10" s="13">
        <f>VLOOKUP(A:A,[1]TDSheet!$A:$AE,31,0)</f>
        <v>274.2</v>
      </c>
      <c r="AF10" s="13">
        <f>VLOOKUP(A:A,[1]TDSheet!$A:$AF,32,0)</f>
        <v>408</v>
      </c>
      <c r="AG10" s="13">
        <f>VLOOKUP(A:A,[1]TDSheet!$A:$AG,33,0)</f>
        <v>389.6</v>
      </c>
      <c r="AH10" s="13">
        <f>VLOOKUP(A:A,[3]TDSheet!$A:$D,4,0)</f>
        <v>445</v>
      </c>
      <c r="AI10" s="13" t="str">
        <f>VLOOKUP(A:A,[1]TDSheet!$A:$AI,35,0)</f>
        <v>мартяб</v>
      </c>
      <c r="AJ10" s="13">
        <f t="shared" si="6"/>
        <v>280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3374</v>
      </c>
      <c r="D11" s="8">
        <v>3848</v>
      </c>
      <c r="E11" s="8">
        <v>4917</v>
      </c>
      <c r="F11" s="8">
        <v>2234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5000</v>
      </c>
      <c r="K11" s="13">
        <f t="shared" si="2"/>
        <v>-83</v>
      </c>
      <c r="L11" s="13">
        <f>VLOOKUP(A:A,[1]TDSheet!$A:$M,13,0)</f>
        <v>1000</v>
      </c>
      <c r="M11" s="13">
        <f>VLOOKUP(A:A,[1]TDSheet!$A:$N,14,0)</f>
        <v>700</v>
      </c>
      <c r="N11" s="13">
        <f>VLOOKUP(A:A,[1]TDSheet!$A:$X,24,0)</f>
        <v>400</v>
      </c>
      <c r="O11" s="13"/>
      <c r="P11" s="13"/>
      <c r="Q11" s="13"/>
      <c r="R11" s="13"/>
      <c r="S11" s="13"/>
      <c r="T11" s="13"/>
      <c r="U11" s="13"/>
      <c r="V11" s="13"/>
      <c r="W11" s="13">
        <f t="shared" si="3"/>
        <v>665.4</v>
      </c>
      <c r="X11" s="15">
        <v>1300</v>
      </c>
      <c r="Y11" s="16">
        <f t="shared" si="4"/>
        <v>8.4670874661857525</v>
      </c>
      <c r="Z11" s="13">
        <f t="shared" si="5"/>
        <v>3.3573790201382629</v>
      </c>
      <c r="AA11" s="13"/>
      <c r="AB11" s="13"/>
      <c r="AC11" s="13"/>
      <c r="AD11" s="13">
        <f>VLOOKUP(A:A,[1]TDSheet!$A:$AD,30,0)</f>
        <v>1590</v>
      </c>
      <c r="AE11" s="13">
        <f>VLOOKUP(A:A,[1]TDSheet!$A:$AE,31,0)</f>
        <v>625</v>
      </c>
      <c r="AF11" s="13">
        <f>VLOOKUP(A:A,[1]TDSheet!$A:$AF,32,0)</f>
        <v>682.4</v>
      </c>
      <c r="AG11" s="13">
        <f>VLOOKUP(A:A,[1]TDSheet!$A:$AG,33,0)</f>
        <v>579.20000000000005</v>
      </c>
      <c r="AH11" s="13">
        <f>VLOOKUP(A:A,[3]TDSheet!$A:$D,4,0)</f>
        <v>817</v>
      </c>
      <c r="AI11" s="13" t="str">
        <f>VLOOKUP(A:A,[1]TDSheet!$A:$AI,35,0)</f>
        <v>оконч</v>
      </c>
      <c r="AJ11" s="13">
        <f t="shared" si="6"/>
        <v>585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3207</v>
      </c>
      <c r="D12" s="8">
        <v>4712</v>
      </c>
      <c r="E12" s="8">
        <v>5287</v>
      </c>
      <c r="F12" s="8">
        <v>2506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5419</v>
      </c>
      <c r="K12" s="13">
        <f t="shared" si="2"/>
        <v>-132</v>
      </c>
      <c r="L12" s="13">
        <f>VLOOKUP(A:A,[1]TDSheet!$A:$M,13,0)</f>
        <v>2300</v>
      </c>
      <c r="M12" s="13">
        <f>VLOOKUP(A:A,[1]TDSheet!$A:$N,14,0)</f>
        <v>1000</v>
      </c>
      <c r="N12" s="13">
        <f>VLOOKUP(A:A,[1]TDSheet!$A:$X,24,0)</f>
        <v>400</v>
      </c>
      <c r="O12" s="13"/>
      <c r="P12" s="13"/>
      <c r="Q12" s="13"/>
      <c r="R12" s="13"/>
      <c r="S12" s="13"/>
      <c r="T12" s="13"/>
      <c r="U12" s="13"/>
      <c r="V12" s="13"/>
      <c r="W12" s="13">
        <f t="shared" si="3"/>
        <v>932.6</v>
      </c>
      <c r="X12" s="15">
        <v>1900</v>
      </c>
      <c r="Y12" s="16">
        <f t="shared" si="4"/>
        <v>8.6918292944456361</v>
      </c>
      <c r="Z12" s="13">
        <f t="shared" si="5"/>
        <v>2.6871113017370791</v>
      </c>
      <c r="AA12" s="13"/>
      <c r="AB12" s="13"/>
      <c r="AC12" s="13"/>
      <c r="AD12" s="13">
        <f>VLOOKUP(A:A,[1]TDSheet!$A:$AD,30,0)</f>
        <v>624</v>
      </c>
      <c r="AE12" s="13">
        <f>VLOOKUP(A:A,[1]TDSheet!$A:$AE,31,0)</f>
        <v>625.79999999999995</v>
      </c>
      <c r="AF12" s="13">
        <f>VLOOKUP(A:A,[1]TDSheet!$A:$AF,32,0)</f>
        <v>718.2</v>
      </c>
      <c r="AG12" s="13">
        <f>VLOOKUP(A:A,[1]TDSheet!$A:$AG,33,0)</f>
        <v>731.6</v>
      </c>
      <c r="AH12" s="13">
        <f>VLOOKUP(A:A,[3]TDSheet!$A:$D,4,0)</f>
        <v>1158</v>
      </c>
      <c r="AI12" s="13" t="str">
        <f>VLOOKUP(A:A,[1]TDSheet!$A:$AI,35,0)</f>
        <v>мартяб</v>
      </c>
      <c r="AJ12" s="13">
        <f t="shared" si="6"/>
        <v>855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55</v>
      </c>
      <c r="D13" s="8">
        <v>11</v>
      </c>
      <c r="E13" s="8">
        <v>37</v>
      </c>
      <c r="F13" s="8">
        <v>28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66</v>
      </c>
      <c r="K13" s="13">
        <f t="shared" si="2"/>
        <v>-29</v>
      </c>
      <c r="L13" s="13">
        <f>VLOOKUP(A:A,[1]TDSheet!$A:$M,13,0)</f>
        <v>10</v>
      </c>
      <c r="M13" s="13">
        <f>VLOOKUP(A:A,[1]TDSheet!$A:$N,14,0)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3"/>
        <v>7.4</v>
      </c>
      <c r="X13" s="15">
        <v>30</v>
      </c>
      <c r="Y13" s="16">
        <f t="shared" si="4"/>
        <v>9.1891891891891895</v>
      </c>
      <c r="Z13" s="13">
        <f t="shared" si="5"/>
        <v>3.7837837837837838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9</v>
      </c>
      <c r="AF13" s="13">
        <f>VLOOKUP(A:A,[1]TDSheet!$A:$AF,32,0)</f>
        <v>8.1999999999999993</v>
      </c>
      <c r="AG13" s="13">
        <f>VLOOKUP(A:A,[1]TDSheet!$A:$AG,33,0)</f>
        <v>4.8</v>
      </c>
      <c r="AH13" s="13">
        <f>VLOOKUP(A:A,[3]TDSheet!$A:$D,4,0)</f>
        <v>7</v>
      </c>
      <c r="AI13" s="13">
        <f>VLOOKUP(A:A,[1]TDSheet!$A:$AI,35,0)</f>
        <v>0</v>
      </c>
      <c r="AJ13" s="13">
        <f t="shared" si="6"/>
        <v>12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426</v>
      </c>
      <c r="D14" s="8">
        <v>904</v>
      </c>
      <c r="E14" s="8">
        <v>93</v>
      </c>
      <c r="F14" s="8">
        <v>435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258</v>
      </c>
      <c r="K14" s="13">
        <f t="shared" si="2"/>
        <v>-165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3"/>
        <v>18.600000000000001</v>
      </c>
      <c r="X14" s="15"/>
      <c r="Y14" s="16">
        <f t="shared" si="4"/>
        <v>23.387096774193548</v>
      </c>
      <c r="Z14" s="13">
        <f t="shared" si="5"/>
        <v>23.387096774193548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39.6</v>
      </c>
      <c r="AF14" s="13">
        <f>VLOOKUP(A:A,[1]TDSheet!$A:$AF,32,0)</f>
        <v>40</v>
      </c>
      <c r="AG14" s="13">
        <f>VLOOKUP(A:A,[1]TDSheet!$A:$AG,33,0)</f>
        <v>30.4</v>
      </c>
      <c r="AH14" s="13">
        <f>VLOOKUP(A:A,[3]TDSheet!$A:$D,4,0)</f>
        <v>27</v>
      </c>
      <c r="AI14" s="13">
        <f>VLOOKUP(A:A,[1]TDSheet!$A:$AI,35,0)</f>
        <v>0</v>
      </c>
      <c r="AJ14" s="13">
        <f t="shared" si="6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219</v>
      </c>
      <c r="D15" s="8">
        <v>154</v>
      </c>
      <c r="E15" s="8">
        <v>208</v>
      </c>
      <c r="F15" s="8">
        <v>158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237</v>
      </c>
      <c r="K15" s="13">
        <f t="shared" si="2"/>
        <v>-29</v>
      </c>
      <c r="L15" s="13">
        <f>VLOOKUP(A:A,[1]TDSheet!$A:$M,13,0)</f>
        <v>30</v>
      </c>
      <c r="M15" s="13">
        <f>VLOOKUP(A:A,[1]TDSheet!$A:$N,14,0)</f>
        <v>40</v>
      </c>
      <c r="N15" s="13">
        <f>VLOOKUP(A:A,[1]TDSheet!$A:$X,24,0)</f>
        <v>40</v>
      </c>
      <c r="O15" s="13"/>
      <c r="P15" s="13"/>
      <c r="Q15" s="13"/>
      <c r="R15" s="13"/>
      <c r="S15" s="13"/>
      <c r="T15" s="13"/>
      <c r="U15" s="13"/>
      <c r="V15" s="13"/>
      <c r="W15" s="13">
        <f t="shared" si="3"/>
        <v>41.6</v>
      </c>
      <c r="X15" s="15">
        <v>90</v>
      </c>
      <c r="Y15" s="16">
        <f t="shared" si="4"/>
        <v>8.6057692307692299</v>
      </c>
      <c r="Z15" s="13">
        <f t="shared" si="5"/>
        <v>3.7980769230769229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39</v>
      </c>
      <c r="AF15" s="13">
        <f>VLOOKUP(A:A,[1]TDSheet!$A:$AF,32,0)</f>
        <v>48.4</v>
      </c>
      <c r="AG15" s="13">
        <f>VLOOKUP(A:A,[1]TDSheet!$A:$AG,33,0)</f>
        <v>38.200000000000003</v>
      </c>
      <c r="AH15" s="13">
        <f>VLOOKUP(A:A,[3]TDSheet!$A:$D,4,0)</f>
        <v>42</v>
      </c>
      <c r="AI15" s="13">
        <f>VLOOKUP(A:A,[1]TDSheet!$A:$AI,35,0)</f>
        <v>0</v>
      </c>
      <c r="AJ15" s="13">
        <f t="shared" si="6"/>
        <v>27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418</v>
      </c>
      <c r="D16" s="8">
        <v>80</v>
      </c>
      <c r="E16" s="8">
        <v>427</v>
      </c>
      <c r="F16" s="8">
        <v>-6</v>
      </c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523</v>
      </c>
      <c r="K16" s="13">
        <f t="shared" si="2"/>
        <v>-96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3"/>
        <v>85.4</v>
      </c>
      <c r="X16" s="15"/>
      <c r="Y16" s="16">
        <f t="shared" si="4"/>
        <v>-7.0257611241217793E-2</v>
      </c>
      <c r="Z16" s="13">
        <f t="shared" si="5"/>
        <v>-7.0257611241217793E-2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257.2</v>
      </c>
      <c r="AF16" s="13">
        <f>VLOOKUP(A:A,[1]TDSheet!$A:$AF,32,0)</f>
        <v>3.4</v>
      </c>
      <c r="AG16" s="13">
        <f>VLOOKUP(A:A,[1]TDSheet!$A:$AG,33,0)</f>
        <v>47.6</v>
      </c>
      <c r="AH16" s="13">
        <v>0</v>
      </c>
      <c r="AI16" s="13" t="str">
        <f>VLOOKUP(A:A,[1]TDSheet!$A:$AI,35,0)</f>
        <v>увел</v>
      </c>
      <c r="AJ16" s="13">
        <f t="shared" si="6"/>
        <v>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1933</v>
      </c>
      <c r="D17" s="8">
        <v>5072</v>
      </c>
      <c r="E17" s="8">
        <v>937</v>
      </c>
      <c r="F17" s="8">
        <v>2007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1044</v>
      </c>
      <c r="K17" s="13">
        <f t="shared" si="2"/>
        <v>-107</v>
      </c>
      <c r="L17" s="13">
        <f>VLOOKUP(A:A,[1]TDSheet!$A:$M,13,0)</f>
        <v>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3"/>
        <v>187.4</v>
      </c>
      <c r="X17" s="15">
        <v>500</v>
      </c>
      <c r="Y17" s="16">
        <f t="shared" si="4"/>
        <v>13.377801494130203</v>
      </c>
      <c r="Z17" s="13">
        <f t="shared" si="5"/>
        <v>10.709711846318037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188</v>
      </c>
      <c r="AF17" s="13">
        <f>VLOOKUP(A:A,[1]TDSheet!$A:$AF,32,0)</f>
        <v>257.39999999999998</v>
      </c>
      <c r="AG17" s="13">
        <f>VLOOKUP(A:A,[1]TDSheet!$A:$AG,33,0)</f>
        <v>164.6</v>
      </c>
      <c r="AH17" s="13">
        <f>VLOOKUP(A:A,[3]TDSheet!$A:$D,4,0)</f>
        <v>167</v>
      </c>
      <c r="AI17" s="13">
        <f>VLOOKUP(A:A,[1]TDSheet!$A:$AI,35,0)</f>
        <v>0</v>
      </c>
      <c r="AJ17" s="13">
        <f t="shared" si="6"/>
        <v>85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432</v>
      </c>
      <c r="D18" s="8">
        <v>581</v>
      </c>
      <c r="E18" s="8">
        <v>376</v>
      </c>
      <c r="F18" s="8">
        <v>624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406</v>
      </c>
      <c r="K18" s="13">
        <f t="shared" si="2"/>
        <v>-30</v>
      </c>
      <c r="L18" s="13">
        <f>VLOOKUP(A:A,[1]TDSheet!$A:$M,13,0)</f>
        <v>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3"/>
        <v>75.2</v>
      </c>
      <c r="X18" s="15">
        <v>30</v>
      </c>
      <c r="Y18" s="16">
        <f t="shared" si="4"/>
        <v>8.6968085106382969</v>
      </c>
      <c r="Z18" s="13">
        <f t="shared" si="5"/>
        <v>8.2978723404255312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46.6</v>
      </c>
      <c r="AF18" s="13">
        <f>VLOOKUP(A:A,[1]TDSheet!$A:$AF,32,0)</f>
        <v>101</v>
      </c>
      <c r="AG18" s="13">
        <f>VLOOKUP(A:A,[1]TDSheet!$A:$AG,33,0)</f>
        <v>104</v>
      </c>
      <c r="AH18" s="13">
        <f>VLOOKUP(A:A,[3]TDSheet!$A:$D,4,0)</f>
        <v>88</v>
      </c>
      <c r="AI18" s="13" t="str">
        <f>VLOOKUP(A:A,[1]TDSheet!$A:$AI,35,0)</f>
        <v>продмарт</v>
      </c>
      <c r="AJ18" s="13">
        <f t="shared" si="6"/>
        <v>10.5</v>
      </c>
      <c r="AK18" s="13"/>
      <c r="AL18" s="13"/>
      <c r="AM18" s="13"/>
    </row>
    <row r="19" spans="1:39" s="1" customFormat="1" ht="21.95" customHeight="1" outlineLevel="1" x14ac:dyDescent="0.2">
      <c r="A19" s="21" t="s">
        <v>22</v>
      </c>
      <c r="B19" s="7" t="s">
        <v>12</v>
      </c>
      <c r="C19" s="8">
        <v>409</v>
      </c>
      <c r="D19" s="8">
        <v>800</v>
      </c>
      <c r="E19" s="8">
        <v>891</v>
      </c>
      <c r="F19" s="8">
        <v>313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895</v>
      </c>
      <c r="K19" s="13">
        <f t="shared" si="2"/>
        <v>-4</v>
      </c>
      <c r="L19" s="13">
        <f>VLOOKUP(A:A,[1]TDSheet!$A:$M,13,0)</f>
        <v>0</v>
      </c>
      <c r="M19" s="13">
        <f>VLOOKUP(A:A,[1]TDSheet!$A:$N,14,0)</f>
        <v>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3"/>
        <v>19.8</v>
      </c>
      <c r="X19" s="15"/>
      <c r="Y19" s="16">
        <f t="shared" si="4"/>
        <v>15.808080808080808</v>
      </c>
      <c r="Z19" s="13">
        <f t="shared" si="5"/>
        <v>15.808080808080808</v>
      </c>
      <c r="AA19" s="13"/>
      <c r="AB19" s="13"/>
      <c r="AC19" s="13"/>
      <c r="AD19" s="13">
        <f>VLOOKUP(A:A,[1]TDSheet!$A:$AD,30,0)</f>
        <v>792</v>
      </c>
      <c r="AE19" s="13">
        <f>VLOOKUP(A:A,[1]TDSheet!$A:$AE,31,0)</f>
        <v>14.2</v>
      </c>
      <c r="AF19" s="13">
        <f>VLOOKUP(A:A,[1]TDSheet!$A:$AF,32,0)</f>
        <v>19.399999999999999</v>
      </c>
      <c r="AG19" s="13">
        <f>VLOOKUP(A:A,[1]TDSheet!$A:$AG,33,0)</f>
        <v>15</v>
      </c>
      <c r="AH19" s="13">
        <f>VLOOKUP(A:A,[3]TDSheet!$A:$D,4,0)</f>
        <v>21</v>
      </c>
      <c r="AI19" s="20" t="str">
        <f>VLOOKUP(A:A,[1]TDSheet!$A:$AI,35,0)</f>
        <v>300пуд</v>
      </c>
      <c r="AJ19" s="13">
        <f t="shared" si="6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214</v>
      </c>
      <c r="D20" s="8">
        <v>106</v>
      </c>
      <c r="E20" s="8">
        <v>138</v>
      </c>
      <c r="F20" s="8">
        <v>174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154</v>
      </c>
      <c r="K20" s="13">
        <f t="shared" si="2"/>
        <v>-16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3"/>
        <v>24</v>
      </c>
      <c r="X20" s="15">
        <v>40</v>
      </c>
      <c r="Y20" s="16">
        <f t="shared" si="4"/>
        <v>8.9166666666666661</v>
      </c>
      <c r="Z20" s="13">
        <f t="shared" si="5"/>
        <v>7.25</v>
      </c>
      <c r="AA20" s="13"/>
      <c r="AB20" s="13"/>
      <c r="AC20" s="13"/>
      <c r="AD20" s="13">
        <f>VLOOKUP(A:A,[1]TDSheet!$A:$AD,30,0)</f>
        <v>18</v>
      </c>
      <c r="AE20" s="13">
        <f>VLOOKUP(A:A,[1]TDSheet!$A:$AE,31,0)</f>
        <v>51</v>
      </c>
      <c r="AF20" s="13">
        <f>VLOOKUP(A:A,[1]TDSheet!$A:$AF,32,0)</f>
        <v>38.200000000000003</v>
      </c>
      <c r="AG20" s="13">
        <f>VLOOKUP(A:A,[1]TDSheet!$A:$AG,33,0)</f>
        <v>29.6</v>
      </c>
      <c r="AH20" s="13">
        <f>VLOOKUP(A:A,[3]TDSheet!$A:$D,4,0)</f>
        <v>18</v>
      </c>
      <c r="AI20" s="13">
        <f>VLOOKUP(A:A,[1]TDSheet!$A:$AI,35,0)</f>
        <v>0</v>
      </c>
      <c r="AJ20" s="13">
        <f t="shared" si="6"/>
        <v>14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428</v>
      </c>
      <c r="D21" s="8">
        <v>367</v>
      </c>
      <c r="E21" s="8">
        <v>311</v>
      </c>
      <c r="F21" s="8">
        <v>457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338</v>
      </c>
      <c r="K21" s="13">
        <f t="shared" si="2"/>
        <v>-27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3"/>
        <v>62.2</v>
      </c>
      <c r="X21" s="15">
        <v>100</v>
      </c>
      <c r="Y21" s="16">
        <f t="shared" si="4"/>
        <v>8.954983922829582</v>
      </c>
      <c r="Z21" s="13">
        <f t="shared" si="5"/>
        <v>7.347266881028939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119.2</v>
      </c>
      <c r="AF21" s="13">
        <f>VLOOKUP(A:A,[1]TDSheet!$A:$AF,32,0)</f>
        <v>78.400000000000006</v>
      </c>
      <c r="AG21" s="13">
        <f>VLOOKUP(A:A,[1]TDSheet!$A:$AG,33,0)</f>
        <v>78.8</v>
      </c>
      <c r="AH21" s="13">
        <f>VLOOKUP(A:A,[3]TDSheet!$A:$D,4,0)</f>
        <v>63</v>
      </c>
      <c r="AI21" s="13" t="str">
        <f>VLOOKUP(A:A,[1]TDSheet!$A:$AI,35,0)</f>
        <v>оконч</v>
      </c>
      <c r="AJ21" s="13">
        <f t="shared" si="6"/>
        <v>35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354.20299999999997</v>
      </c>
      <c r="D22" s="8">
        <v>424.63</v>
      </c>
      <c r="E22" s="8">
        <v>399.45400000000001</v>
      </c>
      <c r="F22" s="8">
        <v>359.86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396.41500000000002</v>
      </c>
      <c r="K22" s="13">
        <f t="shared" si="2"/>
        <v>3.0389999999999873</v>
      </c>
      <c r="L22" s="13">
        <f>VLOOKUP(A:A,[1]TDSheet!$A:$M,13,0)</f>
        <v>100</v>
      </c>
      <c r="M22" s="13">
        <f>VLOOKUP(A:A,[1]TDSheet!$A:$N,14,0)</f>
        <v>50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3"/>
        <v>79.890799999999999</v>
      </c>
      <c r="X22" s="15">
        <v>200</v>
      </c>
      <c r="Y22" s="16">
        <f t="shared" si="4"/>
        <v>8.885378541709434</v>
      </c>
      <c r="Z22" s="13">
        <f t="shared" si="5"/>
        <v>4.5043985039579031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81.238399999999999</v>
      </c>
      <c r="AF22" s="13">
        <f>VLOOKUP(A:A,[1]TDSheet!$A:$AF,32,0)</f>
        <v>83.867800000000003</v>
      </c>
      <c r="AG22" s="13">
        <f>VLOOKUP(A:A,[1]TDSheet!$A:$AG,33,0)</f>
        <v>73.78</v>
      </c>
      <c r="AH22" s="13">
        <f>VLOOKUP(A:A,[3]TDSheet!$A:$D,4,0)</f>
        <v>94.659000000000006</v>
      </c>
      <c r="AI22" s="13">
        <f>VLOOKUP(A:A,[1]TDSheet!$A:$AI,35,0)</f>
        <v>0</v>
      </c>
      <c r="AJ22" s="13">
        <f t="shared" si="6"/>
        <v>200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5793.8209999999999</v>
      </c>
      <c r="D23" s="8">
        <v>2964.01</v>
      </c>
      <c r="E23" s="8">
        <v>4737.6180000000004</v>
      </c>
      <c r="F23" s="8">
        <v>3851.7910000000002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4851.933</v>
      </c>
      <c r="K23" s="13">
        <f t="shared" si="2"/>
        <v>-114.3149999999996</v>
      </c>
      <c r="L23" s="13">
        <f>VLOOKUP(A:A,[1]TDSheet!$A:$M,13,0)</f>
        <v>800</v>
      </c>
      <c r="M23" s="13">
        <f>VLOOKUP(A:A,[1]TDSheet!$A:$N,14,0)</f>
        <v>1500</v>
      </c>
      <c r="N23" s="13">
        <f>VLOOKUP(A:A,[1]TDSheet!$A:$X,24,0)</f>
        <v>200</v>
      </c>
      <c r="O23" s="13"/>
      <c r="P23" s="13"/>
      <c r="Q23" s="13"/>
      <c r="R23" s="13"/>
      <c r="S23" s="13"/>
      <c r="T23" s="13"/>
      <c r="U23" s="13"/>
      <c r="V23" s="13"/>
      <c r="W23" s="13">
        <f t="shared" si="3"/>
        <v>947.5236000000001</v>
      </c>
      <c r="X23" s="15">
        <v>2000</v>
      </c>
      <c r="Y23" s="16">
        <f t="shared" si="4"/>
        <v>8.8143356007174916</v>
      </c>
      <c r="Z23" s="13">
        <f t="shared" si="5"/>
        <v>4.065113523293773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816.4864</v>
      </c>
      <c r="AF23" s="13">
        <f>VLOOKUP(A:A,[1]TDSheet!$A:$AF,32,0)</f>
        <v>912.24060000000009</v>
      </c>
      <c r="AG23" s="13">
        <f>VLOOKUP(A:A,[1]TDSheet!$A:$AG,33,0)</f>
        <v>813.31540000000007</v>
      </c>
      <c r="AH23" s="13">
        <f>VLOOKUP(A:A,[3]TDSheet!$A:$D,4,0)</f>
        <v>1273.2070000000001</v>
      </c>
      <c r="AI23" s="13" t="str">
        <f>VLOOKUP(A:A,[1]TDSheet!$A:$AI,35,0)</f>
        <v>мартяб</v>
      </c>
      <c r="AJ23" s="13">
        <f t="shared" si="6"/>
        <v>2000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293.50799999999998</v>
      </c>
      <c r="D24" s="8">
        <v>416.32400000000001</v>
      </c>
      <c r="E24" s="8">
        <v>292.36700000000002</v>
      </c>
      <c r="F24" s="8">
        <v>403.25799999999998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289.84199999999998</v>
      </c>
      <c r="K24" s="13">
        <f t="shared" si="2"/>
        <v>2.5250000000000341</v>
      </c>
      <c r="L24" s="13">
        <f>VLOOKUP(A:A,[1]TDSheet!$A:$M,13,0)</f>
        <v>0</v>
      </c>
      <c r="M24" s="13">
        <f>VLOOKUP(A:A,[1]TDSheet!$A:$N,14,0)</f>
        <v>50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3"/>
        <v>58.473400000000005</v>
      </c>
      <c r="X24" s="15">
        <v>60</v>
      </c>
      <c r="Y24" s="16">
        <f t="shared" si="4"/>
        <v>8.7776322225148533</v>
      </c>
      <c r="Z24" s="13">
        <f t="shared" si="5"/>
        <v>6.8964349601699224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65.660600000000002</v>
      </c>
      <c r="AF24" s="13">
        <f>VLOOKUP(A:A,[1]TDSheet!$A:$AF,32,0)</f>
        <v>74.072199999999995</v>
      </c>
      <c r="AG24" s="13">
        <f>VLOOKUP(A:A,[1]TDSheet!$A:$AG,33,0)</f>
        <v>69.897400000000005</v>
      </c>
      <c r="AH24" s="13">
        <f>VLOOKUP(A:A,[3]TDSheet!$A:$D,4,0)</f>
        <v>46.445999999999998</v>
      </c>
      <c r="AI24" s="13">
        <f>VLOOKUP(A:A,[1]TDSheet!$A:$AI,35,0)</f>
        <v>0</v>
      </c>
      <c r="AJ24" s="13">
        <f t="shared" si="6"/>
        <v>60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1017.937</v>
      </c>
      <c r="D25" s="8">
        <v>117.506</v>
      </c>
      <c r="E25" s="8">
        <v>654.649</v>
      </c>
      <c r="F25" s="8">
        <v>468.18900000000002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666.68899999999996</v>
      </c>
      <c r="K25" s="13">
        <f t="shared" si="2"/>
        <v>-12.039999999999964</v>
      </c>
      <c r="L25" s="13">
        <f>VLOOKUP(A:A,[1]TDSheet!$A:$M,13,0)</f>
        <v>300</v>
      </c>
      <c r="M25" s="13">
        <f>VLOOKUP(A:A,[1]TDSheet!$A:$N,14,0)</f>
        <v>200</v>
      </c>
      <c r="N25" s="13">
        <f>VLOOKUP(A:A,[1]TDSheet!$A:$X,24,0)</f>
        <v>50</v>
      </c>
      <c r="O25" s="13"/>
      <c r="P25" s="13"/>
      <c r="Q25" s="13"/>
      <c r="R25" s="13"/>
      <c r="S25" s="13"/>
      <c r="T25" s="13"/>
      <c r="U25" s="13"/>
      <c r="V25" s="13"/>
      <c r="W25" s="13">
        <f t="shared" si="3"/>
        <v>130.9298</v>
      </c>
      <c r="X25" s="15">
        <v>120</v>
      </c>
      <c r="Y25" s="16">
        <f t="shared" si="4"/>
        <v>8.6931241016178138</v>
      </c>
      <c r="Z25" s="13">
        <f t="shared" si="5"/>
        <v>3.5758780659559553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209.71619999999999</v>
      </c>
      <c r="AF25" s="13">
        <f>VLOOKUP(A:A,[1]TDSheet!$A:$AF,32,0)</f>
        <v>176.8946</v>
      </c>
      <c r="AG25" s="13">
        <f>VLOOKUP(A:A,[1]TDSheet!$A:$AG,33,0)</f>
        <v>111.6788</v>
      </c>
      <c r="AH25" s="13">
        <f>VLOOKUP(A:A,[3]TDSheet!$A:$D,4,0)</f>
        <v>83.051000000000002</v>
      </c>
      <c r="AI25" s="13">
        <f>VLOOKUP(A:A,[1]TDSheet!$A:$AI,35,0)</f>
        <v>0</v>
      </c>
      <c r="AJ25" s="13">
        <f t="shared" si="6"/>
        <v>120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474.08600000000001</v>
      </c>
      <c r="D26" s="8">
        <v>503.98899999999998</v>
      </c>
      <c r="E26" s="8">
        <v>510.91300000000001</v>
      </c>
      <c r="F26" s="8">
        <v>449.44299999999998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510.625</v>
      </c>
      <c r="K26" s="13">
        <f t="shared" si="2"/>
        <v>0.28800000000001091</v>
      </c>
      <c r="L26" s="13">
        <f>VLOOKUP(A:A,[1]TDSheet!$A:$M,13,0)</f>
        <v>150</v>
      </c>
      <c r="M26" s="13">
        <f>VLOOKUP(A:A,[1]TDSheet!$A:$N,14,0)</f>
        <v>150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3"/>
      <c r="V26" s="13"/>
      <c r="W26" s="13">
        <f t="shared" si="3"/>
        <v>102.18260000000001</v>
      </c>
      <c r="X26" s="15">
        <v>150</v>
      </c>
      <c r="Y26" s="16">
        <f t="shared" si="4"/>
        <v>8.802310765237916</v>
      </c>
      <c r="Z26" s="13">
        <f t="shared" si="5"/>
        <v>4.3984298696646977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102.05359999999999</v>
      </c>
      <c r="AF26" s="13">
        <f>VLOOKUP(A:A,[1]TDSheet!$A:$AF,32,0)</f>
        <v>109.008</v>
      </c>
      <c r="AG26" s="13">
        <f>VLOOKUP(A:A,[1]TDSheet!$A:$AG,33,0)</f>
        <v>96.39</v>
      </c>
      <c r="AH26" s="13">
        <f>VLOOKUP(A:A,[3]TDSheet!$A:$D,4,0)</f>
        <v>80.344999999999999</v>
      </c>
      <c r="AI26" s="13">
        <f>VLOOKUP(A:A,[1]TDSheet!$A:$AI,35,0)</f>
        <v>0</v>
      </c>
      <c r="AJ26" s="13">
        <f t="shared" si="6"/>
        <v>150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154.261</v>
      </c>
      <c r="D27" s="8">
        <v>194.53399999999999</v>
      </c>
      <c r="E27" s="8">
        <v>177.89099999999999</v>
      </c>
      <c r="F27" s="8">
        <v>167.39099999999999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171.339</v>
      </c>
      <c r="K27" s="13">
        <f t="shared" si="2"/>
        <v>6.5519999999999925</v>
      </c>
      <c r="L27" s="13">
        <f>VLOOKUP(A:A,[1]TDSheet!$A:$M,13,0)</f>
        <v>20</v>
      </c>
      <c r="M27" s="13">
        <f>VLOOKUP(A:A,[1]TDSheet!$A:$N,14,0)</f>
        <v>30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3"/>
      <c r="W27" s="13">
        <f t="shared" si="3"/>
        <v>35.578199999999995</v>
      </c>
      <c r="X27" s="15">
        <v>60</v>
      </c>
      <c r="Y27" s="16">
        <f t="shared" si="4"/>
        <v>8.9209403511138845</v>
      </c>
      <c r="Z27" s="13">
        <f t="shared" si="5"/>
        <v>4.7048754574430411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27.959199999999999</v>
      </c>
      <c r="AF27" s="13">
        <f>VLOOKUP(A:A,[1]TDSheet!$A:$AF,32,0)</f>
        <v>38.3812</v>
      </c>
      <c r="AG27" s="13">
        <f>VLOOKUP(A:A,[1]TDSheet!$A:$AG,33,0)</f>
        <v>33.948999999999998</v>
      </c>
      <c r="AH27" s="13">
        <f>VLOOKUP(A:A,[3]TDSheet!$A:$D,4,0)</f>
        <v>29.797000000000001</v>
      </c>
      <c r="AI27" s="13">
        <f>VLOOKUP(A:A,[1]TDSheet!$A:$AI,35,0)</f>
        <v>0</v>
      </c>
      <c r="AJ27" s="13">
        <f t="shared" si="6"/>
        <v>60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147.91900000000001</v>
      </c>
      <c r="D28" s="8">
        <v>130.44800000000001</v>
      </c>
      <c r="E28" s="8">
        <v>154.61600000000001</v>
      </c>
      <c r="F28" s="8">
        <v>120.211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151.90700000000001</v>
      </c>
      <c r="K28" s="13">
        <f t="shared" si="2"/>
        <v>2.7090000000000032</v>
      </c>
      <c r="L28" s="13">
        <f>VLOOKUP(A:A,[1]TDSheet!$A:$M,13,0)</f>
        <v>50</v>
      </c>
      <c r="M28" s="13">
        <f>VLOOKUP(A:A,[1]TDSheet!$A:$N,14,0)</f>
        <v>40</v>
      </c>
      <c r="N28" s="13">
        <f>VLOOKUP(A:A,[1]TDSheet!$A:$X,24,0)</f>
        <v>20</v>
      </c>
      <c r="O28" s="13"/>
      <c r="P28" s="13"/>
      <c r="Q28" s="13"/>
      <c r="R28" s="13"/>
      <c r="S28" s="13"/>
      <c r="T28" s="13"/>
      <c r="U28" s="13"/>
      <c r="V28" s="13"/>
      <c r="W28" s="13">
        <f t="shared" si="3"/>
        <v>30.923200000000001</v>
      </c>
      <c r="X28" s="15">
        <v>50</v>
      </c>
      <c r="Y28" s="16">
        <f t="shared" si="4"/>
        <v>9.061513685517669</v>
      </c>
      <c r="Z28" s="13">
        <f t="shared" si="5"/>
        <v>3.8874049257515391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27.391399999999997</v>
      </c>
      <c r="AF28" s="13">
        <f>VLOOKUP(A:A,[1]TDSheet!$A:$AF,32,0)</f>
        <v>35.1798</v>
      </c>
      <c r="AG28" s="13">
        <f>VLOOKUP(A:A,[1]TDSheet!$A:$AG,33,0)</f>
        <v>32.113399999999999</v>
      </c>
      <c r="AH28" s="13">
        <f>VLOOKUP(A:A,[3]TDSheet!$A:$D,4,0)</f>
        <v>29.164000000000001</v>
      </c>
      <c r="AI28" s="13">
        <f>VLOOKUP(A:A,[1]TDSheet!$A:$AI,35,0)</f>
        <v>0</v>
      </c>
      <c r="AJ28" s="13">
        <f t="shared" si="6"/>
        <v>50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490.43200000000002</v>
      </c>
      <c r="D29" s="8">
        <v>113.331</v>
      </c>
      <c r="E29" s="8">
        <v>431.42399999999998</v>
      </c>
      <c r="F29" s="8">
        <v>153.94200000000001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431.78699999999998</v>
      </c>
      <c r="K29" s="13">
        <f t="shared" si="2"/>
        <v>-0.36299999999999955</v>
      </c>
      <c r="L29" s="13">
        <f>VLOOKUP(A:A,[1]TDSheet!$A:$M,13,0)</f>
        <v>250</v>
      </c>
      <c r="M29" s="13">
        <f>VLOOKUP(A:A,[1]TDSheet!$A:$N,14,0)</f>
        <v>100</v>
      </c>
      <c r="N29" s="13">
        <f>VLOOKUP(A:A,[1]TDSheet!$A:$X,24,0)</f>
        <v>60</v>
      </c>
      <c r="O29" s="13"/>
      <c r="P29" s="13"/>
      <c r="Q29" s="13"/>
      <c r="R29" s="13"/>
      <c r="S29" s="13"/>
      <c r="T29" s="13"/>
      <c r="U29" s="13"/>
      <c r="V29" s="13"/>
      <c r="W29" s="13">
        <f t="shared" si="3"/>
        <v>86.28479999999999</v>
      </c>
      <c r="X29" s="15">
        <v>200</v>
      </c>
      <c r="Y29" s="16">
        <f t="shared" si="4"/>
        <v>8.853726264649163</v>
      </c>
      <c r="Z29" s="13">
        <f t="shared" si="5"/>
        <v>1.7841149310191369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71.690399999999997</v>
      </c>
      <c r="AF29" s="13">
        <f>VLOOKUP(A:A,[1]TDSheet!$A:$AF,32,0)</f>
        <v>102.60499999999999</v>
      </c>
      <c r="AG29" s="13">
        <f>VLOOKUP(A:A,[1]TDSheet!$A:$AG,33,0)</f>
        <v>67.78</v>
      </c>
      <c r="AH29" s="13">
        <f>VLOOKUP(A:A,[3]TDSheet!$A:$D,4,0)</f>
        <v>99.037999999999997</v>
      </c>
      <c r="AI29" s="13">
        <f>VLOOKUP(A:A,[1]TDSheet!$A:$AI,35,0)</f>
        <v>0</v>
      </c>
      <c r="AJ29" s="13">
        <f t="shared" si="6"/>
        <v>200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80.331000000000003</v>
      </c>
      <c r="D30" s="8">
        <v>163.77000000000001</v>
      </c>
      <c r="E30" s="8">
        <v>149.89500000000001</v>
      </c>
      <c r="F30" s="8">
        <v>75.515000000000001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155.20400000000001</v>
      </c>
      <c r="K30" s="13">
        <f t="shared" si="2"/>
        <v>-5.3089999999999975</v>
      </c>
      <c r="L30" s="13">
        <f>VLOOKUP(A:A,[1]TDSheet!$A:$M,13,0)</f>
        <v>60</v>
      </c>
      <c r="M30" s="13">
        <f>VLOOKUP(A:A,[1]TDSheet!$A:$N,14,0)</f>
        <v>30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3"/>
        <v>29.979000000000003</v>
      </c>
      <c r="X30" s="15">
        <v>60</v>
      </c>
      <c r="Y30" s="16">
        <f t="shared" si="4"/>
        <v>7.5224323693251929</v>
      </c>
      <c r="Z30" s="13">
        <f t="shared" si="5"/>
        <v>2.5189299176089928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20.948599999999999</v>
      </c>
      <c r="AF30" s="13">
        <f>VLOOKUP(A:A,[1]TDSheet!$A:$AF,32,0)</f>
        <v>26.930599999999998</v>
      </c>
      <c r="AG30" s="13">
        <f>VLOOKUP(A:A,[1]TDSheet!$A:$AG,33,0)</f>
        <v>27.868400000000001</v>
      </c>
      <c r="AH30" s="13">
        <f>VLOOKUP(A:A,[3]TDSheet!$A:$D,4,0)</f>
        <v>26.602</v>
      </c>
      <c r="AI30" s="13">
        <f>VLOOKUP(A:A,[1]TDSheet!$A:$AI,35,0)</f>
        <v>0</v>
      </c>
      <c r="AJ30" s="13">
        <f t="shared" si="6"/>
        <v>60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99.370999999999995</v>
      </c>
      <c r="D31" s="8">
        <v>98.596999999999994</v>
      </c>
      <c r="E31" s="8">
        <v>138.02000000000001</v>
      </c>
      <c r="F31" s="8">
        <v>54.436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176.423</v>
      </c>
      <c r="K31" s="13">
        <f t="shared" si="2"/>
        <v>-38.402999999999992</v>
      </c>
      <c r="L31" s="13">
        <f>VLOOKUP(A:A,[1]TDSheet!$A:$M,13,0)</f>
        <v>40</v>
      </c>
      <c r="M31" s="13">
        <f>VLOOKUP(A:A,[1]TDSheet!$A:$N,14,0)</f>
        <v>30</v>
      </c>
      <c r="N31" s="13">
        <f>VLOOKUP(A:A,[1]TDSheet!$A:$X,24,0)</f>
        <v>20</v>
      </c>
      <c r="O31" s="13"/>
      <c r="P31" s="13"/>
      <c r="Q31" s="13"/>
      <c r="R31" s="13"/>
      <c r="S31" s="13"/>
      <c r="T31" s="13"/>
      <c r="U31" s="13"/>
      <c r="V31" s="13"/>
      <c r="W31" s="13">
        <f t="shared" si="3"/>
        <v>27.604000000000003</v>
      </c>
      <c r="X31" s="15">
        <v>70</v>
      </c>
      <c r="Y31" s="16">
        <f t="shared" si="4"/>
        <v>7.768294450079698</v>
      </c>
      <c r="Z31" s="13">
        <f t="shared" si="5"/>
        <v>1.9720330386900446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16.863999999999997</v>
      </c>
      <c r="AF31" s="13">
        <f>VLOOKUP(A:A,[1]TDSheet!$A:$AF,32,0)</f>
        <v>24.964400000000001</v>
      </c>
      <c r="AG31" s="13">
        <f>VLOOKUP(A:A,[1]TDSheet!$A:$AG,33,0)</f>
        <v>21.042999999999999</v>
      </c>
      <c r="AH31" s="13">
        <f>VLOOKUP(A:A,[3]TDSheet!$A:$D,4,0)</f>
        <v>49.997</v>
      </c>
      <c r="AI31" s="13">
        <f>VLOOKUP(A:A,[1]TDSheet!$A:$AI,35,0)</f>
        <v>0</v>
      </c>
      <c r="AJ31" s="13">
        <f t="shared" si="6"/>
        <v>70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746.84699999999998</v>
      </c>
      <c r="D32" s="8">
        <v>830.13699999999994</v>
      </c>
      <c r="E32" s="8">
        <v>1023.502</v>
      </c>
      <c r="F32" s="8">
        <v>516.02099999999996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1063.68</v>
      </c>
      <c r="K32" s="13">
        <f t="shared" si="2"/>
        <v>-40.178000000000111</v>
      </c>
      <c r="L32" s="13">
        <f>VLOOKUP(A:A,[1]TDSheet!$A:$M,13,0)</f>
        <v>450</v>
      </c>
      <c r="M32" s="13">
        <f>VLOOKUP(A:A,[1]TDSheet!$A:$N,14,0)</f>
        <v>250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3"/>
        <v>204.7004</v>
      </c>
      <c r="X32" s="15">
        <v>400</v>
      </c>
      <c r="Y32" s="16">
        <f t="shared" si="4"/>
        <v>7.8945668889753025</v>
      </c>
      <c r="Z32" s="13">
        <f t="shared" si="5"/>
        <v>2.5208597540600799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183.3938</v>
      </c>
      <c r="AF32" s="13">
        <f>VLOOKUP(A:A,[1]TDSheet!$A:$AF,32,0)</f>
        <v>215.13839999999999</v>
      </c>
      <c r="AG32" s="13">
        <f>VLOOKUP(A:A,[1]TDSheet!$A:$AG,33,0)</f>
        <v>188.7466</v>
      </c>
      <c r="AH32" s="13">
        <f>VLOOKUP(A:A,[3]TDSheet!$A:$D,4,0)</f>
        <v>251.03100000000001</v>
      </c>
      <c r="AI32" s="13">
        <f>VLOOKUP(A:A,[1]TDSheet!$A:$AI,35,0)</f>
        <v>0</v>
      </c>
      <c r="AJ32" s="13">
        <f t="shared" si="6"/>
        <v>400</v>
      </c>
      <c r="AK32" s="13"/>
      <c r="AL32" s="13"/>
      <c r="AM32" s="13"/>
    </row>
    <row r="33" spans="1:39" s="1" customFormat="1" ht="21.95" customHeight="1" outlineLevel="1" x14ac:dyDescent="0.2">
      <c r="A33" s="21" t="s">
        <v>36</v>
      </c>
      <c r="B33" s="7" t="s">
        <v>8</v>
      </c>
      <c r="C33" s="8">
        <v>81.820999999999998</v>
      </c>
      <c r="D33" s="8">
        <v>87.126999999999995</v>
      </c>
      <c r="E33" s="8">
        <v>41.292000000000002</v>
      </c>
      <c r="F33" s="8">
        <v>127.65600000000001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43.7</v>
      </c>
      <c r="K33" s="13">
        <f t="shared" si="2"/>
        <v>-2.4080000000000013</v>
      </c>
      <c r="L33" s="13">
        <f>VLOOKUP(A:A,[1]TDSheet!$A:$M,13,0)</f>
        <v>0</v>
      </c>
      <c r="M33" s="13">
        <f>VLOOKUP(A:A,[1]TDSheet!$A:$N,14,0)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3"/>
        <v>8.2584</v>
      </c>
      <c r="X33" s="15"/>
      <c r="Y33" s="16">
        <f t="shared" si="4"/>
        <v>15.457715780296427</v>
      </c>
      <c r="Z33" s="13">
        <f t="shared" si="5"/>
        <v>15.457715780296427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14.400200000000002</v>
      </c>
      <c r="AF33" s="13">
        <f>VLOOKUP(A:A,[1]TDSheet!$A:$AF,32,0)</f>
        <v>14.936400000000001</v>
      </c>
      <c r="AG33" s="13">
        <f>VLOOKUP(A:A,[1]TDSheet!$A:$AG,33,0)</f>
        <v>16.673999999999999</v>
      </c>
      <c r="AH33" s="13">
        <f>VLOOKUP(A:A,[3]TDSheet!$A:$D,4,0)</f>
        <v>3.915</v>
      </c>
      <c r="AI33" s="20" t="s">
        <v>147</v>
      </c>
      <c r="AJ33" s="13">
        <f t="shared" si="6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134.20099999999999</v>
      </c>
      <c r="D34" s="8">
        <v>91.894000000000005</v>
      </c>
      <c r="E34" s="8">
        <v>178.71799999999999</v>
      </c>
      <c r="F34" s="8">
        <v>45.951000000000001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196.86099999999999</v>
      </c>
      <c r="K34" s="13">
        <f t="shared" si="2"/>
        <v>-18.143000000000001</v>
      </c>
      <c r="L34" s="13">
        <f>VLOOKUP(A:A,[1]TDSheet!$A:$M,13,0)</f>
        <v>100</v>
      </c>
      <c r="M34" s="13">
        <f>VLOOKUP(A:A,[1]TDSheet!$A:$N,14,0)</f>
        <v>30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3"/>
        <v>35.743600000000001</v>
      </c>
      <c r="X34" s="15">
        <v>100</v>
      </c>
      <c r="Y34" s="16">
        <f t="shared" si="4"/>
        <v>7.7202911849953564</v>
      </c>
      <c r="Z34" s="13">
        <f t="shared" si="5"/>
        <v>1.2855728018442463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23.898599999999998</v>
      </c>
      <c r="AF34" s="13">
        <f>VLOOKUP(A:A,[1]TDSheet!$A:$AF,32,0)</f>
        <v>25.966799999999999</v>
      </c>
      <c r="AG34" s="13">
        <f>VLOOKUP(A:A,[1]TDSheet!$A:$AG,33,0)</f>
        <v>21.155999999999999</v>
      </c>
      <c r="AH34" s="13">
        <f>VLOOKUP(A:A,[3]TDSheet!$A:$D,4,0)</f>
        <v>62.072000000000003</v>
      </c>
      <c r="AI34" s="13">
        <f>VLOOKUP(A:A,[1]TDSheet!$A:$AI,35,0)</f>
        <v>0</v>
      </c>
      <c r="AJ34" s="13">
        <f t="shared" si="6"/>
        <v>100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92.245999999999995</v>
      </c>
      <c r="D35" s="8"/>
      <c r="E35" s="8">
        <v>0</v>
      </c>
      <c r="F35" s="8">
        <v>92.245999999999995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131.208</v>
      </c>
      <c r="K35" s="13">
        <f t="shared" si="2"/>
        <v>-131.208</v>
      </c>
      <c r="L35" s="13">
        <f>VLOOKUP(A:A,[1]TDSheet!$A:$M,13,0)</f>
        <v>20</v>
      </c>
      <c r="M35" s="13">
        <f>VLOOKUP(A:A,[1]TDSheet!$A:$N,14,0)</f>
        <v>20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3"/>
      <c r="W35" s="13">
        <f t="shared" si="3"/>
        <v>0</v>
      </c>
      <c r="X35" s="15">
        <v>30</v>
      </c>
      <c r="Y35" s="16" t="e">
        <f t="shared" si="4"/>
        <v>#DIV/0!</v>
      </c>
      <c r="Z35" s="13" t="e">
        <f t="shared" si="5"/>
        <v>#DIV/0!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8.07</v>
      </c>
      <c r="AF35" s="13">
        <f>VLOOKUP(A:A,[1]TDSheet!$A:$AF,32,0)</f>
        <v>8.0701999999999998</v>
      </c>
      <c r="AG35" s="13">
        <f>VLOOKUP(A:A,[1]TDSheet!$A:$AG,33,0)</f>
        <v>9.5350000000000001</v>
      </c>
      <c r="AH35" s="13">
        <v>0</v>
      </c>
      <c r="AI35" s="20" t="str">
        <f>VLOOKUP(A:A,[1]TDSheet!$A:$AI,35,0)</f>
        <v>склад</v>
      </c>
      <c r="AJ35" s="13">
        <f t="shared" si="6"/>
        <v>30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24.161999999999999</v>
      </c>
      <c r="D36" s="8">
        <v>11.81</v>
      </c>
      <c r="E36" s="8">
        <v>10.247</v>
      </c>
      <c r="F36" s="8">
        <v>24.818999999999999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62.45</v>
      </c>
      <c r="K36" s="13">
        <f t="shared" si="2"/>
        <v>-52.203000000000003</v>
      </c>
      <c r="L36" s="13">
        <f>VLOOKUP(A:A,[1]TDSheet!$A:$M,13,0)</f>
        <v>10</v>
      </c>
      <c r="M36" s="13">
        <f>VLOOKUP(A:A,[1]TDSheet!$A:$N,14,0)</f>
        <v>10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3"/>
        <v>2.0493999999999999</v>
      </c>
      <c r="X36" s="15">
        <v>10</v>
      </c>
      <c r="Y36" s="16">
        <f t="shared" si="4"/>
        <v>26.748804528154583</v>
      </c>
      <c r="Z36" s="13">
        <f t="shared" si="5"/>
        <v>12.110373767932078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3.2545999999999999</v>
      </c>
      <c r="AF36" s="13">
        <f>VLOOKUP(A:A,[1]TDSheet!$A:$AF,32,0)</f>
        <v>2.1736</v>
      </c>
      <c r="AG36" s="13">
        <f>VLOOKUP(A:A,[1]TDSheet!$A:$AG,33,0)</f>
        <v>2.3555999999999999</v>
      </c>
      <c r="AH36" s="13">
        <v>0</v>
      </c>
      <c r="AI36" s="20" t="str">
        <f>VLOOKUP(A:A,[1]TDSheet!$A:$AI,35,0)</f>
        <v>склад</v>
      </c>
      <c r="AJ36" s="13">
        <f t="shared" si="6"/>
        <v>10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14.569000000000001</v>
      </c>
      <c r="D37" s="8">
        <v>12.441000000000001</v>
      </c>
      <c r="E37" s="8">
        <v>9.1829999999999998</v>
      </c>
      <c r="F37" s="8">
        <v>16.390999999999998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46.481999999999999</v>
      </c>
      <c r="K37" s="13">
        <f t="shared" si="2"/>
        <v>-37.298999999999999</v>
      </c>
      <c r="L37" s="13">
        <f>VLOOKUP(A:A,[1]TDSheet!$A:$M,13,0)</f>
        <v>10</v>
      </c>
      <c r="M37" s="13">
        <f>VLOOKUP(A:A,[1]TDSheet!$A:$N,14,0)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3"/>
        <v>1.8366</v>
      </c>
      <c r="X37" s="15">
        <v>10</v>
      </c>
      <c r="Y37" s="16">
        <f t="shared" si="4"/>
        <v>25.259174561690077</v>
      </c>
      <c r="Z37" s="13">
        <f t="shared" si="5"/>
        <v>8.9246433627354893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0.43079999999999996</v>
      </c>
      <c r="AF37" s="13">
        <f>VLOOKUP(A:A,[1]TDSheet!$A:$AF,32,0)</f>
        <v>1.1494</v>
      </c>
      <c r="AG37" s="13">
        <f>VLOOKUP(A:A,[1]TDSheet!$A:$AG,33,0)</f>
        <v>0.75759999999999994</v>
      </c>
      <c r="AH37" s="13">
        <v>0</v>
      </c>
      <c r="AI37" s="20" t="str">
        <f>VLOOKUP(A:A,[1]TDSheet!$A:$AI,35,0)</f>
        <v>склад</v>
      </c>
      <c r="AJ37" s="13">
        <f t="shared" si="6"/>
        <v>10</v>
      </c>
      <c r="AK37" s="13"/>
      <c r="AL37" s="13"/>
      <c r="AM37" s="13"/>
    </row>
    <row r="38" spans="1:39" s="1" customFormat="1" ht="21.95" customHeight="1" outlineLevel="1" x14ac:dyDescent="0.2">
      <c r="A38" s="7" t="s">
        <v>41</v>
      </c>
      <c r="B38" s="7" t="s">
        <v>8</v>
      </c>
      <c r="C38" s="8">
        <v>34.47</v>
      </c>
      <c r="D38" s="8">
        <v>13.708</v>
      </c>
      <c r="E38" s="8">
        <v>21.396000000000001</v>
      </c>
      <c r="F38" s="8">
        <v>24.962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41.6</v>
      </c>
      <c r="K38" s="13">
        <f t="shared" si="2"/>
        <v>-20.204000000000001</v>
      </c>
      <c r="L38" s="13">
        <f>VLOOKUP(A:A,[1]TDSheet!$A:$M,13,0)</f>
        <v>10</v>
      </c>
      <c r="M38" s="13">
        <f>VLOOKUP(A:A,[1]TDSheet!$A:$N,14,0)</f>
        <v>10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3"/>
        <v>4.2792000000000003</v>
      </c>
      <c r="X38" s="15">
        <v>10</v>
      </c>
      <c r="Y38" s="16">
        <f t="shared" si="4"/>
        <v>12.843989530753412</v>
      </c>
      <c r="Z38" s="13">
        <f t="shared" si="5"/>
        <v>5.833333333333333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5.46</v>
      </c>
      <c r="AF38" s="13">
        <f>VLOOKUP(A:A,[1]TDSheet!$A:$AF,32,0)</f>
        <v>7.7522000000000002</v>
      </c>
      <c r="AG38" s="13">
        <f>VLOOKUP(A:A,[1]TDSheet!$A:$AG,33,0)</f>
        <v>2.7361999999999997</v>
      </c>
      <c r="AH38" s="13">
        <f>VLOOKUP(A:A,[3]TDSheet!$A:$D,4,0)</f>
        <v>0.91</v>
      </c>
      <c r="AI38" s="20" t="str">
        <f>VLOOKUP(A:A,[1]TDSheet!$A:$AI,35,0)</f>
        <v>склад</v>
      </c>
      <c r="AJ38" s="13">
        <f t="shared" si="6"/>
        <v>10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909</v>
      </c>
      <c r="D39" s="8">
        <v>2187</v>
      </c>
      <c r="E39" s="18">
        <v>2081</v>
      </c>
      <c r="F39" s="19">
        <v>1341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1707</v>
      </c>
      <c r="K39" s="13">
        <f t="shared" si="2"/>
        <v>374</v>
      </c>
      <c r="L39" s="13">
        <f>VLOOKUP(A:A,[1]TDSheet!$A:$M,13,0)</f>
        <v>1000</v>
      </c>
      <c r="M39" s="13">
        <f>VLOOKUP(A:A,[1]TDSheet!$A:$N,14,0)</f>
        <v>700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3"/>
        <v>416.2</v>
      </c>
      <c r="X39" s="15">
        <v>600</v>
      </c>
      <c r="Y39" s="16">
        <f t="shared" si="4"/>
        <v>8.7481979817395477</v>
      </c>
      <c r="Z39" s="13">
        <f t="shared" si="5"/>
        <v>3.2220086496876501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188.4</v>
      </c>
      <c r="AF39" s="13">
        <f>VLOOKUP(A:A,[1]TDSheet!$A:$AF,32,0)</f>
        <v>276.8</v>
      </c>
      <c r="AG39" s="13">
        <f>VLOOKUP(A:A,[1]TDSheet!$A:$AG,33,0)</f>
        <v>343.4</v>
      </c>
      <c r="AH39" s="13">
        <f>VLOOKUP(A:A,[3]TDSheet!$A:$D,4,0)</f>
        <v>445</v>
      </c>
      <c r="AI39" s="13" t="str">
        <f>VLOOKUP(A:A,[1]TDSheet!$A:$AI,35,0)</f>
        <v>мартяб</v>
      </c>
      <c r="AJ39" s="13">
        <f t="shared" si="6"/>
        <v>210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3052</v>
      </c>
      <c r="D40" s="8">
        <v>2115</v>
      </c>
      <c r="E40" s="8">
        <v>3641</v>
      </c>
      <c r="F40" s="8">
        <v>1425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3732</v>
      </c>
      <c r="K40" s="13">
        <f t="shared" si="2"/>
        <v>-91</v>
      </c>
      <c r="L40" s="13">
        <f>VLOOKUP(A:A,[1]TDSheet!$A:$M,13,0)</f>
        <v>1200</v>
      </c>
      <c r="M40" s="13">
        <f>VLOOKUP(A:A,[1]TDSheet!$A:$N,14,0)</f>
        <v>600</v>
      </c>
      <c r="N40" s="13">
        <f>VLOOKUP(A:A,[1]TDSheet!$A:$X,24,0)</f>
        <v>400</v>
      </c>
      <c r="O40" s="13"/>
      <c r="P40" s="13"/>
      <c r="Q40" s="13"/>
      <c r="R40" s="13"/>
      <c r="S40" s="13"/>
      <c r="T40" s="13"/>
      <c r="U40" s="13"/>
      <c r="V40" s="13"/>
      <c r="W40" s="13">
        <f t="shared" si="3"/>
        <v>549.4</v>
      </c>
      <c r="X40" s="15">
        <v>1100</v>
      </c>
      <c r="Y40" s="16">
        <f t="shared" si="4"/>
        <v>8.6002912267928657</v>
      </c>
      <c r="Z40" s="13">
        <f t="shared" si="5"/>
        <v>2.5937386239534037</v>
      </c>
      <c r="AA40" s="13"/>
      <c r="AB40" s="13"/>
      <c r="AC40" s="13"/>
      <c r="AD40" s="13">
        <f>VLOOKUP(A:A,[1]TDSheet!$A:$AD,30,0)</f>
        <v>894</v>
      </c>
      <c r="AE40" s="13">
        <f>VLOOKUP(A:A,[1]TDSheet!$A:$AE,31,0)</f>
        <v>491.8</v>
      </c>
      <c r="AF40" s="13">
        <f>VLOOKUP(A:A,[1]TDSheet!$A:$AF,32,0)</f>
        <v>558.79999999999995</v>
      </c>
      <c r="AG40" s="13">
        <f>VLOOKUP(A:A,[1]TDSheet!$A:$AG,33,0)</f>
        <v>429.4</v>
      </c>
      <c r="AH40" s="13">
        <f>VLOOKUP(A:A,[3]TDSheet!$A:$D,4,0)</f>
        <v>520</v>
      </c>
      <c r="AI40" s="13">
        <f>VLOOKUP(A:A,[1]TDSheet!$A:$AI,35,0)</f>
        <v>0</v>
      </c>
      <c r="AJ40" s="13">
        <f t="shared" si="6"/>
        <v>440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3626</v>
      </c>
      <c r="D41" s="8">
        <v>8807</v>
      </c>
      <c r="E41" s="8">
        <v>7864</v>
      </c>
      <c r="F41" s="8">
        <v>4506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7940</v>
      </c>
      <c r="K41" s="13">
        <f t="shared" si="2"/>
        <v>-76</v>
      </c>
      <c r="L41" s="13">
        <f>VLOOKUP(A:A,[1]TDSheet!$A:$M,13,0)</f>
        <v>0</v>
      </c>
      <c r="M41" s="13">
        <f>VLOOKUP(A:A,[1]TDSheet!$A:$N,14,0)</f>
        <v>800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3"/>
        <v>848.8</v>
      </c>
      <c r="X41" s="15">
        <v>2000</v>
      </c>
      <c r="Y41" s="16">
        <f t="shared" si="4"/>
        <v>8.607445805843545</v>
      </c>
      <c r="Z41" s="13">
        <f t="shared" si="5"/>
        <v>5.3086710650329882</v>
      </c>
      <c r="AA41" s="13"/>
      <c r="AB41" s="13"/>
      <c r="AC41" s="13"/>
      <c r="AD41" s="13">
        <f>VLOOKUP(A:A,[1]TDSheet!$A:$AD,30,0)</f>
        <v>3620</v>
      </c>
      <c r="AE41" s="13">
        <f>VLOOKUP(A:A,[1]TDSheet!$A:$AE,31,0)</f>
        <v>838.4</v>
      </c>
      <c r="AF41" s="13">
        <f>VLOOKUP(A:A,[1]TDSheet!$A:$AF,32,0)</f>
        <v>936.6</v>
      </c>
      <c r="AG41" s="13">
        <f>VLOOKUP(A:A,[1]TDSheet!$A:$AG,33,0)</f>
        <v>879.2</v>
      </c>
      <c r="AH41" s="13">
        <f>VLOOKUP(A:A,[3]TDSheet!$A:$D,4,0)</f>
        <v>1143</v>
      </c>
      <c r="AI41" s="13" t="str">
        <f>VLOOKUP(A:A,[1]TDSheet!$A:$AI,35,0)</f>
        <v>оконч</v>
      </c>
      <c r="AJ41" s="13">
        <f t="shared" si="6"/>
        <v>900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665.70899999999995</v>
      </c>
      <c r="D42" s="8">
        <v>182.98099999999999</v>
      </c>
      <c r="E42" s="8">
        <v>471.99700000000001</v>
      </c>
      <c r="F42" s="8">
        <v>357.67500000000001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451.71800000000002</v>
      </c>
      <c r="K42" s="13">
        <f t="shared" si="2"/>
        <v>20.278999999999996</v>
      </c>
      <c r="L42" s="13">
        <f>VLOOKUP(A:A,[1]TDSheet!$A:$M,13,0)</f>
        <v>200</v>
      </c>
      <c r="M42" s="13">
        <f>VLOOKUP(A:A,[1]TDSheet!$A:$N,14,0)</f>
        <v>100</v>
      </c>
      <c r="N42" s="13">
        <f>VLOOKUP(A:A,[1]TDSheet!$A:$X,24,0)</f>
        <v>50</v>
      </c>
      <c r="O42" s="13"/>
      <c r="P42" s="13"/>
      <c r="Q42" s="13"/>
      <c r="R42" s="13"/>
      <c r="S42" s="13"/>
      <c r="T42" s="13"/>
      <c r="U42" s="13"/>
      <c r="V42" s="13"/>
      <c r="W42" s="13">
        <f t="shared" si="3"/>
        <v>94.3994</v>
      </c>
      <c r="X42" s="15">
        <v>100</v>
      </c>
      <c r="Y42" s="16">
        <f t="shared" si="4"/>
        <v>8.5559336182221486</v>
      </c>
      <c r="Z42" s="13">
        <f t="shared" si="5"/>
        <v>3.7889541670815707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85.539200000000008</v>
      </c>
      <c r="AF42" s="13">
        <f>VLOOKUP(A:A,[1]TDSheet!$A:$AF,32,0)</f>
        <v>121.55340000000001</v>
      </c>
      <c r="AG42" s="13">
        <f>VLOOKUP(A:A,[1]TDSheet!$A:$AG,33,0)</f>
        <v>79.131600000000006</v>
      </c>
      <c r="AH42" s="13">
        <f>VLOOKUP(A:A,[3]TDSheet!$A:$D,4,0)</f>
        <v>58.792000000000002</v>
      </c>
      <c r="AI42" s="13">
        <f>VLOOKUP(A:A,[1]TDSheet!$A:$AI,35,0)</f>
        <v>0</v>
      </c>
      <c r="AJ42" s="13">
        <f t="shared" si="6"/>
        <v>100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1695</v>
      </c>
      <c r="D43" s="8">
        <v>729</v>
      </c>
      <c r="E43" s="8">
        <v>620</v>
      </c>
      <c r="F43" s="8">
        <v>1784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656</v>
      </c>
      <c r="K43" s="13">
        <f t="shared" si="2"/>
        <v>-36</v>
      </c>
      <c r="L43" s="13">
        <f>VLOOKUP(A:A,[1]TDSheet!$A:$M,13,0)</f>
        <v>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3"/>
        <v>124</v>
      </c>
      <c r="X43" s="15"/>
      <c r="Y43" s="16">
        <f t="shared" si="4"/>
        <v>14.387096774193548</v>
      </c>
      <c r="Z43" s="13">
        <f t="shared" si="5"/>
        <v>14.387096774193548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121.6</v>
      </c>
      <c r="AF43" s="13">
        <f>VLOOKUP(A:A,[1]TDSheet!$A:$AF,32,0)</f>
        <v>138.6</v>
      </c>
      <c r="AG43" s="13">
        <f>VLOOKUP(A:A,[1]TDSheet!$A:$AG,33,0)</f>
        <v>105</v>
      </c>
      <c r="AH43" s="13">
        <f>VLOOKUP(A:A,[3]TDSheet!$A:$D,4,0)</f>
        <v>83</v>
      </c>
      <c r="AI43" s="13">
        <f>VLOOKUP(A:A,[1]TDSheet!$A:$AI,35,0)</f>
        <v>0</v>
      </c>
      <c r="AJ43" s="13">
        <f t="shared" si="6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1106</v>
      </c>
      <c r="D44" s="8">
        <v>762</v>
      </c>
      <c r="E44" s="8">
        <v>1132</v>
      </c>
      <c r="F44" s="8">
        <v>690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1202</v>
      </c>
      <c r="K44" s="13">
        <f t="shared" si="2"/>
        <v>-70</v>
      </c>
      <c r="L44" s="13">
        <f>VLOOKUP(A:A,[1]TDSheet!$A:$M,13,0)</f>
        <v>400</v>
      </c>
      <c r="M44" s="13">
        <f>VLOOKUP(A:A,[1]TDSheet!$A:$N,14,0)</f>
        <v>250</v>
      </c>
      <c r="N44" s="13">
        <f>VLOOKUP(A:A,[1]TDSheet!$A:$X,24,0)</f>
        <v>150</v>
      </c>
      <c r="O44" s="13"/>
      <c r="P44" s="13"/>
      <c r="Q44" s="13"/>
      <c r="R44" s="13"/>
      <c r="S44" s="13"/>
      <c r="T44" s="13"/>
      <c r="U44" s="13"/>
      <c r="V44" s="13"/>
      <c r="W44" s="13">
        <f t="shared" si="3"/>
        <v>226.4</v>
      </c>
      <c r="X44" s="15">
        <v>500</v>
      </c>
      <c r="Y44" s="16">
        <f t="shared" si="4"/>
        <v>8.7897526501766787</v>
      </c>
      <c r="Z44" s="13">
        <f t="shared" si="5"/>
        <v>3.047703180212014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189.2</v>
      </c>
      <c r="AF44" s="13">
        <f>VLOOKUP(A:A,[1]TDSheet!$A:$AF,32,0)</f>
        <v>241.8</v>
      </c>
      <c r="AG44" s="13">
        <f>VLOOKUP(A:A,[1]TDSheet!$A:$AG,33,0)</f>
        <v>186</v>
      </c>
      <c r="AH44" s="13">
        <f>VLOOKUP(A:A,[3]TDSheet!$A:$D,4,0)</f>
        <v>218</v>
      </c>
      <c r="AI44" s="13">
        <f>VLOOKUP(A:A,[1]TDSheet!$A:$AI,35,0)</f>
        <v>0</v>
      </c>
      <c r="AJ44" s="13">
        <f t="shared" si="6"/>
        <v>175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357.93</v>
      </c>
      <c r="D45" s="8">
        <v>121.82299999999999</v>
      </c>
      <c r="E45" s="8">
        <v>211.672</v>
      </c>
      <c r="F45" s="8">
        <v>257.30799999999999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221.13499999999999</v>
      </c>
      <c r="K45" s="13">
        <f t="shared" si="2"/>
        <v>-9.4629999999999939</v>
      </c>
      <c r="L45" s="13">
        <f>VLOOKUP(A:A,[1]TDSheet!$A:$M,13,0)</f>
        <v>0</v>
      </c>
      <c r="M45" s="13">
        <f>VLOOKUP(A:A,[1]TDSheet!$A:$N,14,0)</f>
        <v>0</v>
      </c>
      <c r="N45" s="13">
        <f>VLOOKUP(A:A,[1]TDSheet!$A:$X,24,0)</f>
        <v>40</v>
      </c>
      <c r="O45" s="13"/>
      <c r="P45" s="13"/>
      <c r="Q45" s="13"/>
      <c r="R45" s="13"/>
      <c r="S45" s="13"/>
      <c r="T45" s="13"/>
      <c r="U45" s="13"/>
      <c r="V45" s="13"/>
      <c r="W45" s="13">
        <f t="shared" si="3"/>
        <v>42.334400000000002</v>
      </c>
      <c r="X45" s="15">
        <v>70</v>
      </c>
      <c r="Y45" s="16">
        <f t="shared" si="4"/>
        <v>8.6763483124834639</v>
      </c>
      <c r="Z45" s="13">
        <f t="shared" si="5"/>
        <v>6.0779885861143654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46.1646</v>
      </c>
      <c r="AF45" s="13">
        <f>VLOOKUP(A:A,[1]TDSheet!$A:$AF,32,0)</f>
        <v>54.648000000000003</v>
      </c>
      <c r="AG45" s="13">
        <f>VLOOKUP(A:A,[1]TDSheet!$A:$AG,33,0)</f>
        <v>39.748800000000003</v>
      </c>
      <c r="AH45" s="13">
        <f>VLOOKUP(A:A,[3]TDSheet!$A:$D,4,0)</f>
        <v>39.630000000000003</v>
      </c>
      <c r="AI45" s="13" t="str">
        <f>VLOOKUP(A:A,[1]TDSheet!$A:$AI,35,0)</f>
        <v>увел</v>
      </c>
      <c r="AJ45" s="13">
        <f t="shared" si="6"/>
        <v>70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881</v>
      </c>
      <c r="D46" s="8">
        <v>3817</v>
      </c>
      <c r="E46" s="8">
        <v>998</v>
      </c>
      <c r="F46" s="8">
        <v>678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1167</v>
      </c>
      <c r="K46" s="13">
        <f t="shared" si="2"/>
        <v>-169</v>
      </c>
      <c r="L46" s="13">
        <f>VLOOKUP(A:A,[1]TDSheet!$A:$M,13,0)</f>
        <v>300</v>
      </c>
      <c r="M46" s="13">
        <f>VLOOKUP(A:A,[1]TDSheet!$A:$N,14,0)</f>
        <v>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3"/>
      <c r="V46" s="13"/>
      <c r="W46" s="13">
        <f t="shared" si="3"/>
        <v>199.6</v>
      </c>
      <c r="X46" s="15">
        <v>320</v>
      </c>
      <c r="Y46" s="16">
        <f t="shared" si="4"/>
        <v>8.006012024048097</v>
      </c>
      <c r="Z46" s="13">
        <f t="shared" si="5"/>
        <v>3.3967935871743489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252.8</v>
      </c>
      <c r="AF46" s="13">
        <f>VLOOKUP(A:A,[1]TDSheet!$A:$AF,32,0)</f>
        <v>212.6</v>
      </c>
      <c r="AG46" s="13">
        <f>VLOOKUP(A:A,[1]TDSheet!$A:$AG,33,0)</f>
        <v>184.4</v>
      </c>
      <c r="AH46" s="13">
        <f>VLOOKUP(A:A,[3]TDSheet!$A:$D,4,0)</f>
        <v>133</v>
      </c>
      <c r="AI46" s="13">
        <f>VLOOKUP(A:A,[1]TDSheet!$A:$AI,35,0)</f>
        <v>0</v>
      </c>
      <c r="AJ46" s="13">
        <f t="shared" si="6"/>
        <v>128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1842</v>
      </c>
      <c r="D47" s="8">
        <v>3232</v>
      </c>
      <c r="E47" s="8">
        <v>2126</v>
      </c>
      <c r="F47" s="8">
        <v>1591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2153</v>
      </c>
      <c r="K47" s="13">
        <f t="shared" si="2"/>
        <v>-27</v>
      </c>
      <c r="L47" s="13">
        <f>VLOOKUP(A:A,[1]TDSheet!$A:$M,13,0)</f>
        <v>800</v>
      </c>
      <c r="M47" s="13">
        <f>VLOOKUP(A:A,[1]TDSheet!$A:$N,14,0)</f>
        <v>500</v>
      </c>
      <c r="N47" s="13">
        <f>VLOOKUP(A:A,[1]TDSheet!$A:$X,24,0)</f>
        <v>300</v>
      </c>
      <c r="O47" s="13"/>
      <c r="P47" s="13"/>
      <c r="Q47" s="13"/>
      <c r="R47" s="13"/>
      <c r="S47" s="13"/>
      <c r="T47" s="13"/>
      <c r="U47" s="13"/>
      <c r="V47" s="13"/>
      <c r="W47" s="13">
        <f t="shared" si="3"/>
        <v>425.2</v>
      </c>
      <c r="X47" s="15">
        <v>500</v>
      </c>
      <c r="Y47" s="16">
        <f t="shared" si="4"/>
        <v>8.6806208842897465</v>
      </c>
      <c r="Z47" s="13">
        <f t="shared" si="5"/>
        <v>3.7417685794920037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458.2</v>
      </c>
      <c r="AF47" s="13">
        <f>VLOOKUP(A:A,[1]TDSheet!$A:$AF,32,0)</f>
        <v>443</v>
      </c>
      <c r="AG47" s="13">
        <f>VLOOKUP(A:A,[1]TDSheet!$A:$AG,33,0)</f>
        <v>374.8</v>
      </c>
      <c r="AH47" s="13">
        <f>VLOOKUP(A:A,[3]TDSheet!$A:$D,4,0)</f>
        <v>374</v>
      </c>
      <c r="AI47" s="13">
        <f>VLOOKUP(A:A,[1]TDSheet!$A:$AI,35,0)</f>
        <v>0</v>
      </c>
      <c r="AJ47" s="13">
        <f t="shared" si="6"/>
        <v>200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158.858</v>
      </c>
      <c r="D48" s="8">
        <v>24.047000000000001</v>
      </c>
      <c r="E48" s="8">
        <v>102.05800000000001</v>
      </c>
      <c r="F48" s="8">
        <v>65.658000000000001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104.476</v>
      </c>
      <c r="K48" s="13">
        <f t="shared" si="2"/>
        <v>-2.4179999999999922</v>
      </c>
      <c r="L48" s="13">
        <f>VLOOKUP(A:A,[1]TDSheet!$A:$M,13,0)</f>
        <v>50</v>
      </c>
      <c r="M48" s="13">
        <f>VLOOKUP(A:A,[1]TDSheet!$A:$N,14,0)</f>
        <v>20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3"/>
        <v>20.4116</v>
      </c>
      <c r="X48" s="15">
        <v>30</v>
      </c>
      <c r="Y48" s="16">
        <f t="shared" si="4"/>
        <v>9.0957102823884473</v>
      </c>
      <c r="Z48" s="13">
        <f t="shared" si="5"/>
        <v>3.2167003076681886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15.376799999999999</v>
      </c>
      <c r="AF48" s="13">
        <f>VLOOKUP(A:A,[1]TDSheet!$A:$AF,32,0)</f>
        <v>22.669599999999999</v>
      </c>
      <c r="AG48" s="13">
        <f>VLOOKUP(A:A,[1]TDSheet!$A:$AG,33,0)</f>
        <v>18.484400000000001</v>
      </c>
      <c r="AH48" s="13">
        <f>VLOOKUP(A:A,[3]TDSheet!$A:$D,4,0)</f>
        <v>19.681999999999999</v>
      </c>
      <c r="AI48" s="13">
        <f>VLOOKUP(A:A,[1]TDSheet!$A:$AI,35,0)</f>
        <v>0</v>
      </c>
      <c r="AJ48" s="13">
        <f t="shared" si="6"/>
        <v>30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41.704000000000001</v>
      </c>
      <c r="D49" s="8">
        <v>578.08500000000004</v>
      </c>
      <c r="E49" s="8">
        <v>255.96899999999999</v>
      </c>
      <c r="F49" s="8">
        <v>347.08600000000001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275.15800000000002</v>
      </c>
      <c r="K49" s="13">
        <f t="shared" si="2"/>
        <v>-19.189000000000021</v>
      </c>
      <c r="L49" s="13">
        <f>VLOOKUP(A:A,[1]TDSheet!$A:$M,13,0)</f>
        <v>0</v>
      </c>
      <c r="M49" s="13">
        <f>VLOOKUP(A:A,[1]TDSheet!$A:$N,14,0)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3"/>
      <c r="V49" s="13"/>
      <c r="W49" s="13">
        <f t="shared" si="3"/>
        <v>51.193799999999996</v>
      </c>
      <c r="X49" s="15">
        <v>100</v>
      </c>
      <c r="Y49" s="16">
        <f t="shared" si="4"/>
        <v>8.7332059741609349</v>
      </c>
      <c r="Z49" s="13">
        <f t="shared" si="5"/>
        <v>6.7798444342869653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36.355599999999995</v>
      </c>
      <c r="AF49" s="13">
        <f>VLOOKUP(A:A,[1]TDSheet!$A:$AF,32,0)</f>
        <v>37.377400000000002</v>
      </c>
      <c r="AG49" s="13">
        <f>VLOOKUP(A:A,[1]TDSheet!$A:$AG,33,0)</f>
        <v>61.447799999999994</v>
      </c>
      <c r="AH49" s="13">
        <f>VLOOKUP(A:A,[3]TDSheet!$A:$D,4,0)</f>
        <v>69.132000000000005</v>
      </c>
      <c r="AI49" s="13">
        <f>VLOOKUP(A:A,[1]TDSheet!$A:$AI,35,0)</f>
        <v>0</v>
      </c>
      <c r="AJ49" s="13">
        <f t="shared" si="6"/>
        <v>100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928</v>
      </c>
      <c r="D50" s="8">
        <v>1276</v>
      </c>
      <c r="E50" s="8">
        <v>1152</v>
      </c>
      <c r="F50" s="8">
        <v>1023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1178</v>
      </c>
      <c r="K50" s="13">
        <f t="shared" si="2"/>
        <v>-26</v>
      </c>
      <c r="L50" s="13">
        <f>VLOOKUP(A:A,[1]TDSheet!$A:$M,13,0)</f>
        <v>170</v>
      </c>
      <c r="M50" s="13">
        <f>VLOOKUP(A:A,[1]TDSheet!$A:$N,14,0)</f>
        <v>250</v>
      </c>
      <c r="N50" s="13">
        <f>VLOOKUP(A:A,[1]TDSheet!$A:$X,24,0)</f>
        <v>200</v>
      </c>
      <c r="O50" s="13"/>
      <c r="P50" s="13"/>
      <c r="Q50" s="13"/>
      <c r="R50" s="13"/>
      <c r="S50" s="13"/>
      <c r="T50" s="13"/>
      <c r="U50" s="13"/>
      <c r="V50" s="13"/>
      <c r="W50" s="13">
        <f t="shared" si="3"/>
        <v>230.4</v>
      </c>
      <c r="X50" s="15">
        <v>350</v>
      </c>
      <c r="Y50" s="16">
        <f t="shared" si="4"/>
        <v>8.6501736111111107</v>
      </c>
      <c r="Z50" s="13">
        <f t="shared" si="5"/>
        <v>4.440104166666667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196.4</v>
      </c>
      <c r="AF50" s="13">
        <f>VLOOKUP(A:A,[1]TDSheet!$A:$AF,32,0)</f>
        <v>239.6</v>
      </c>
      <c r="AG50" s="13">
        <f>VLOOKUP(A:A,[1]TDSheet!$A:$AG,33,0)</f>
        <v>221.2</v>
      </c>
      <c r="AH50" s="13">
        <f>VLOOKUP(A:A,[3]TDSheet!$A:$D,4,0)</f>
        <v>233</v>
      </c>
      <c r="AI50" s="13">
        <f>VLOOKUP(A:A,[1]TDSheet!$A:$AI,35,0)</f>
        <v>0</v>
      </c>
      <c r="AJ50" s="13">
        <f t="shared" si="6"/>
        <v>122.49999999999999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1380</v>
      </c>
      <c r="D51" s="8">
        <v>1903</v>
      </c>
      <c r="E51" s="8">
        <v>1681</v>
      </c>
      <c r="F51" s="8">
        <v>1551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1717</v>
      </c>
      <c r="K51" s="13">
        <f t="shared" si="2"/>
        <v>-36</v>
      </c>
      <c r="L51" s="13">
        <f>VLOOKUP(A:A,[1]TDSheet!$A:$M,13,0)</f>
        <v>350</v>
      </c>
      <c r="M51" s="13">
        <f>VLOOKUP(A:A,[1]TDSheet!$A:$N,14,0)</f>
        <v>350</v>
      </c>
      <c r="N51" s="13">
        <f>VLOOKUP(A:A,[1]TDSheet!$A:$X,24,0)</f>
        <v>200</v>
      </c>
      <c r="O51" s="13"/>
      <c r="P51" s="13"/>
      <c r="Q51" s="13"/>
      <c r="R51" s="13"/>
      <c r="S51" s="13"/>
      <c r="T51" s="13"/>
      <c r="U51" s="13"/>
      <c r="V51" s="13"/>
      <c r="W51" s="13">
        <f t="shared" si="3"/>
        <v>336.2</v>
      </c>
      <c r="X51" s="15">
        <v>450</v>
      </c>
      <c r="Y51" s="16">
        <f t="shared" si="4"/>
        <v>8.6287923854848305</v>
      </c>
      <c r="Z51" s="13">
        <f t="shared" si="5"/>
        <v>4.6133254015466987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273</v>
      </c>
      <c r="AF51" s="13">
        <f>VLOOKUP(A:A,[1]TDSheet!$A:$AF,32,0)</f>
        <v>369.2</v>
      </c>
      <c r="AG51" s="13">
        <f>VLOOKUP(A:A,[1]TDSheet!$A:$AG,33,0)</f>
        <v>328.8</v>
      </c>
      <c r="AH51" s="13">
        <f>VLOOKUP(A:A,[3]TDSheet!$A:$D,4,0)</f>
        <v>314</v>
      </c>
      <c r="AI51" s="13">
        <f>VLOOKUP(A:A,[1]TDSheet!$A:$AI,35,0)</f>
        <v>0</v>
      </c>
      <c r="AJ51" s="13">
        <f t="shared" si="6"/>
        <v>157.5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816</v>
      </c>
      <c r="D52" s="8">
        <v>688</v>
      </c>
      <c r="E52" s="8">
        <v>944</v>
      </c>
      <c r="F52" s="8">
        <v>528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1004</v>
      </c>
      <c r="K52" s="13">
        <f t="shared" si="2"/>
        <v>-60</v>
      </c>
      <c r="L52" s="13">
        <f>VLOOKUP(A:A,[1]TDSheet!$A:$M,13,0)</f>
        <v>300</v>
      </c>
      <c r="M52" s="13">
        <f>VLOOKUP(A:A,[1]TDSheet!$A:$N,14,0)</f>
        <v>105</v>
      </c>
      <c r="N52" s="13">
        <f>VLOOKUP(A:A,[1]TDSheet!$A:$X,24,0)</f>
        <v>250</v>
      </c>
      <c r="O52" s="13"/>
      <c r="P52" s="13"/>
      <c r="Q52" s="13"/>
      <c r="R52" s="13"/>
      <c r="S52" s="13"/>
      <c r="T52" s="13"/>
      <c r="U52" s="13"/>
      <c r="V52" s="13"/>
      <c r="W52" s="13">
        <f t="shared" si="3"/>
        <v>188.8</v>
      </c>
      <c r="X52" s="15">
        <v>350</v>
      </c>
      <c r="Y52" s="16">
        <f t="shared" si="4"/>
        <v>8.1197033898305087</v>
      </c>
      <c r="Z52" s="13">
        <f t="shared" si="5"/>
        <v>2.7966101694915251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177</v>
      </c>
      <c r="AF52" s="13">
        <f>VLOOKUP(A:A,[1]TDSheet!$A:$AF,32,0)</f>
        <v>193</v>
      </c>
      <c r="AG52" s="13">
        <f>VLOOKUP(A:A,[1]TDSheet!$A:$AG,33,0)</f>
        <v>163.80000000000001</v>
      </c>
      <c r="AH52" s="13">
        <f>VLOOKUP(A:A,[3]TDSheet!$A:$D,4,0)</f>
        <v>157</v>
      </c>
      <c r="AI52" s="13">
        <f>VLOOKUP(A:A,[1]TDSheet!$A:$AI,35,0)</f>
        <v>0</v>
      </c>
      <c r="AJ52" s="13">
        <f t="shared" si="6"/>
        <v>140</v>
      </c>
      <c r="AK52" s="13"/>
      <c r="AL52" s="13"/>
      <c r="AM52" s="13"/>
    </row>
    <row r="53" spans="1:39" s="1" customFormat="1" ht="11.1" customHeight="1" outlineLevel="1" x14ac:dyDescent="0.2">
      <c r="A53" s="21" t="s">
        <v>56</v>
      </c>
      <c r="B53" s="7" t="s">
        <v>8</v>
      </c>
      <c r="C53" s="8">
        <v>509.798</v>
      </c>
      <c r="D53" s="8">
        <v>18.753</v>
      </c>
      <c r="E53" s="8">
        <v>206.398</v>
      </c>
      <c r="F53" s="8">
        <v>311.44900000000001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217.77199999999999</v>
      </c>
      <c r="K53" s="13">
        <f t="shared" si="2"/>
        <v>-11.373999999999995</v>
      </c>
      <c r="L53" s="13">
        <f>VLOOKUP(A:A,[1]TDSheet!$A:$M,13,0)</f>
        <v>0</v>
      </c>
      <c r="M53" s="13">
        <f>VLOOKUP(A:A,[1]TDSheet!$A:$N,14,0)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3"/>
      <c r="W53" s="13">
        <f t="shared" si="3"/>
        <v>41.279600000000002</v>
      </c>
      <c r="X53" s="15">
        <v>60</v>
      </c>
      <c r="Y53" s="16">
        <f t="shared" si="4"/>
        <v>8.9983672322406232</v>
      </c>
      <c r="Z53" s="13">
        <f t="shared" si="5"/>
        <v>7.5448647758214706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136.80000000000001</v>
      </c>
      <c r="AF53" s="13">
        <f>VLOOKUP(A:A,[1]TDSheet!$A:$AF,32,0)</f>
        <v>51.405600000000007</v>
      </c>
      <c r="AG53" s="13">
        <f>VLOOKUP(A:A,[1]TDSheet!$A:$AG,33,0)</f>
        <v>41.537799999999997</v>
      </c>
      <c r="AH53" s="13">
        <f>VLOOKUP(A:A,[3]TDSheet!$A:$D,4,0)</f>
        <v>52.256999999999998</v>
      </c>
      <c r="AI53" s="20" t="str">
        <f>VLOOKUP(A:A,[1]TDSheet!$A:$AI,35,0)</f>
        <v>увел</v>
      </c>
      <c r="AJ53" s="13">
        <f t="shared" si="6"/>
        <v>60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725.67499999999995</v>
      </c>
      <c r="D54" s="8">
        <v>338.03300000000002</v>
      </c>
      <c r="E54" s="8">
        <v>623.11699999999996</v>
      </c>
      <c r="F54" s="8">
        <v>424.21899999999999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622.57399999999996</v>
      </c>
      <c r="K54" s="13">
        <f t="shared" si="2"/>
        <v>0.54300000000000637</v>
      </c>
      <c r="L54" s="13">
        <f>VLOOKUP(A:A,[1]TDSheet!$A:$M,13,0)</f>
        <v>300</v>
      </c>
      <c r="M54" s="13">
        <f>VLOOKUP(A:A,[1]TDSheet!$A:$N,14,0)</f>
        <v>150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3"/>
      <c r="W54" s="13">
        <f t="shared" si="3"/>
        <v>124.62339999999999</v>
      </c>
      <c r="X54" s="15">
        <v>250</v>
      </c>
      <c r="Y54" s="16">
        <f t="shared" si="4"/>
        <v>9.0209302586833626</v>
      </c>
      <c r="Z54" s="13">
        <f t="shared" si="5"/>
        <v>3.404007594079443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135.20179999999999</v>
      </c>
      <c r="AF54" s="13">
        <f>VLOOKUP(A:A,[1]TDSheet!$A:$AF,32,0)</f>
        <v>136.4794</v>
      </c>
      <c r="AG54" s="13">
        <f>VLOOKUP(A:A,[1]TDSheet!$A:$AG,33,0)</f>
        <v>101.2942</v>
      </c>
      <c r="AH54" s="13">
        <f>VLOOKUP(A:A,[3]TDSheet!$A:$D,4,0)</f>
        <v>150.649</v>
      </c>
      <c r="AI54" s="13">
        <f>VLOOKUP(A:A,[1]TDSheet!$A:$AI,35,0)</f>
        <v>0</v>
      </c>
      <c r="AJ54" s="13">
        <f t="shared" si="6"/>
        <v>250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53.305</v>
      </c>
      <c r="D55" s="8">
        <v>19.550999999999998</v>
      </c>
      <c r="E55" s="8">
        <v>18.178000000000001</v>
      </c>
      <c r="F55" s="8">
        <v>50.171999999999997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80.400000000000006</v>
      </c>
      <c r="K55" s="13">
        <f t="shared" si="2"/>
        <v>-62.222000000000008</v>
      </c>
      <c r="L55" s="13">
        <f>VLOOKUP(A:A,[1]TDSheet!$A:$M,13,0)</f>
        <v>10</v>
      </c>
      <c r="M55" s="13">
        <f>VLOOKUP(A:A,[1]TDSheet!$A:$N,14,0)</f>
        <v>10</v>
      </c>
      <c r="N55" s="13">
        <f>VLOOKUP(A:A,[1]TDSheet!$A:$X,24,0)</f>
        <v>10</v>
      </c>
      <c r="O55" s="13"/>
      <c r="P55" s="13"/>
      <c r="Q55" s="13"/>
      <c r="R55" s="13"/>
      <c r="S55" s="13"/>
      <c r="T55" s="13"/>
      <c r="U55" s="13"/>
      <c r="V55" s="13"/>
      <c r="W55" s="13">
        <f t="shared" si="3"/>
        <v>3.6356000000000002</v>
      </c>
      <c r="X55" s="15">
        <v>20</v>
      </c>
      <c r="Y55" s="16">
        <f t="shared" si="4"/>
        <v>27.553086148091097</v>
      </c>
      <c r="Z55" s="13">
        <f t="shared" si="5"/>
        <v>13.800198041588732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12.0974</v>
      </c>
      <c r="AF55" s="13">
        <f>VLOOKUP(A:A,[1]TDSheet!$A:$AF,32,0)</f>
        <v>5.4109999999999996</v>
      </c>
      <c r="AG55" s="13">
        <f>VLOOKUP(A:A,[1]TDSheet!$A:$AG,33,0)</f>
        <v>5.9752000000000001</v>
      </c>
      <c r="AH55" s="13">
        <f>VLOOKUP(A:A,[3]TDSheet!$A:$D,4,0)</f>
        <v>8.9670000000000005</v>
      </c>
      <c r="AI55" s="20" t="str">
        <f>VLOOKUP(A:A,[1]TDSheet!$A:$AI,35,0)</f>
        <v>склад</v>
      </c>
      <c r="AJ55" s="13">
        <f t="shared" si="6"/>
        <v>20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2531.087</v>
      </c>
      <c r="D56" s="8">
        <v>2909.067</v>
      </c>
      <c r="E56" s="8">
        <v>3062.8490000000002</v>
      </c>
      <c r="F56" s="8">
        <v>2323.1640000000002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3051.373</v>
      </c>
      <c r="K56" s="13">
        <f t="shared" si="2"/>
        <v>11.476000000000113</v>
      </c>
      <c r="L56" s="13">
        <f>VLOOKUP(A:A,[1]TDSheet!$A:$M,13,0)</f>
        <v>1200</v>
      </c>
      <c r="M56" s="13">
        <f>VLOOKUP(A:A,[1]TDSheet!$A:$N,14,0)</f>
        <v>600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3"/>
      <c r="V56" s="13"/>
      <c r="W56" s="13">
        <f t="shared" si="3"/>
        <v>612.56979999999999</v>
      </c>
      <c r="X56" s="15">
        <v>1100</v>
      </c>
      <c r="Y56" s="16">
        <f t="shared" si="4"/>
        <v>8.5266430046012722</v>
      </c>
      <c r="Z56" s="13">
        <f t="shared" si="5"/>
        <v>3.7924886274184595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599.58979999999997</v>
      </c>
      <c r="AF56" s="13">
        <f>VLOOKUP(A:A,[1]TDSheet!$A:$AF,32,0)</f>
        <v>586.08220000000006</v>
      </c>
      <c r="AG56" s="13">
        <f>VLOOKUP(A:A,[1]TDSheet!$A:$AG,33,0)</f>
        <v>547.71319999999992</v>
      </c>
      <c r="AH56" s="13">
        <f>VLOOKUP(A:A,[3]TDSheet!$A:$D,4,0)</f>
        <v>734.83100000000002</v>
      </c>
      <c r="AI56" s="13" t="str">
        <f>VLOOKUP(A:A,[1]TDSheet!$A:$AI,35,0)</f>
        <v>оконч</v>
      </c>
      <c r="AJ56" s="13">
        <f t="shared" si="6"/>
        <v>1100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3238</v>
      </c>
      <c r="D57" s="8">
        <v>1545</v>
      </c>
      <c r="E57" s="8">
        <v>2331</v>
      </c>
      <c r="F57" s="8">
        <v>2377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2413</v>
      </c>
      <c r="K57" s="13">
        <f t="shared" si="2"/>
        <v>-82</v>
      </c>
      <c r="L57" s="13">
        <f>VLOOKUP(A:A,[1]TDSheet!$A:$M,13,0)</f>
        <v>0</v>
      </c>
      <c r="M57" s="13">
        <f>VLOOKUP(A:A,[1]TDSheet!$A:$N,14,0)</f>
        <v>700</v>
      </c>
      <c r="N57" s="13">
        <f>VLOOKUP(A:A,[1]TDSheet!$A:$X,24,0)</f>
        <v>500</v>
      </c>
      <c r="O57" s="13"/>
      <c r="P57" s="13"/>
      <c r="Q57" s="13"/>
      <c r="R57" s="13"/>
      <c r="S57" s="13"/>
      <c r="T57" s="13"/>
      <c r="U57" s="13"/>
      <c r="V57" s="13"/>
      <c r="W57" s="13">
        <f t="shared" si="3"/>
        <v>466.2</v>
      </c>
      <c r="X57" s="15">
        <v>400</v>
      </c>
      <c r="Y57" s="16">
        <f t="shared" si="4"/>
        <v>8.5306735306735302</v>
      </c>
      <c r="Z57" s="13">
        <f t="shared" si="5"/>
        <v>5.098670098670099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666</v>
      </c>
      <c r="AF57" s="13">
        <f>VLOOKUP(A:A,[1]TDSheet!$A:$AF,32,0)</f>
        <v>609.4</v>
      </c>
      <c r="AG57" s="13">
        <f>VLOOKUP(A:A,[1]TDSheet!$A:$AG,33,0)</f>
        <v>482</v>
      </c>
      <c r="AH57" s="13">
        <f>VLOOKUP(A:A,[3]TDSheet!$A:$D,4,0)</f>
        <v>493</v>
      </c>
      <c r="AI57" s="13" t="str">
        <f>VLOOKUP(A:A,[1]TDSheet!$A:$AI,35,0)</f>
        <v>оконч</v>
      </c>
      <c r="AJ57" s="13">
        <f t="shared" si="6"/>
        <v>180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2991</v>
      </c>
      <c r="D58" s="8">
        <v>4765</v>
      </c>
      <c r="E58" s="8">
        <v>4766</v>
      </c>
      <c r="F58" s="8">
        <v>2912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4861</v>
      </c>
      <c r="K58" s="13">
        <f t="shared" si="2"/>
        <v>-95</v>
      </c>
      <c r="L58" s="13">
        <f>VLOOKUP(A:A,[1]TDSheet!$A:$M,13,0)</f>
        <v>1000</v>
      </c>
      <c r="M58" s="13">
        <f>VLOOKUP(A:A,[1]TDSheet!$A:$N,14,0)</f>
        <v>1000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3"/>
      <c r="W58" s="13">
        <f t="shared" si="3"/>
        <v>695.2</v>
      </c>
      <c r="X58" s="15">
        <v>1000</v>
      </c>
      <c r="Y58" s="16">
        <f t="shared" si="4"/>
        <v>8.5040276179516674</v>
      </c>
      <c r="Z58" s="13">
        <f t="shared" si="5"/>
        <v>4.1887226697353279</v>
      </c>
      <c r="AA58" s="13"/>
      <c r="AB58" s="13"/>
      <c r="AC58" s="13"/>
      <c r="AD58" s="13">
        <f>VLOOKUP(A:A,[1]TDSheet!$A:$AD,30,0)</f>
        <v>1290</v>
      </c>
      <c r="AE58" s="13">
        <f>VLOOKUP(A:A,[1]TDSheet!$A:$AE,31,0)</f>
        <v>544.4</v>
      </c>
      <c r="AF58" s="13">
        <f>VLOOKUP(A:A,[1]TDSheet!$A:$AF,32,0)</f>
        <v>632</v>
      </c>
      <c r="AG58" s="13">
        <f>VLOOKUP(A:A,[1]TDSheet!$A:$AG,33,0)</f>
        <v>641.20000000000005</v>
      </c>
      <c r="AH58" s="13">
        <f>VLOOKUP(A:A,[3]TDSheet!$A:$D,4,0)</f>
        <v>810</v>
      </c>
      <c r="AI58" s="13" t="str">
        <f>VLOOKUP(A:A,[1]TDSheet!$A:$AI,35,0)</f>
        <v>мартяб</v>
      </c>
      <c r="AJ58" s="13">
        <f t="shared" si="6"/>
        <v>450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1525</v>
      </c>
      <c r="D59" s="8">
        <v>282</v>
      </c>
      <c r="E59" s="8">
        <v>1021</v>
      </c>
      <c r="F59" s="8">
        <v>753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1052</v>
      </c>
      <c r="K59" s="13">
        <f t="shared" si="2"/>
        <v>-31</v>
      </c>
      <c r="L59" s="13">
        <f>VLOOKUP(A:A,[1]TDSheet!$A:$M,13,0)</f>
        <v>300</v>
      </c>
      <c r="M59" s="13">
        <f>VLOOKUP(A:A,[1]TDSheet!$A:$N,14,0)</f>
        <v>250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3"/>
        <v>204.2</v>
      </c>
      <c r="X59" s="15">
        <v>450</v>
      </c>
      <c r="Y59" s="16">
        <f t="shared" si="4"/>
        <v>8.5847208619000988</v>
      </c>
      <c r="Z59" s="13">
        <f t="shared" si="5"/>
        <v>3.6875612144955929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194.6</v>
      </c>
      <c r="AF59" s="13">
        <f>VLOOKUP(A:A,[1]TDSheet!$A:$AF,32,0)</f>
        <v>278.2</v>
      </c>
      <c r="AG59" s="13">
        <f>VLOOKUP(A:A,[1]TDSheet!$A:$AG,33,0)</f>
        <v>176</v>
      </c>
      <c r="AH59" s="13">
        <f>VLOOKUP(A:A,[3]TDSheet!$A:$D,4,0)</f>
        <v>226</v>
      </c>
      <c r="AI59" s="13">
        <f>VLOOKUP(A:A,[1]TDSheet!$A:$AI,35,0)</f>
        <v>0</v>
      </c>
      <c r="AJ59" s="13">
        <f t="shared" si="6"/>
        <v>202.5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316</v>
      </c>
      <c r="D60" s="8">
        <v>397</v>
      </c>
      <c r="E60" s="8">
        <v>439</v>
      </c>
      <c r="F60" s="8">
        <v>267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452</v>
      </c>
      <c r="K60" s="13">
        <f t="shared" si="2"/>
        <v>-13</v>
      </c>
      <c r="L60" s="13">
        <f>VLOOKUP(A:A,[1]TDSheet!$A:$M,13,0)</f>
        <v>130</v>
      </c>
      <c r="M60" s="13">
        <f>VLOOKUP(A:A,[1]TDSheet!$A:$N,14,0)</f>
        <v>90</v>
      </c>
      <c r="N60" s="13">
        <f>VLOOKUP(A:A,[1]TDSheet!$A:$X,24,0)</f>
        <v>130</v>
      </c>
      <c r="O60" s="13"/>
      <c r="P60" s="13"/>
      <c r="Q60" s="13"/>
      <c r="R60" s="13"/>
      <c r="S60" s="13"/>
      <c r="T60" s="13"/>
      <c r="U60" s="13"/>
      <c r="V60" s="13"/>
      <c r="W60" s="13">
        <f t="shared" si="3"/>
        <v>87.8</v>
      </c>
      <c r="X60" s="15">
        <v>130</v>
      </c>
      <c r="Y60" s="16">
        <f t="shared" si="4"/>
        <v>8.5079726651480634</v>
      </c>
      <c r="Z60" s="13">
        <f t="shared" si="5"/>
        <v>3.0410022779043282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70.599999999999994</v>
      </c>
      <c r="AF60" s="13">
        <f>VLOOKUP(A:A,[1]TDSheet!$A:$AF,32,0)</f>
        <v>79.599999999999994</v>
      </c>
      <c r="AG60" s="13">
        <f>VLOOKUP(A:A,[1]TDSheet!$A:$AG,33,0)</f>
        <v>71.8</v>
      </c>
      <c r="AH60" s="13">
        <f>VLOOKUP(A:A,[3]TDSheet!$A:$D,4,0)</f>
        <v>71</v>
      </c>
      <c r="AI60" s="13" t="e">
        <f>VLOOKUP(A:A,[1]TDSheet!$A:$AI,35,0)</f>
        <v>#N/A</v>
      </c>
      <c r="AJ60" s="13">
        <f t="shared" si="6"/>
        <v>52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353</v>
      </c>
      <c r="D61" s="8">
        <v>178</v>
      </c>
      <c r="E61" s="8">
        <v>360</v>
      </c>
      <c r="F61" s="8">
        <v>156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402</v>
      </c>
      <c r="K61" s="13">
        <f t="shared" si="2"/>
        <v>-42</v>
      </c>
      <c r="L61" s="13">
        <f>VLOOKUP(A:A,[1]TDSheet!$A:$M,13,0)</f>
        <v>200</v>
      </c>
      <c r="M61" s="13">
        <f>VLOOKUP(A:A,[1]TDSheet!$A:$N,14,0)</f>
        <v>90</v>
      </c>
      <c r="N61" s="13">
        <f>VLOOKUP(A:A,[1]TDSheet!$A:$X,24,0)</f>
        <v>120</v>
      </c>
      <c r="O61" s="13"/>
      <c r="P61" s="13"/>
      <c r="Q61" s="13"/>
      <c r="R61" s="13"/>
      <c r="S61" s="13"/>
      <c r="T61" s="13"/>
      <c r="U61" s="13"/>
      <c r="V61" s="13"/>
      <c r="W61" s="13">
        <f t="shared" si="3"/>
        <v>72</v>
      </c>
      <c r="X61" s="15">
        <v>50</v>
      </c>
      <c r="Y61" s="16">
        <f t="shared" si="4"/>
        <v>8.5555555555555554</v>
      </c>
      <c r="Z61" s="13">
        <f t="shared" si="5"/>
        <v>2.1666666666666665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52.8</v>
      </c>
      <c r="AF61" s="13">
        <f>VLOOKUP(A:A,[1]TDSheet!$A:$AF,32,0)</f>
        <v>73.2</v>
      </c>
      <c r="AG61" s="13">
        <f>VLOOKUP(A:A,[1]TDSheet!$A:$AG,33,0)</f>
        <v>53.4</v>
      </c>
      <c r="AH61" s="13">
        <f>VLOOKUP(A:A,[3]TDSheet!$A:$D,4,0)</f>
        <v>44</v>
      </c>
      <c r="AI61" s="13" t="e">
        <f>VLOOKUP(A:A,[1]TDSheet!$A:$AI,35,0)</f>
        <v>#N/A</v>
      </c>
      <c r="AJ61" s="13">
        <f t="shared" si="6"/>
        <v>20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646.05799999999999</v>
      </c>
      <c r="D62" s="8">
        <v>1038.7090000000001</v>
      </c>
      <c r="E62" s="8">
        <v>786.70600000000002</v>
      </c>
      <c r="F62" s="8">
        <v>876.322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795.50300000000004</v>
      </c>
      <c r="K62" s="13">
        <f t="shared" si="2"/>
        <v>-8.7970000000000255</v>
      </c>
      <c r="L62" s="13">
        <f>VLOOKUP(A:A,[1]TDSheet!$A:$M,13,0)</f>
        <v>0</v>
      </c>
      <c r="M62" s="13">
        <f>VLOOKUP(A:A,[1]TDSheet!$A:$N,14,0)</f>
        <v>100</v>
      </c>
      <c r="N62" s="13">
        <f>VLOOKUP(A:A,[1]TDSheet!$A:$X,24,0)</f>
        <v>150</v>
      </c>
      <c r="O62" s="13"/>
      <c r="P62" s="13"/>
      <c r="Q62" s="13"/>
      <c r="R62" s="13"/>
      <c r="S62" s="13"/>
      <c r="T62" s="13"/>
      <c r="U62" s="13"/>
      <c r="V62" s="13"/>
      <c r="W62" s="13">
        <f t="shared" si="3"/>
        <v>157.34120000000001</v>
      </c>
      <c r="X62" s="15">
        <v>250</v>
      </c>
      <c r="Y62" s="16">
        <f t="shared" si="4"/>
        <v>8.7473719534362271</v>
      </c>
      <c r="Z62" s="13">
        <f t="shared" si="5"/>
        <v>5.5695647421018775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167.62520000000001</v>
      </c>
      <c r="AF62" s="13">
        <f>VLOOKUP(A:A,[1]TDSheet!$A:$AF,32,0)</f>
        <v>165.2312</v>
      </c>
      <c r="AG62" s="13">
        <f>VLOOKUP(A:A,[1]TDSheet!$A:$AG,33,0)</f>
        <v>163.20959999999999</v>
      </c>
      <c r="AH62" s="13">
        <f>VLOOKUP(A:A,[3]TDSheet!$A:$D,4,0)</f>
        <v>186.59100000000001</v>
      </c>
      <c r="AI62" s="13">
        <f>VLOOKUP(A:A,[1]TDSheet!$A:$AI,35,0)</f>
        <v>0</v>
      </c>
      <c r="AJ62" s="13">
        <f t="shared" si="6"/>
        <v>250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1253</v>
      </c>
      <c r="D63" s="8">
        <v>320</v>
      </c>
      <c r="E63" s="8">
        <v>360</v>
      </c>
      <c r="F63" s="8">
        <v>1197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379</v>
      </c>
      <c r="K63" s="13">
        <f t="shared" si="2"/>
        <v>-19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3"/>
        <v>72</v>
      </c>
      <c r="X63" s="15"/>
      <c r="Y63" s="16">
        <f t="shared" si="4"/>
        <v>16.625</v>
      </c>
      <c r="Z63" s="13">
        <f t="shared" si="5"/>
        <v>16.625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61</v>
      </c>
      <c r="AF63" s="13">
        <f>VLOOKUP(A:A,[1]TDSheet!$A:$AF,32,0)</f>
        <v>97.6</v>
      </c>
      <c r="AG63" s="13">
        <f>VLOOKUP(A:A,[1]TDSheet!$A:$AG,33,0)</f>
        <v>64.400000000000006</v>
      </c>
      <c r="AH63" s="13">
        <f>VLOOKUP(A:A,[3]TDSheet!$A:$D,4,0)</f>
        <v>59</v>
      </c>
      <c r="AI63" s="13" t="e">
        <f>VLOOKUP(A:A,[1]TDSheet!$A:$AI,35,0)</f>
        <v>#N/A</v>
      </c>
      <c r="AJ63" s="13">
        <f t="shared" si="6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310.06299999999999</v>
      </c>
      <c r="D64" s="8">
        <v>126.504</v>
      </c>
      <c r="E64" s="8">
        <v>236.50899999999999</v>
      </c>
      <c r="F64" s="8">
        <v>195.922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238.33699999999999</v>
      </c>
      <c r="K64" s="13">
        <f t="shared" si="2"/>
        <v>-1.828000000000003</v>
      </c>
      <c r="L64" s="13">
        <f>VLOOKUP(A:A,[1]TDSheet!$A:$M,13,0)</f>
        <v>30</v>
      </c>
      <c r="M64" s="13">
        <f>VLOOKUP(A:A,[1]TDSheet!$A:$N,14,0)</f>
        <v>30</v>
      </c>
      <c r="N64" s="13">
        <f>VLOOKUP(A:A,[1]TDSheet!$A:$X,24,0)</f>
        <v>50</v>
      </c>
      <c r="O64" s="13"/>
      <c r="P64" s="13"/>
      <c r="Q64" s="13"/>
      <c r="R64" s="13"/>
      <c r="S64" s="13"/>
      <c r="T64" s="13"/>
      <c r="U64" s="13"/>
      <c r="V64" s="13"/>
      <c r="W64" s="13">
        <f t="shared" si="3"/>
        <v>47.3018</v>
      </c>
      <c r="X64" s="15">
        <v>100</v>
      </c>
      <c r="Y64" s="16">
        <f t="shared" si="4"/>
        <v>8.581533895116042</v>
      </c>
      <c r="Z64" s="13">
        <f t="shared" si="5"/>
        <v>4.1419565428799752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47.370999999999995</v>
      </c>
      <c r="AF64" s="13">
        <f>VLOOKUP(A:A,[1]TDSheet!$A:$AF,32,0)</f>
        <v>57.188199999999995</v>
      </c>
      <c r="AG64" s="13">
        <f>VLOOKUP(A:A,[1]TDSheet!$A:$AG,33,0)</f>
        <v>39.780799999999999</v>
      </c>
      <c r="AH64" s="13">
        <f>VLOOKUP(A:A,[3]TDSheet!$A:$D,4,0)</f>
        <v>55.796999999999997</v>
      </c>
      <c r="AI64" s="13" t="e">
        <f>VLOOKUP(A:A,[1]TDSheet!$A:$AI,35,0)</f>
        <v>#N/A</v>
      </c>
      <c r="AJ64" s="13">
        <f t="shared" si="6"/>
        <v>100</v>
      </c>
      <c r="AK64" s="13"/>
      <c r="AL64" s="13"/>
      <c r="AM64" s="13"/>
    </row>
    <row r="65" spans="1:39" s="1" customFormat="1" ht="11.1" customHeight="1" outlineLevel="1" x14ac:dyDescent="0.2">
      <c r="A65" s="21" t="s">
        <v>68</v>
      </c>
      <c r="B65" s="7" t="s">
        <v>8</v>
      </c>
      <c r="C65" s="8">
        <v>25.529</v>
      </c>
      <c r="D65" s="8"/>
      <c r="E65" s="8">
        <v>1.3759999999999999</v>
      </c>
      <c r="F65" s="8">
        <v>24.152999999999999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1.3</v>
      </c>
      <c r="K65" s="13">
        <f t="shared" si="2"/>
        <v>7.5999999999999845E-2</v>
      </c>
      <c r="L65" s="13">
        <f>VLOOKUP(A:A,[1]TDSheet!$A:$M,13,0)</f>
        <v>0</v>
      </c>
      <c r="M65" s="13">
        <f>VLOOKUP(A:A,[1]TDSheet!$A:$N,14,0)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3"/>
        <v>0.2752</v>
      </c>
      <c r="X65" s="15"/>
      <c r="Y65" s="16">
        <f t="shared" si="4"/>
        <v>87.765261627906966</v>
      </c>
      <c r="Z65" s="13">
        <f t="shared" si="5"/>
        <v>87.765261627906966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2.2016</v>
      </c>
      <c r="AF65" s="13">
        <f>VLOOKUP(A:A,[1]TDSheet!$A:$AF,32,0)</f>
        <v>1.9263999999999999</v>
      </c>
      <c r="AG65" s="13">
        <f>VLOOKUP(A:A,[1]TDSheet!$A:$AG,33,0)</f>
        <v>1.0933999999999999</v>
      </c>
      <c r="AH65" s="13">
        <v>0</v>
      </c>
      <c r="AI65" s="20" t="str">
        <f>VLOOKUP(A:A,[1]TDSheet!$A:$AI,35,0)</f>
        <v>увел</v>
      </c>
      <c r="AJ65" s="13">
        <f t="shared" si="6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2698</v>
      </c>
      <c r="D66" s="8">
        <v>2403</v>
      </c>
      <c r="E66" s="8">
        <v>3366</v>
      </c>
      <c r="F66" s="8">
        <v>1659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3435</v>
      </c>
      <c r="K66" s="13">
        <f t="shared" si="2"/>
        <v>-69</v>
      </c>
      <c r="L66" s="13">
        <f>VLOOKUP(A:A,[1]TDSheet!$A:$M,13,0)</f>
        <v>700</v>
      </c>
      <c r="M66" s="13">
        <f>VLOOKUP(A:A,[1]TDSheet!$A:$N,14,0)</f>
        <v>500</v>
      </c>
      <c r="N66" s="13">
        <f>VLOOKUP(A:A,[1]TDSheet!$A:$X,24,0)</f>
        <v>350</v>
      </c>
      <c r="O66" s="13"/>
      <c r="P66" s="13"/>
      <c r="Q66" s="13"/>
      <c r="R66" s="13"/>
      <c r="S66" s="13"/>
      <c r="T66" s="13"/>
      <c r="U66" s="13"/>
      <c r="V66" s="13"/>
      <c r="W66" s="13">
        <f t="shared" si="3"/>
        <v>484.8</v>
      </c>
      <c r="X66" s="15">
        <v>1000</v>
      </c>
      <c r="Y66" s="16">
        <f t="shared" si="4"/>
        <v>8.6819306930693063</v>
      </c>
      <c r="Z66" s="13">
        <f t="shared" si="5"/>
        <v>3.4220297029702968</v>
      </c>
      <c r="AA66" s="13"/>
      <c r="AB66" s="13"/>
      <c r="AC66" s="13"/>
      <c r="AD66" s="13">
        <f>VLOOKUP(A:A,[1]TDSheet!$A:$AD,30,0)</f>
        <v>942</v>
      </c>
      <c r="AE66" s="13">
        <f>VLOOKUP(A:A,[1]TDSheet!$A:$AE,31,0)</f>
        <v>451</v>
      </c>
      <c r="AF66" s="13">
        <f>VLOOKUP(A:A,[1]TDSheet!$A:$AF,32,0)</f>
        <v>509.8</v>
      </c>
      <c r="AG66" s="13">
        <f>VLOOKUP(A:A,[1]TDSheet!$A:$AG,33,0)</f>
        <v>414.2</v>
      </c>
      <c r="AH66" s="13">
        <f>VLOOKUP(A:A,[3]TDSheet!$A:$D,4,0)</f>
        <v>537</v>
      </c>
      <c r="AI66" s="13">
        <f>VLOOKUP(A:A,[1]TDSheet!$A:$AI,35,0)</f>
        <v>0</v>
      </c>
      <c r="AJ66" s="13">
        <f t="shared" si="6"/>
        <v>400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2309</v>
      </c>
      <c r="D67" s="8">
        <v>1434</v>
      </c>
      <c r="E67" s="8">
        <v>1984</v>
      </c>
      <c r="F67" s="8">
        <v>1688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2035</v>
      </c>
      <c r="K67" s="13">
        <f t="shared" si="2"/>
        <v>-51</v>
      </c>
      <c r="L67" s="13">
        <f>VLOOKUP(A:A,[1]TDSheet!$A:$M,13,0)</f>
        <v>300</v>
      </c>
      <c r="M67" s="13">
        <f>VLOOKUP(A:A,[1]TDSheet!$A:$N,14,0)</f>
        <v>400</v>
      </c>
      <c r="N67" s="13">
        <f>VLOOKUP(A:A,[1]TDSheet!$A:$X,24,0)</f>
        <v>350</v>
      </c>
      <c r="O67" s="13"/>
      <c r="P67" s="13"/>
      <c r="Q67" s="13"/>
      <c r="R67" s="13"/>
      <c r="S67" s="13"/>
      <c r="T67" s="13"/>
      <c r="U67" s="13"/>
      <c r="V67" s="13"/>
      <c r="W67" s="13">
        <f t="shared" si="3"/>
        <v>396.8</v>
      </c>
      <c r="X67" s="15">
        <v>700</v>
      </c>
      <c r="Y67" s="16">
        <f t="shared" si="4"/>
        <v>8.664314516129032</v>
      </c>
      <c r="Z67" s="13">
        <f t="shared" si="5"/>
        <v>4.254032258064516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388</v>
      </c>
      <c r="AF67" s="13">
        <f>VLOOKUP(A:A,[1]TDSheet!$A:$AF,32,0)</f>
        <v>437.4</v>
      </c>
      <c r="AG67" s="13">
        <f>VLOOKUP(A:A,[1]TDSheet!$A:$AG,33,0)</f>
        <v>376.4</v>
      </c>
      <c r="AH67" s="13">
        <f>VLOOKUP(A:A,[3]TDSheet!$A:$D,4,0)</f>
        <v>419</v>
      </c>
      <c r="AI67" s="13">
        <f>VLOOKUP(A:A,[1]TDSheet!$A:$AI,35,0)</f>
        <v>0</v>
      </c>
      <c r="AJ67" s="13">
        <f t="shared" si="6"/>
        <v>280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555.24599999999998</v>
      </c>
      <c r="D68" s="8">
        <v>408.89499999999998</v>
      </c>
      <c r="E68" s="8">
        <v>508.75200000000001</v>
      </c>
      <c r="F68" s="8">
        <v>431.85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530.29</v>
      </c>
      <c r="K68" s="13">
        <f t="shared" si="2"/>
        <v>-21.537999999999954</v>
      </c>
      <c r="L68" s="13">
        <f>VLOOKUP(A:A,[1]TDSheet!$A:$M,13,0)</f>
        <v>100</v>
      </c>
      <c r="M68" s="13">
        <f>VLOOKUP(A:A,[1]TDSheet!$A:$N,14,0)</f>
        <v>100</v>
      </c>
      <c r="N68" s="13">
        <f>VLOOKUP(A:A,[1]TDSheet!$A:$X,24,0)</f>
        <v>50</v>
      </c>
      <c r="O68" s="13"/>
      <c r="P68" s="13"/>
      <c r="Q68" s="13"/>
      <c r="R68" s="13"/>
      <c r="S68" s="13"/>
      <c r="T68" s="13"/>
      <c r="U68" s="13"/>
      <c r="V68" s="13"/>
      <c r="W68" s="13">
        <f t="shared" si="3"/>
        <v>101.7504</v>
      </c>
      <c r="X68" s="15">
        <v>200</v>
      </c>
      <c r="Y68" s="16">
        <f t="shared" si="4"/>
        <v>8.6667963958864043</v>
      </c>
      <c r="Z68" s="13">
        <f t="shared" si="5"/>
        <v>4.2442093593735262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87.606799999999993</v>
      </c>
      <c r="AF68" s="13">
        <f>VLOOKUP(A:A,[1]TDSheet!$A:$AF,32,0)</f>
        <v>118.1618</v>
      </c>
      <c r="AG68" s="13">
        <f>VLOOKUP(A:A,[1]TDSheet!$A:$AG,33,0)</f>
        <v>94.443600000000004</v>
      </c>
      <c r="AH68" s="13">
        <f>VLOOKUP(A:A,[3]TDSheet!$A:$D,4,0)</f>
        <v>114.67400000000001</v>
      </c>
      <c r="AI68" s="13" t="e">
        <f>VLOOKUP(A:A,[1]TDSheet!$A:$AI,35,0)</f>
        <v>#N/A</v>
      </c>
      <c r="AJ68" s="13">
        <f t="shared" si="6"/>
        <v>200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257.13499999999999</v>
      </c>
      <c r="D69" s="8">
        <v>228.874</v>
      </c>
      <c r="E69" s="8">
        <v>249.779</v>
      </c>
      <c r="F69" s="8">
        <v>223.25899999999999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260.69499999999999</v>
      </c>
      <c r="K69" s="13">
        <f t="shared" si="2"/>
        <v>-10.915999999999997</v>
      </c>
      <c r="L69" s="13">
        <f>VLOOKUP(A:A,[1]TDSheet!$A:$M,13,0)</f>
        <v>30</v>
      </c>
      <c r="M69" s="13">
        <f>VLOOKUP(A:A,[1]TDSheet!$A:$N,14,0)</f>
        <v>50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3"/>
      <c r="W69" s="13">
        <f t="shared" si="3"/>
        <v>49.955799999999996</v>
      </c>
      <c r="X69" s="15">
        <v>80</v>
      </c>
      <c r="Y69" s="16">
        <f t="shared" si="4"/>
        <v>8.6728467965681677</v>
      </c>
      <c r="Z69" s="13">
        <f t="shared" si="5"/>
        <v>4.4691307115490098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49.760000000000005</v>
      </c>
      <c r="AF69" s="13">
        <f>VLOOKUP(A:A,[1]TDSheet!$A:$AF,32,0)</f>
        <v>56.296199999999999</v>
      </c>
      <c r="AG69" s="13">
        <f>VLOOKUP(A:A,[1]TDSheet!$A:$AG,33,0)</f>
        <v>47.778199999999998</v>
      </c>
      <c r="AH69" s="13">
        <f>VLOOKUP(A:A,[3]TDSheet!$A:$D,4,0)</f>
        <v>48.023000000000003</v>
      </c>
      <c r="AI69" s="13" t="e">
        <f>VLOOKUP(A:A,[1]TDSheet!$A:$AI,35,0)</f>
        <v>#N/A</v>
      </c>
      <c r="AJ69" s="13">
        <f t="shared" si="6"/>
        <v>80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547.00900000000001</v>
      </c>
      <c r="D70" s="8">
        <v>396.09500000000003</v>
      </c>
      <c r="E70" s="8">
        <v>555.322</v>
      </c>
      <c r="F70" s="8">
        <v>361.83499999999998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576.875</v>
      </c>
      <c r="K70" s="13">
        <f t="shared" si="2"/>
        <v>-21.552999999999997</v>
      </c>
      <c r="L70" s="13">
        <f>VLOOKUP(A:A,[1]TDSheet!$A:$M,13,0)</f>
        <v>200</v>
      </c>
      <c r="M70" s="13">
        <f>VLOOKUP(A:A,[1]TDSheet!$A:$N,14,0)</f>
        <v>150</v>
      </c>
      <c r="N70" s="13">
        <f>VLOOKUP(A:A,[1]TDSheet!$A:$X,24,0)</f>
        <v>50</v>
      </c>
      <c r="O70" s="13"/>
      <c r="P70" s="13"/>
      <c r="Q70" s="13"/>
      <c r="R70" s="13"/>
      <c r="S70" s="13"/>
      <c r="T70" s="13"/>
      <c r="U70" s="13"/>
      <c r="V70" s="13"/>
      <c r="W70" s="13">
        <f t="shared" si="3"/>
        <v>111.06440000000001</v>
      </c>
      <c r="X70" s="15">
        <v>190</v>
      </c>
      <c r="Y70" s="16">
        <f t="shared" si="4"/>
        <v>8.5701178775557239</v>
      </c>
      <c r="Z70" s="13">
        <f t="shared" si="5"/>
        <v>3.2578846146920162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133.48779999999999</v>
      </c>
      <c r="AF70" s="13">
        <f>VLOOKUP(A:A,[1]TDSheet!$A:$AF,32,0)</f>
        <v>116.3386</v>
      </c>
      <c r="AG70" s="13">
        <f>VLOOKUP(A:A,[1]TDSheet!$A:$AG,33,0)</f>
        <v>93.186599999999999</v>
      </c>
      <c r="AH70" s="13">
        <f>VLOOKUP(A:A,[3]TDSheet!$A:$D,4,0)</f>
        <v>115.75</v>
      </c>
      <c r="AI70" s="13" t="e">
        <f>VLOOKUP(A:A,[1]TDSheet!$A:$AI,35,0)</f>
        <v>#N/A</v>
      </c>
      <c r="AJ70" s="13">
        <f t="shared" si="6"/>
        <v>190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341.70299999999997</v>
      </c>
      <c r="D71" s="8">
        <v>380.428</v>
      </c>
      <c r="E71" s="8">
        <v>353.935</v>
      </c>
      <c r="F71" s="8">
        <v>351.13499999999999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371.423</v>
      </c>
      <c r="K71" s="13">
        <f t="shared" si="2"/>
        <v>-17.488</v>
      </c>
      <c r="L71" s="13">
        <f>VLOOKUP(A:A,[1]TDSheet!$A:$M,13,0)</f>
        <v>0</v>
      </c>
      <c r="M71" s="13">
        <f>VLOOKUP(A:A,[1]TDSheet!$A:$N,14,0)</f>
        <v>80</v>
      </c>
      <c r="N71" s="13">
        <f>VLOOKUP(A:A,[1]TDSheet!$A:$X,24,0)</f>
        <v>70</v>
      </c>
      <c r="O71" s="13"/>
      <c r="P71" s="13"/>
      <c r="Q71" s="13"/>
      <c r="R71" s="13"/>
      <c r="S71" s="13"/>
      <c r="T71" s="13"/>
      <c r="U71" s="13"/>
      <c r="V71" s="13"/>
      <c r="W71" s="13">
        <f t="shared" si="3"/>
        <v>70.787000000000006</v>
      </c>
      <c r="X71" s="15">
        <v>110</v>
      </c>
      <c r="Y71" s="16">
        <f t="shared" si="4"/>
        <v>8.6334355178210682</v>
      </c>
      <c r="Z71" s="13">
        <f t="shared" si="5"/>
        <v>4.9604447144249644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67.531599999999997</v>
      </c>
      <c r="AF71" s="13">
        <f>VLOOKUP(A:A,[1]TDSheet!$A:$AF,32,0)</f>
        <v>79.630600000000001</v>
      </c>
      <c r="AG71" s="13">
        <f>VLOOKUP(A:A,[1]TDSheet!$A:$AG,33,0)</f>
        <v>70.131</v>
      </c>
      <c r="AH71" s="13">
        <f>VLOOKUP(A:A,[3]TDSheet!$A:$D,4,0)</f>
        <v>75.114999999999995</v>
      </c>
      <c r="AI71" s="13" t="e">
        <f>VLOOKUP(A:A,[1]TDSheet!$A:$AI,35,0)</f>
        <v>#N/A</v>
      </c>
      <c r="AJ71" s="13">
        <f t="shared" si="6"/>
        <v>110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92</v>
      </c>
      <c r="D72" s="8">
        <v>149.815</v>
      </c>
      <c r="E72" s="8">
        <v>99</v>
      </c>
      <c r="F72" s="8">
        <v>141.815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123</v>
      </c>
      <c r="K72" s="13">
        <f t="shared" ref="K72:K119" si="7">E72-J72</f>
        <v>-24</v>
      </c>
      <c r="L72" s="13">
        <f>VLOOKUP(A:A,[1]TDSheet!$A:$M,13,0)</f>
        <v>0</v>
      </c>
      <c r="M72" s="13">
        <f>VLOOKUP(A:A,[1]TDSheet!$A:$N,14,0)</f>
        <v>0</v>
      </c>
      <c r="N72" s="13">
        <f>VLOOKUP(A:A,[1]TDSheet!$A:$X,24,0)</f>
        <v>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8">(E72-AD72)/5</f>
        <v>19.8</v>
      </c>
      <c r="X72" s="15">
        <v>30</v>
      </c>
      <c r="Y72" s="16">
        <f t="shared" ref="Y72:Y119" si="9">(F72+L72+M72+N72+X72)/W72</f>
        <v>8.6775252525252515</v>
      </c>
      <c r="Z72" s="13">
        <f t="shared" ref="Z72:Z119" si="10">F72/W72</f>
        <v>7.1623737373737368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15.8</v>
      </c>
      <c r="AF72" s="13">
        <f>VLOOKUP(A:A,[1]TDSheet!$A:$AF,32,0)</f>
        <v>22.6</v>
      </c>
      <c r="AG72" s="13">
        <f>VLOOKUP(A:A,[1]TDSheet!$A:$AG,33,0)</f>
        <v>20.399999999999999</v>
      </c>
      <c r="AH72" s="13">
        <f>VLOOKUP(A:A,[3]TDSheet!$A:$D,4,0)</f>
        <v>12</v>
      </c>
      <c r="AI72" s="13">
        <f>VLOOKUP(A:A,[1]TDSheet!$A:$AI,35,0)</f>
        <v>0</v>
      </c>
      <c r="AJ72" s="13">
        <f t="shared" ref="AJ72:AJ119" si="11">X72*H72</f>
        <v>18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149</v>
      </c>
      <c r="D73" s="8">
        <v>337</v>
      </c>
      <c r="E73" s="8">
        <v>222</v>
      </c>
      <c r="F73" s="8">
        <v>255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260</v>
      </c>
      <c r="K73" s="13">
        <f t="shared" si="7"/>
        <v>-38</v>
      </c>
      <c r="L73" s="13">
        <f>VLOOKUP(A:A,[1]TDSheet!$A:$M,13,0)</f>
        <v>0</v>
      </c>
      <c r="M73" s="13">
        <f>VLOOKUP(A:A,[1]TDSheet!$A:$N,14,0)</f>
        <v>50</v>
      </c>
      <c r="N73" s="13">
        <f>VLOOKUP(A:A,[1]TDSheet!$A:$X,24,0)</f>
        <v>0</v>
      </c>
      <c r="O73" s="13"/>
      <c r="P73" s="13"/>
      <c r="Q73" s="13"/>
      <c r="R73" s="13"/>
      <c r="S73" s="13"/>
      <c r="T73" s="13"/>
      <c r="U73" s="13"/>
      <c r="V73" s="13"/>
      <c r="W73" s="13">
        <f t="shared" si="8"/>
        <v>44.4</v>
      </c>
      <c r="X73" s="15">
        <v>80</v>
      </c>
      <c r="Y73" s="16">
        <f t="shared" si="9"/>
        <v>8.6711711711711708</v>
      </c>
      <c r="Z73" s="13">
        <f t="shared" si="10"/>
        <v>5.7432432432432439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50.8</v>
      </c>
      <c r="AF73" s="13">
        <f>VLOOKUP(A:A,[1]TDSheet!$A:$AF,32,0)</f>
        <v>46.2</v>
      </c>
      <c r="AG73" s="13">
        <f>VLOOKUP(A:A,[1]TDSheet!$A:$AG,33,0)</f>
        <v>50.4</v>
      </c>
      <c r="AH73" s="13">
        <f>VLOOKUP(A:A,[3]TDSheet!$A:$D,4,0)</f>
        <v>57</v>
      </c>
      <c r="AI73" s="13">
        <f>VLOOKUP(A:A,[1]TDSheet!$A:$AI,35,0)</f>
        <v>0</v>
      </c>
      <c r="AJ73" s="13">
        <f t="shared" si="11"/>
        <v>48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314</v>
      </c>
      <c r="D74" s="8">
        <v>750.19299999999998</v>
      </c>
      <c r="E74" s="8">
        <v>497</v>
      </c>
      <c r="F74" s="8">
        <v>560.19299999999998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497</v>
      </c>
      <c r="K74" s="13">
        <f t="shared" si="7"/>
        <v>0</v>
      </c>
      <c r="L74" s="13">
        <f>VLOOKUP(A:A,[1]TDSheet!$A:$M,13,0)</f>
        <v>0</v>
      </c>
      <c r="M74" s="13">
        <f>VLOOKUP(A:A,[1]TDSheet!$A:$N,14,0)</f>
        <v>80</v>
      </c>
      <c r="N74" s="13">
        <f>VLOOKUP(A:A,[1]TDSheet!$A:$X,24,0)</f>
        <v>0</v>
      </c>
      <c r="O74" s="13"/>
      <c r="P74" s="13"/>
      <c r="Q74" s="13"/>
      <c r="R74" s="13"/>
      <c r="S74" s="13"/>
      <c r="T74" s="13"/>
      <c r="U74" s="13"/>
      <c r="V74" s="13"/>
      <c r="W74" s="13">
        <f t="shared" si="8"/>
        <v>99.4</v>
      </c>
      <c r="X74" s="15">
        <v>210</v>
      </c>
      <c r="Y74" s="16">
        <f t="shared" si="9"/>
        <v>8.5532494969818913</v>
      </c>
      <c r="Z74" s="13">
        <f t="shared" si="10"/>
        <v>5.6357444668008041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87.4</v>
      </c>
      <c r="AF74" s="13">
        <f>VLOOKUP(A:A,[1]TDSheet!$A:$AF,32,0)</f>
        <v>93</v>
      </c>
      <c r="AG74" s="13">
        <f>VLOOKUP(A:A,[1]TDSheet!$A:$AG,33,0)</f>
        <v>95</v>
      </c>
      <c r="AH74" s="13">
        <f>VLOOKUP(A:A,[3]TDSheet!$A:$D,4,0)</f>
        <v>123</v>
      </c>
      <c r="AI74" s="13" t="str">
        <f>VLOOKUP(A:A,[1]TDSheet!$A:$AI,35,0)</f>
        <v>мартяб</v>
      </c>
      <c r="AJ74" s="13">
        <f t="shared" si="11"/>
        <v>126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99.408000000000001</v>
      </c>
      <c r="D75" s="8">
        <v>46.976999999999997</v>
      </c>
      <c r="E75" s="8">
        <v>122.71899999999999</v>
      </c>
      <c r="F75" s="8">
        <v>22.209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129.125</v>
      </c>
      <c r="K75" s="13">
        <f t="shared" si="7"/>
        <v>-6.4060000000000059</v>
      </c>
      <c r="L75" s="13">
        <f>VLOOKUP(A:A,[1]TDSheet!$A:$M,13,0)</f>
        <v>40</v>
      </c>
      <c r="M75" s="13">
        <f>VLOOKUP(A:A,[1]TDSheet!$A:$N,14,0)</f>
        <v>20</v>
      </c>
      <c r="N75" s="13">
        <f>VLOOKUP(A:A,[1]TDSheet!$A:$X,24,0)</f>
        <v>60</v>
      </c>
      <c r="O75" s="13"/>
      <c r="P75" s="13"/>
      <c r="Q75" s="13"/>
      <c r="R75" s="13"/>
      <c r="S75" s="13"/>
      <c r="T75" s="13"/>
      <c r="U75" s="13"/>
      <c r="V75" s="13"/>
      <c r="W75" s="13">
        <f t="shared" si="8"/>
        <v>24.543799999999997</v>
      </c>
      <c r="X75" s="15">
        <v>40</v>
      </c>
      <c r="Y75" s="16">
        <f t="shared" si="9"/>
        <v>7.4238300507663855</v>
      </c>
      <c r="Z75" s="13">
        <f t="shared" si="10"/>
        <v>0.90487210619382497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16.4024</v>
      </c>
      <c r="AF75" s="13">
        <f>VLOOKUP(A:A,[1]TDSheet!$A:$AF,32,0)</f>
        <v>25.7058</v>
      </c>
      <c r="AG75" s="13">
        <f>VLOOKUP(A:A,[1]TDSheet!$A:$AG,33,0)</f>
        <v>14.362200000000001</v>
      </c>
      <c r="AH75" s="13">
        <f>VLOOKUP(A:A,[3]TDSheet!$A:$D,4,0)</f>
        <v>14.866</v>
      </c>
      <c r="AI75" s="13">
        <f>VLOOKUP(A:A,[1]TDSheet!$A:$AI,35,0)</f>
        <v>0</v>
      </c>
      <c r="AJ75" s="13">
        <f t="shared" si="11"/>
        <v>40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493</v>
      </c>
      <c r="D76" s="8">
        <v>580</v>
      </c>
      <c r="E76" s="8">
        <v>529</v>
      </c>
      <c r="F76" s="8">
        <v>539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496</v>
      </c>
      <c r="K76" s="13">
        <f t="shared" si="7"/>
        <v>33</v>
      </c>
      <c r="L76" s="13">
        <f>VLOOKUP(A:A,[1]TDSheet!$A:$M,13,0)</f>
        <v>0</v>
      </c>
      <c r="M76" s="13">
        <f>VLOOKUP(A:A,[1]TDSheet!$A:$N,14,0)</f>
        <v>80</v>
      </c>
      <c r="N76" s="13">
        <f>VLOOKUP(A:A,[1]TDSheet!$A:$X,24,0)</f>
        <v>0</v>
      </c>
      <c r="O76" s="13"/>
      <c r="P76" s="13"/>
      <c r="Q76" s="13"/>
      <c r="R76" s="13"/>
      <c r="S76" s="13"/>
      <c r="T76" s="13"/>
      <c r="U76" s="13"/>
      <c r="V76" s="13"/>
      <c r="W76" s="13">
        <f t="shared" si="8"/>
        <v>105.8</v>
      </c>
      <c r="X76" s="15">
        <v>280</v>
      </c>
      <c r="Y76" s="16">
        <f t="shared" si="9"/>
        <v>8.4971644612476371</v>
      </c>
      <c r="Z76" s="13">
        <f t="shared" si="10"/>
        <v>5.0945179584120988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165.6</v>
      </c>
      <c r="AF76" s="13">
        <f>VLOOKUP(A:A,[1]TDSheet!$A:$AF,32,0)</f>
        <v>120.4</v>
      </c>
      <c r="AG76" s="13">
        <f>VLOOKUP(A:A,[1]TDSheet!$A:$AG,33,0)</f>
        <v>108.6</v>
      </c>
      <c r="AH76" s="13">
        <f>VLOOKUP(A:A,[3]TDSheet!$A:$D,4,0)</f>
        <v>154</v>
      </c>
      <c r="AI76" s="13" t="str">
        <f>VLOOKUP(A:A,[1]TDSheet!$A:$AI,35,0)</f>
        <v>оконч</v>
      </c>
      <c r="AJ76" s="13">
        <f t="shared" si="11"/>
        <v>168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513</v>
      </c>
      <c r="D77" s="8">
        <v>1118</v>
      </c>
      <c r="E77" s="8">
        <v>756</v>
      </c>
      <c r="F77" s="8">
        <v>861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749</v>
      </c>
      <c r="K77" s="13">
        <f t="shared" si="7"/>
        <v>7</v>
      </c>
      <c r="L77" s="13">
        <f>VLOOKUP(A:A,[1]TDSheet!$A:$M,13,0)</f>
        <v>0</v>
      </c>
      <c r="M77" s="13">
        <f>VLOOKUP(A:A,[1]TDSheet!$A:$N,14,0)</f>
        <v>230</v>
      </c>
      <c r="N77" s="13">
        <f>VLOOKUP(A:A,[1]TDSheet!$A:$X,24,0)</f>
        <v>0</v>
      </c>
      <c r="O77" s="13"/>
      <c r="P77" s="13"/>
      <c r="Q77" s="13"/>
      <c r="R77" s="13"/>
      <c r="S77" s="13"/>
      <c r="T77" s="13"/>
      <c r="U77" s="13"/>
      <c r="V77" s="13"/>
      <c r="W77" s="13">
        <f t="shared" si="8"/>
        <v>151.19999999999999</v>
      </c>
      <c r="X77" s="15">
        <v>200</v>
      </c>
      <c r="Y77" s="16">
        <f t="shared" si="9"/>
        <v>8.5383597883597897</v>
      </c>
      <c r="Z77" s="13">
        <f t="shared" si="10"/>
        <v>5.6944444444444446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164.8</v>
      </c>
      <c r="AF77" s="13">
        <f>VLOOKUP(A:A,[1]TDSheet!$A:$AF,32,0)</f>
        <v>155.4</v>
      </c>
      <c r="AG77" s="13">
        <f>VLOOKUP(A:A,[1]TDSheet!$A:$AG,33,0)</f>
        <v>166</v>
      </c>
      <c r="AH77" s="13">
        <f>VLOOKUP(A:A,[3]TDSheet!$A:$D,4,0)</f>
        <v>154</v>
      </c>
      <c r="AI77" s="13">
        <f>VLOOKUP(A:A,[1]TDSheet!$A:$AI,35,0)</f>
        <v>0</v>
      </c>
      <c r="AJ77" s="13">
        <f t="shared" si="11"/>
        <v>120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533</v>
      </c>
      <c r="D78" s="8">
        <v>740</v>
      </c>
      <c r="E78" s="8">
        <v>657</v>
      </c>
      <c r="F78" s="8">
        <v>592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705</v>
      </c>
      <c r="K78" s="13">
        <f t="shared" si="7"/>
        <v>-48</v>
      </c>
      <c r="L78" s="13">
        <f>VLOOKUP(A:A,[1]TDSheet!$A:$M,13,0)</f>
        <v>50</v>
      </c>
      <c r="M78" s="13">
        <f>VLOOKUP(A:A,[1]TDSheet!$A:$N,14,0)</f>
        <v>120</v>
      </c>
      <c r="N78" s="13">
        <f>VLOOKUP(A:A,[1]TDSheet!$A:$X,24,0)</f>
        <v>120</v>
      </c>
      <c r="O78" s="13"/>
      <c r="P78" s="13"/>
      <c r="Q78" s="13"/>
      <c r="R78" s="13"/>
      <c r="S78" s="13"/>
      <c r="T78" s="13"/>
      <c r="U78" s="13"/>
      <c r="V78" s="13"/>
      <c r="W78" s="13">
        <f t="shared" si="8"/>
        <v>131.4</v>
      </c>
      <c r="X78" s="15">
        <v>250</v>
      </c>
      <c r="Y78" s="16">
        <f t="shared" si="9"/>
        <v>8.6149162861491622</v>
      </c>
      <c r="Z78" s="13">
        <f t="shared" si="10"/>
        <v>4.5053272450532722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118.6</v>
      </c>
      <c r="AF78" s="13">
        <f>VLOOKUP(A:A,[1]TDSheet!$A:$AF,32,0)</f>
        <v>151.6</v>
      </c>
      <c r="AG78" s="13">
        <f>VLOOKUP(A:A,[1]TDSheet!$A:$AG,33,0)</f>
        <v>130</v>
      </c>
      <c r="AH78" s="13">
        <f>VLOOKUP(A:A,[3]TDSheet!$A:$D,4,0)</f>
        <v>149</v>
      </c>
      <c r="AI78" s="13">
        <f>VLOOKUP(A:A,[1]TDSheet!$A:$AI,35,0)</f>
        <v>0</v>
      </c>
      <c r="AJ78" s="13">
        <f t="shared" si="11"/>
        <v>100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280</v>
      </c>
      <c r="D79" s="8">
        <v>939</v>
      </c>
      <c r="E79" s="8">
        <v>750</v>
      </c>
      <c r="F79" s="8">
        <v>444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787</v>
      </c>
      <c r="K79" s="13">
        <f t="shared" si="7"/>
        <v>-37</v>
      </c>
      <c r="L79" s="13">
        <f>VLOOKUP(A:A,[1]TDSheet!$A:$M,13,0)</f>
        <v>170</v>
      </c>
      <c r="M79" s="13">
        <f>VLOOKUP(A:A,[1]TDSheet!$A:$N,14,0)</f>
        <v>170</v>
      </c>
      <c r="N79" s="13">
        <f>VLOOKUP(A:A,[1]TDSheet!$A:$X,24,0)</f>
        <v>150</v>
      </c>
      <c r="O79" s="13"/>
      <c r="P79" s="13"/>
      <c r="Q79" s="13"/>
      <c r="R79" s="13"/>
      <c r="S79" s="13"/>
      <c r="T79" s="13"/>
      <c r="U79" s="13"/>
      <c r="V79" s="13"/>
      <c r="W79" s="13">
        <f t="shared" si="8"/>
        <v>150</v>
      </c>
      <c r="X79" s="15">
        <v>300</v>
      </c>
      <c r="Y79" s="16">
        <f t="shared" si="9"/>
        <v>8.2266666666666666</v>
      </c>
      <c r="Z79" s="13">
        <f t="shared" si="10"/>
        <v>2.96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118.6</v>
      </c>
      <c r="AF79" s="13">
        <f>VLOOKUP(A:A,[1]TDSheet!$A:$AF,32,0)</f>
        <v>124.6</v>
      </c>
      <c r="AG79" s="13">
        <f>VLOOKUP(A:A,[1]TDSheet!$A:$AG,33,0)</f>
        <v>130.80000000000001</v>
      </c>
      <c r="AH79" s="13">
        <f>VLOOKUP(A:A,[3]TDSheet!$A:$D,4,0)</f>
        <v>156</v>
      </c>
      <c r="AI79" s="13">
        <f>VLOOKUP(A:A,[1]TDSheet!$A:$AI,35,0)</f>
        <v>0</v>
      </c>
      <c r="AJ79" s="13">
        <f t="shared" si="11"/>
        <v>99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272</v>
      </c>
      <c r="D80" s="8">
        <v>502</v>
      </c>
      <c r="E80" s="8">
        <v>520</v>
      </c>
      <c r="F80" s="8">
        <v>239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556</v>
      </c>
      <c r="K80" s="13">
        <f t="shared" si="7"/>
        <v>-36</v>
      </c>
      <c r="L80" s="13">
        <f>VLOOKUP(A:A,[1]TDSheet!$A:$M,13,0)</f>
        <v>120</v>
      </c>
      <c r="M80" s="13">
        <f>VLOOKUP(A:A,[1]TDSheet!$A:$N,14,0)</f>
        <v>120</v>
      </c>
      <c r="N80" s="13">
        <f>VLOOKUP(A:A,[1]TDSheet!$A:$X,24,0)</f>
        <v>200</v>
      </c>
      <c r="O80" s="13"/>
      <c r="P80" s="13"/>
      <c r="Q80" s="13"/>
      <c r="R80" s="13"/>
      <c r="S80" s="13"/>
      <c r="T80" s="13"/>
      <c r="U80" s="13"/>
      <c r="V80" s="13"/>
      <c r="W80" s="13">
        <f t="shared" si="8"/>
        <v>104</v>
      </c>
      <c r="X80" s="15">
        <v>200</v>
      </c>
      <c r="Y80" s="16">
        <f t="shared" si="9"/>
        <v>8.4519230769230766</v>
      </c>
      <c r="Z80" s="13">
        <f t="shared" si="10"/>
        <v>2.2980769230769229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63.4</v>
      </c>
      <c r="AF80" s="13">
        <f>VLOOKUP(A:A,[1]TDSheet!$A:$AF,32,0)</f>
        <v>104</v>
      </c>
      <c r="AG80" s="13">
        <f>VLOOKUP(A:A,[1]TDSheet!$A:$AG,33,0)</f>
        <v>76.8</v>
      </c>
      <c r="AH80" s="13">
        <f>VLOOKUP(A:A,[3]TDSheet!$A:$D,4,0)</f>
        <v>90</v>
      </c>
      <c r="AI80" s="13">
        <f>VLOOKUP(A:A,[1]TDSheet!$A:$AI,35,0)</f>
        <v>0</v>
      </c>
      <c r="AJ80" s="13">
        <f t="shared" si="11"/>
        <v>70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186</v>
      </c>
      <c r="D81" s="8">
        <v>359</v>
      </c>
      <c r="E81" s="8">
        <v>412</v>
      </c>
      <c r="F81" s="8">
        <v>115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458</v>
      </c>
      <c r="K81" s="13">
        <f t="shared" si="7"/>
        <v>-46</v>
      </c>
      <c r="L81" s="13">
        <f>VLOOKUP(A:A,[1]TDSheet!$A:$M,13,0)</f>
        <v>150</v>
      </c>
      <c r="M81" s="13">
        <f>VLOOKUP(A:A,[1]TDSheet!$A:$N,14,0)</f>
        <v>70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3"/>
      <c r="V81" s="13"/>
      <c r="W81" s="13">
        <f t="shared" si="8"/>
        <v>82.4</v>
      </c>
      <c r="X81" s="15">
        <v>370</v>
      </c>
      <c r="Y81" s="16">
        <f t="shared" si="9"/>
        <v>8.5558252427184467</v>
      </c>
      <c r="Z81" s="13">
        <f t="shared" si="10"/>
        <v>1.395631067961165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34</v>
      </c>
      <c r="AF81" s="13">
        <f>VLOOKUP(A:A,[1]TDSheet!$A:$AF,32,0)</f>
        <v>43.4</v>
      </c>
      <c r="AG81" s="13">
        <f>VLOOKUP(A:A,[1]TDSheet!$A:$AG,33,0)</f>
        <v>53.6</v>
      </c>
      <c r="AH81" s="13">
        <f>VLOOKUP(A:A,[3]TDSheet!$A:$D,4,0)</f>
        <v>183</v>
      </c>
      <c r="AI81" s="13" t="str">
        <f>VLOOKUP(A:A,[1]TDSheet!$A:$AI,35,0)</f>
        <v>мартяб</v>
      </c>
      <c r="AJ81" s="13">
        <f t="shared" si="11"/>
        <v>122.10000000000001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5302</v>
      </c>
      <c r="D82" s="8">
        <v>60197</v>
      </c>
      <c r="E82" s="8">
        <v>3770</v>
      </c>
      <c r="F82" s="8">
        <v>2752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3888</v>
      </c>
      <c r="K82" s="13">
        <f t="shared" si="7"/>
        <v>-118</v>
      </c>
      <c r="L82" s="13">
        <f>VLOOKUP(A:A,[1]TDSheet!$A:$M,13,0)</f>
        <v>0</v>
      </c>
      <c r="M82" s="13">
        <f>VLOOKUP(A:A,[1]TDSheet!$A:$N,14,0)</f>
        <v>300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3"/>
      <c r="V82" s="13"/>
      <c r="W82" s="13">
        <f t="shared" si="8"/>
        <v>508</v>
      </c>
      <c r="X82" s="15">
        <v>1300</v>
      </c>
      <c r="Y82" s="16">
        <f t="shared" si="9"/>
        <v>8.5669291338582685</v>
      </c>
      <c r="Z82" s="13">
        <f t="shared" si="10"/>
        <v>5.4173228346456694</v>
      </c>
      <c r="AA82" s="13"/>
      <c r="AB82" s="13"/>
      <c r="AC82" s="13"/>
      <c r="AD82" s="13">
        <f>VLOOKUP(A:A,[1]TDSheet!$A:$AD,30,0)</f>
        <v>1230</v>
      </c>
      <c r="AE82" s="13">
        <f>VLOOKUP(A:A,[1]TDSheet!$A:$AE,31,0)</f>
        <v>734.2</v>
      </c>
      <c r="AF82" s="13">
        <f>VLOOKUP(A:A,[1]TDSheet!$A:$AF,32,0)</f>
        <v>632.20000000000005</v>
      </c>
      <c r="AG82" s="13">
        <f>VLOOKUP(A:A,[1]TDSheet!$A:$AG,33,0)</f>
        <v>444</v>
      </c>
      <c r="AH82" s="13">
        <f>VLOOKUP(A:A,[3]TDSheet!$A:$D,4,0)</f>
        <v>554</v>
      </c>
      <c r="AI82" s="13" t="str">
        <f>VLOOKUP(A:A,[1]TDSheet!$A:$AI,35,0)</f>
        <v>1464пуд</v>
      </c>
      <c r="AJ82" s="13">
        <f t="shared" si="11"/>
        <v>454.99999999999994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6062</v>
      </c>
      <c r="D83" s="8">
        <v>23902</v>
      </c>
      <c r="E83" s="18">
        <v>12448</v>
      </c>
      <c r="F83" s="18">
        <v>5054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11336</v>
      </c>
      <c r="K83" s="13">
        <f t="shared" si="7"/>
        <v>1112</v>
      </c>
      <c r="L83" s="13">
        <f>VLOOKUP(A:A,[1]TDSheet!$A:$M,13,0)</f>
        <v>4500</v>
      </c>
      <c r="M83" s="13">
        <f>VLOOKUP(A:A,[1]TDSheet!$A:$N,14,0)</f>
        <v>3200</v>
      </c>
      <c r="N83" s="13">
        <f>VLOOKUP(A:A,[1]TDSheet!$A:$X,24,0)</f>
        <v>0</v>
      </c>
      <c r="O83" s="13"/>
      <c r="P83" s="13"/>
      <c r="Q83" s="13"/>
      <c r="R83" s="13"/>
      <c r="S83" s="13"/>
      <c r="T83" s="13"/>
      <c r="U83" s="13"/>
      <c r="V83" s="13"/>
      <c r="W83" s="13">
        <f t="shared" si="8"/>
        <v>1774.4</v>
      </c>
      <c r="X83" s="15">
        <v>2500</v>
      </c>
      <c r="Y83" s="16">
        <f t="shared" si="9"/>
        <v>8.5967087466185745</v>
      </c>
      <c r="Z83" s="13">
        <f t="shared" si="10"/>
        <v>2.8482867448151485</v>
      </c>
      <c r="AA83" s="13"/>
      <c r="AB83" s="13"/>
      <c r="AC83" s="13"/>
      <c r="AD83" s="13">
        <f>VLOOKUP(A:A,[1]TDSheet!$A:$AD,30,0)</f>
        <v>3576</v>
      </c>
      <c r="AE83" s="13">
        <f>VLOOKUP(A:A,[1]TDSheet!$A:$AE,31,0)</f>
        <v>932.8</v>
      </c>
      <c r="AF83" s="13">
        <f>VLOOKUP(A:A,[1]TDSheet!$A:$AF,32,0)</f>
        <v>1400.8</v>
      </c>
      <c r="AG83" s="13">
        <f>VLOOKUP(A:A,[1]TDSheet!$A:$AG,33,0)</f>
        <v>1418</v>
      </c>
      <c r="AH83" s="13">
        <f>VLOOKUP(A:A,[3]TDSheet!$A:$D,4,0)</f>
        <v>1839</v>
      </c>
      <c r="AI83" s="13" t="str">
        <f>VLOOKUP(A:A,[1]TDSheet!$A:$AI,35,0)</f>
        <v>мартяб</v>
      </c>
      <c r="AJ83" s="13">
        <f t="shared" si="11"/>
        <v>875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12</v>
      </c>
      <c r="C84" s="8">
        <v>23</v>
      </c>
      <c r="D84" s="8"/>
      <c r="E84" s="8">
        <v>7</v>
      </c>
      <c r="F84" s="8">
        <v>16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7</v>
      </c>
      <c r="K84" s="13">
        <f t="shared" si="7"/>
        <v>0</v>
      </c>
      <c r="L84" s="13">
        <f>VLOOKUP(A:A,[1]TDSheet!$A:$M,13,0)</f>
        <v>10</v>
      </c>
      <c r="M84" s="13">
        <f>VLOOKUP(A:A,[1]TDSheet!$A:$N,14,0)</f>
        <v>10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8"/>
        <v>1.4</v>
      </c>
      <c r="X84" s="15">
        <v>10</v>
      </c>
      <c r="Y84" s="16">
        <f t="shared" si="9"/>
        <v>32.857142857142861</v>
      </c>
      <c r="Z84" s="13">
        <f t="shared" si="10"/>
        <v>11.428571428571429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2.8</v>
      </c>
      <c r="AF84" s="13">
        <f>VLOOKUP(A:A,[1]TDSheet!$A:$AF,32,0)</f>
        <v>1.6</v>
      </c>
      <c r="AG84" s="13">
        <f>VLOOKUP(A:A,[1]TDSheet!$A:$AG,33,0)</f>
        <v>1.4</v>
      </c>
      <c r="AH84" s="13">
        <v>0</v>
      </c>
      <c r="AI84" s="13" t="str">
        <f>VLOOKUP(A:A,[1]TDSheet!$A:$AI,35,0)</f>
        <v>увел</v>
      </c>
      <c r="AJ84" s="13">
        <f t="shared" si="11"/>
        <v>1.1000000000000001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441</v>
      </c>
      <c r="D85" s="8">
        <v>362</v>
      </c>
      <c r="E85" s="8">
        <v>389</v>
      </c>
      <c r="F85" s="8">
        <v>402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404</v>
      </c>
      <c r="K85" s="13">
        <f t="shared" si="7"/>
        <v>-15</v>
      </c>
      <c r="L85" s="13">
        <f>VLOOKUP(A:A,[1]TDSheet!$A:$M,13,0)</f>
        <v>120</v>
      </c>
      <c r="M85" s="13">
        <f>VLOOKUP(A:A,[1]TDSheet!$A:$N,14,0)</f>
        <v>120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8"/>
        <v>77.8</v>
      </c>
      <c r="X85" s="15">
        <v>30</v>
      </c>
      <c r="Y85" s="16">
        <f t="shared" si="9"/>
        <v>8.6375321336760926</v>
      </c>
      <c r="Z85" s="13">
        <f t="shared" si="10"/>
        <v>5.1670951156812341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61.6</v>
      </c>
      <c r="AF85" s="13">
        <f>VLOOKUP(A:A,[1]TDSheet!$A:$AF,32,0)</f>
        <v>100.8</v>
      </c>
      <c r="AG85" s="13">
        <f>VLOOKUP(A:A,[1]TDSheet!$A:$AG,33,0)</f>
        <v>82</v>
      </c>
      <c r="AH85" s="13">
        <f>VLOOKUP(A:A,[3]TDSheet!$A:$D,4,0)</f>
        <v>47</v>
      </c>
      <c r="AI85" s="13">
        <f>VLOOKUP(A:A,[1]TDSheet!$A:$AI,35,0)</f>
        <v>0</v>
      </c>
      <c r="AJ85" s="13">
        <f t="shared" si="11"/>
        <v>12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88.643000000000001</v>
      </c>
      <c r="D86" s="8">
        <v>347.185</v>
      </c>
      <c r="E86" s="8">
        <v>171.80099999999999</v>
      </c>
      <c r="F86" s="8">
        <v>250.989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176.15100000000001</v>
      </c>
      <c r="K86" s="13">
        <f t="shared" si="7"/>
        <v>-4.3500000000000227</v>
      </c>
      <c r="L86" s="13">
        <f>VLOOKUP(A:A,[1]TDSheet!$A:$M,13,0)</f>
        <v>40</v>
      </c>
      <c r="M86" s="13">
        <f>VLOOKUP(A:A,[1]TDSheet!$A:$N,14,0)</f>
        <v>50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8"/>
        <v>34.360199999999999</v>
      </c>
      <c r="X86" s="15"/>
      <c r="Y86" s="16">
        <f t="shared" si="9"/>
        <v>9.9239527127315927</v>
      </c>
      <c r="Z86" s="13">
        <f t="shared" si="10"/>
        <v>7.3046431627289721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22.901400000000002</v>
      </c>
      <c r="AF86" s="13">
        <f>VLOOKUP(A:A,[1]TDSheet!$A:$AF,32,0)</f>
        <v>34.209400000000002</v>
      </c>
      <c r="AG86" s="13">
        <f>VLOOKUP(A:A,[1]TDSheet!$A:$AG,33,0)</f>
        <v>38.499000000000002</v>
      </c>
      <c r="AH86" s="13">
        <f>VLOOKUP(A:A,[3]TDSheet!$A:$D,4,0)</f>
        <v>17.849</v>
      </c>
      <c r="AI86" s="13" t="str">
        <f>VLOOKUP(A:A,[1]TDSheet!$A:$AI,35,0)</f>
        <v>Паша50%</v>
      </c>
      <c r="AJ86" s="13">
        <f t="shared" si="11"/>
        <v>0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8</v>
      </c>
      <c r="C87" s="8">
        <v>9.9749999999999996</v>
      </c>
      <c r="D87" s="8">
        <v>22.984999999999999</v>
      </c>
      <c r="E87" s="8">
        <v>11.558</v>
      </c>
      <c r="F87" s="8">
        <v>21.402000000000001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13.5</v>
      </c>
      <c r="K87" s="13">
        <f t="shared" si="7"/>
        <v>-1.9420000000000002</v>
      </c>
      <c r="L87" s="13">
        <f>VLOOKUP(A:A,[1]TDSheet!$A:$M,13,0)</f>
        <v>0</v>
      </c>
      <c r="M87" s="13">
        <f>VLOOKUP(A:A,[1]TDSheet!$A:$N,14,0)</f>
        <v>10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8"/>
        <v>2.3115999999999999</v>
      </c>
      <c r="X87" s="15"/>
      <c r="Y87" s="16">
        <f t="shared" si="9"/>
        <v>13.58453019553556</v>
      </c>
      <c r="Z87" s="13">
        <f t="shared" si="10"/>
        <v>9.258522235680914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2.0300000000000002</v>
      </c>
      <c r="AF87" s="13">
        <f>VLOOKUP(A:A,[1]TDSheet!$A:$AF,32,0)</f>
        <v>3.4799999999999995</v>
      </c>
      <c r="AG87" s="13">
        <f>VLOOKUP(A:A,[1]TDSheet!$A:$AG,33,0)</f>
        <v>3.1865999999999999</v>
      </c>
      <c r="AH87" s="13">
        <f>VLOOKUP(A:A,[3]TDSheet!$A:$D,4,0)</f>
        <v>1.45</v>
      </c>
      <c r="AI87" s="13" t="str">
        <f>VLOOKUP(A:A,[1]TDSheet!$A:$AI,35,0)</f>
        <v>увел</v>
      </c>
      <c r="AJ87" s="13">
        <f t="shared" si="11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284</v>
      </c>
      <c r="D88" s="8">
        <v>167</v>
      </c>
      <c r="E88" s="8">
        <v>188</v>
      </c>
      <c r="F88" s="8">
        <v>259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197</v>
      </c>
      <c r="K88" s="13">
        <f t="shared" si="7"/>
        <v>-9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8"/>
        <v>37.6</v>
      </c>
      <c r="X88" s="15">
        <v>60</v>
      </c>
      <c r="Y88" s="16">
        <f t="shared" si="9"/>
        <v>8.4840425531914896</v>
      </c>
      <c r="Z88" s="13">
        <f t="shared" si="10"/>
        <v>6.8882978723404253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60.6</v>
      </c>
      <c r="AF88" s="13">
        <f>VLOOKUP(A:A,[1]TDSheet!$A:$AF,32,0)</f>
        <v>61.4</v>
      </c>
      <c r="AG88" s="13">
        <f>VLOOKUP(A:A,[1]TDSheet!$A:$AG,33,0)</f>
        <v>46.8</v>
      </c>
      <c r="AH88" s="13">
        <f>VLOOKUP(A:A,[3]TDSheet!$A:$D,4,0)</f>
        <v>36</v>
      </c>
      <c r="AI88" s="13" t="str">
        <f>VLOOKUP(A:A,[1]TDSheet!$A:$AI,35,0)</f>
        <v>оконч</v>
      </c>
      <c r="AJ88" s="13">
        <f t="shared" si="11"/>
        <v>24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90.287999999999997</v>
      </c>
      <c r="D89" s="8">
        <v>121.717</v>
      </c>
      <c r="E89" s="8">
        <v>88.046999999999997</v>
      </c>
      <c r="F89" s="8">
        <v>119.667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92.268000000000001</v>
      </c>
      <c r="K89" s="13">
        <f t="shared" si="7"/>
        <v>-4.2210000000000036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3"/>
      <c r="V89" s="13"/>
      <c r="W89" s="13">
        <f t="shared" si="8"/>
        <v>17.609400000000001</v>
      </c>
      <c r="X89" s="15">
        <v>30</v>
      </c>
      <c r="Y89" s="16">
        <f t="shared" si="9"/>
        <v>8.499267436709939</v>
      </c>
      <c r="Z89" s="13">
        <f t="shared" si="10"/>
        <v>6.7956318784285665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13.916999999999998</v>
      </c>
      <c r="AF89" s="13">
        <f>VLOOKUP(A:A,[1]TDSheet!$A:$AF,32,0)</f>
        <v>20.5884</v>
      </c>
      <c r="AG89" s="13">
        <f>VLOOKUP(A:A,[1]TDSheet!$A:$AG,33,0)</f>
        <v>18.203200000000002</v>
      </c>
      <c r="AH89" s="13">
        <f>VLOOKUP(A:A,[3]TDSheet!$A:$D,4,0)</f>
        <v>20.273</v>
      </c>
      <c r="AI89" s="13" t="str">
        <f>VLOOKUP(A:A,[1]TDSheet!$A:$AI,35,0)</f>
        <v>Паша50%</v>
      </c>
      <c r="AJ89" s="13">
        <f t="shared" si="11"/>
        <v>30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57</v>
      </c>
      <c r="D90" s="8">
        <v>9</v>
      </c>
      <c r="E90" s="8">
        <v>22</v>
      </c>
      <c r="F90" s="8">
        <v>21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70</v>
      </c>
      <c r="K90" s="13">
        <f t="shared" si="7"/>
        <v>-48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8"/>
        <v>4.4000000000000004</v>
      </c>
      <c r="X90" s="15">
        <v>20</v>
      </c>
      <c r="Y90" s="16">
        <f t="shared" si="9"/>
        <v>9.3181818181818166</v>
      </c>
      <c r="Z90" s="13">
        <f t="shared" si="10"/>
        <v>4.7727272727272725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5.2</v>
      </c>
      <c r="AF90" s="13">
        <f>VLOOKUP(A:A,[1]TDSheet!$A:$AF,32,0)</f>
        <v>8.1999999999999993</v>
      </c>
      <c r="AG90" s="13">
        <f>VLOOKUP(A:A,[1]TDSheet!$A:$AG,33,0)</f>
        <v>3.6</v>
      </c>
      <c r="AH90" s="13">
        <f>VLOOKUP(A:A,[3]TDSheet!$A:$D,4,0)</f>
        <v>7</v>
      </c>
      <c r="AI90" s="13">
        <f>VLOOKUP(A:A,[1]TDSheet!$A:$AI,35,0)</f>
        <v>0</v>
      </c>
      <c r="AJ90" s="13">
        <f t="shared" si="11"/>
        <v>4</v>
      </c>
      <c r="AK90" s="13"/>
      <c r="AL90" s="13"/>
      <c r="AM90" s="13"/>
    </row>
    <row r="91" spans="1:39" s="1" customFormat="1" ht="21.95" customHeight="1" outlineLevel="1" x14ac:dyDescent="0.2">
      <c r="A91" s="7" t="s">
        <v>94</v>
      </c>
      <c r="B91" s="7" t="s">
        <v>12</v>
      </c>
      <c r="C91" s="8">
        <v>-5</v>
      </c>
      <c r="D91" s="8">
        <v>5</v>
      </c>
      <c r="E91" s="8">
        <v>0</v>
      </c>
      <c r="F91" s="8">
        <v>-1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18</v>
      </c>
      <c r="K91" s="13">
        <f t="shared" si="7"/>
        <v>-18</v>
      </c>
      <c r="L91" s="13">
        <f>VLOOKUP(A:A,[1]TDSheet!$A:$M,13,0)</f>
        <v>20</v>
      </c>
      <c r="M91" s="13">
        <f>VLOOKUP(A:A,[1]TDSheet!$A:$N,14,0)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8"/>
        <v>0</v>
      </c>
      <c r="X91" s="15">
        <v>10</v>
      </c>
      <c r="Y91" s="16" t="e">
        <f t="shared" si="9"/>
        <v>#DIV/0!</v>
      </c>
      <c r="Z91" s="13" t="e">
        <f t="shared" si="10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1.2</v>
      </c>
      <c r="AF91" s="13">
        <f>VLOOKUP(A:A,[1]TDSheet!$A:$AF,32,0)</f>
        <v>2.6</v>
      </c>
      <c r="AG91" s="13">
        <f>VLOOKUP(A:A,[1]TDSheet!$A:$AG,33,0)</f>
        <v>0</v>
      </c>
      <c r="AH91" s="13">
        <v>0</v>
      </c>
      <c r="AI91" s="13">
        <f>VLOOKUP(A:A,[1]TDSheet!$A:$AI,35,0)</f>
        <v>0</v>
      </c>
      <c r="AJ91" s="13">
        <f t="shared" si="11"/>
        <v>2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46</v>
      </c>
      <c r="D92" s="8">
        <v>37</v>
      </c>
      <c r="E92" s="8">
        <v>55</v>
      </c>
      <c r="F92" s="8">
        <v>20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96</v>
      </c>
      <c r="K92" s="13">
        <f t="shared" si="7"/>
        <v>-41</v>
      </c>
      <c r="L92" s="13">
        <f>VLOOKUP(A:A,[1]TDSheet!$A:$M,13,0)</f>
        <v>70</v>
      </c>
      <c r="M92" s="13">
        <f>VLOOKUP(A:A,[1]TDSheet!$A:$N,14,0)</f>
        <v>30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8"/>
        <v>11</v>
      </c>
      <c r="X92" s="15"/>
      <c r="Y92" s="16">
        <f t="shared" si="9"/>
        <v>10.909090909090908</v>
      </c>
      <c r="Z92" s="13">
        <f t="shared" si="10"/>
        <v>1.8181818181818181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14.4</v>
      </c>
      <c r="AF92" s="13">
        <f>VLOOKUP(A:A,[1]TDSheet!$A:$AF,32,0)</f>
        <v>15.8</v>
      </c>
      <c r="AG92" s="13">
        <f>VLOOKUP(A:A,[1]TDSheet!$A:$AG,33,0)</f>
        <v>8.1999999999999993</v>
      </c>
      <c r="AH92" s="13">
        <f>VLOOKUP(A:A,[3]TDSheet!$A:$D,4,0)</f>
        <v>6</v>
      </c>
      <c r="AI92" s="13">
        <f>VLOOKUP(A:A,[1]TDSheet!$A:$AI,35,0)</f>
        <v>0</v>
      </c>
      <c r="AJ92" s="13">
        <f t="shared" si="11"/>
        <v>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787</v>
      </c>
      <c r="D93" s="8">
        <v>188</v>
      </c>
      <c r="E93" s="8">
        <v>545</v>
      </c>
      <c r="F93" s="8">
        <v>418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556</v>
      </c>
      <c r="K93" s="13">
        <f t="shared" si="7"/>
        <v>-11</v>
      </c>
      <c r="L93" s="13">
        <f>VLOOKUP(A:A,[1]TDSheet!$A:$M,13,0)</f>
        <v>200</v>
      </c>
      <c r="M93" s="13">
        <f>VLOOKUP(A:A,[1]TDSheet!$A:$N,14,0)</f>
        <v>110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8"/>
        <v>109</v>
      </c>
      <c r="X93" s="15">
        <v>200</v>
      </c>
      <c r="Y93" s="16">
        <f t="shared" si="9"/>
        <v>8.5137614678899087</v>
      </c>
      <c r="Z93" s="13">
        <f t="shared" si="10"/>
        <v>3.834862385321101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171.6</v>
      </c>
      <c r="AF93" s="13">
        <f>VLOOKUP(A:A,[1]TDSheet!$A:$AF,32,0)</f>
        <v>105</v>
      </c>
      <c r="AG93" s="13">
        <f>VLOOKUP(A:A,[1]TDSheet!$A:$AG,33,0)</f>
        <v>98.4</v>
      </c>
      <c r="AH93" s="13">
        <f>VLOOKUP(A:A,[3]TDSheet!$A:$D,4,0)</f>
        <v>163</v>
      </c>
      <c r="AI93" s="13" t="str">
        <f>VLOOKUP(A:A,[1]TDSheet!$A:$AI,35,0)</f>
        <v>продмарт</v>
      </c>
      <c r="AJ93" s="13">
        <f t="shared" si="11"/>
        <v>60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317.89999999999998</v>
      </c>
      <c r="D94" s="8">
        <v>326.94799999999998</v>
      </c>
      <c r="E94" s="8">
        <v>332.39699999999999</v>
      </c>
      <c r="F94" s="8">
        <v>307.12700000000001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335.589</v>
      </c>
      <c r="K94" s="13">
        <f t="shared" si="7"/>
        <v>-3.1920000000000073</v>
      </c>
      <c r="L94" s="13">
        <f>VLOOKUP(A:A,[1]TDSheet!$A:$M,13,0)</f>
        <v>0</v>
      </c>
      <c r="M94" s="13">
        <f>VLOOKUP(A:A,[1]TDSheet!$A:$N,14,0)</f>
        <v>90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3"/>
      <c r="V94" s="13"/>
      <c r="W94" s="13">
        <f t="shared" si="8"/>
        <v>66.479399999999998</v>
      </c>
      <c r="X94" s="15">
        <v>120</v>
      </c>
      <c r="Y94" s="16">
        <f t="shared" si="9"/>
        <v>8.5308682087985144</v>
      </c>
      <c r="Z94" s="13">
        <f t="shared" si="10"/>
        <v>4.6198822492381098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55.996000000000002</v>
      </c>
      <c r="AF94" s="13">
        <f>VLOOKUP(A:A,[1]TDSheet!$A:$AF,32,0)</f>
        <v>71.229600000000005</v>
      </c>
      <c r="AG94" s="13">
        <f>VLOOKUP(A:A,[1]TDSheet!$A:$AG,33,0)</f>
        <v>63.882600000000004</v>
      </c>
      <c r="AH94" s="13">
        <f>VLOOKUP(A:A,[3]TDSheet!$A:$D,4,0)</f>
        <v>79.042000000000002</v>
      </c>
      <c r="AI94" s="13" t="e">
        <f>VLOOKUP(A:A,[1]TDSheet!$A:$AI,35,0)</f>
        <v>#N/A</v>
      </c>
      <c r="AJ94" s="13">
        <f t="shared" si="11"/>
        <v>120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4186.0929999999998</v>
      </c>
      <c r="D95" s="8">
        <v>2214.8519999999999</v>
      </c>
      <c r="E95" s="8">
        <v>2924.3829999999998</v>
      </c>
      <c r="F95" s="8">
        <v>3374.6179999999999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3043.2280000000001</v>
      </c>
      <c r="K95" s="13">
        <f t="shared" si="7"/>
        <v>-118.84500000000025</v>
      </c>
      <c r="L95" s="13">
        <f>VLOOKUP(A:A,[1]TDSheet!$A:$M,13,0)</f>
        <v>0</v>
      </c>
      <c r="M95" s="13">
        <f>VLOOKUP(A:A,[1]TDSheet!$A:$N,14,0)</f>
        <v>1500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8"/>
        <v>584.87659999999994</v>
      </c>
      <c r="X95" s="15">
        <v>300</v>
      </c>
      <c r="Y95" s="16">
        <f t="shared" si="9"/>
        <v>8.8473671198334838</v>
      </c>
      <c r="Z95" s="13">
        <f t="shared" si="10"/>
        <v>5.7697948592916868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752.58459999999991</v>
      </c>
      <c r="AF95" s="13">
        <f>VLOOKUP(A:A,[1]TDSheet!$A:$AF,32,0)</f>
        <v>700.80939999999998</v>
      </c>
      <c r="AG95" s="13">
        <f>VLOOKUP(A:A,[1]TDSheet!$A:$AG,33,0)</f>
        <v>576.40620000000001</v>
      </c>
      <c r="AH95" s="13">
        <f>VLOOKUP(A:A,[3]TDSheet!$A:$D,4,0)</f>
        <v>609.97500000000002</v>
      </c>
      <c r="AI95" s="13" t="str">
        <f>VLOOKUP(A:A,[1]TDSheet!$A:$AI,35,0)</f>
        <v>оконч</v>
      </c>
      <c r="AJ95" s="13">
        <f t="shared" si="11"/>
        <v>300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7499.4610000000002</v>
      </c>
      <c r="D96" s="8">
        <v>10721.621999999999</v>
      </c>
      <c r="E96" s="18">
        <v>7372</v>
      </c>
      <c r="F96" s="18">
        <v>7636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6339.6030000000001</v>
      </c>
      <c r="K96" s="13">
        <f t="shared" si="7"/>
        <v>1032.3969999999999</v>
      </c>
      <c r="L96" s="13">
        <f>VLOOKUP(A:A,[1]TDSheet!$A:$M,13,0)</f>
        <v>1500</v>
      </c>
      <c r="M96" s="13">
        <f>VLOOKUP(A:A,[1]TDSheet!$A:$N,14,0)</f>
        <v>3500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8"/>
        <v>1474.4</v>
      </c>
      <c r="X96" s="15">
        <v>500</v>
      </c>
      <c r="Y96" s="16">
        <f t="shared" si="9"/>
        <v>8.9093868692349432</v>
      </c>
      <c r="Z96" s="13">
        <f t="shared" si="10"/>
        <v>5.1790558871405317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947.7636</v>
      </c>
      <c r="AF96" s="13">
        <f>VLOOKUP(A:A,[1]TDSheet!$A:$AF,32,0)</f>
        <v>1216.5999999999999</v>
      </c>
      <c r="AG96" s="13">
        <f>VLOOKUP(A:A,[1]TDSheet!$A:$AG,33,0)</f>
        <v>1238.2</v>
      </c>
      <c r="AH96" s="13">
        <f>VLOOKUP(A:A,[3]TDSheet!$A:$D,4,0)</f>
        <v>1449.951</v>
      </c>
      <c r="AI96" s="13">
        <f>VLOOKUP(A:A,[1]TDSheet!$A:$AI,35,0)</f>
        <v>0</v>
      </c>
      <c r="AJ96" s="13">
        <f t="shared" si="11"/>
        <v>500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4384.7879999999996</v>
      </c>
      <c r="D97" s="8">
        <v>2818.7040000000002</v>
      </c>
      <c r="E97" s="8">
        <v>3118.7930000000001</v>
      </c>
      <c r="F97" s="8">
        <v>3152.7649999999999</v>
      </c>
      <c r="G97" s="1" t="str">
        <f>VLOOKUP(A:A,[1]TDSheet!$A:$G,7,0)</f>
        <v>оконч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3164.4009999999998</v>
      </c>
      <c r="K97" s="13">
        <f t="shared" si="7"/>
        <v>-45.60799999999972</v>
      </c>
      <c r="L97" s="13">
        <f>VLOOKUP(A:A,[1]TDSheet!$A:$M,13,0)</f>
        <v>500</v>
      </c>
      <c r="M97" s="13">
        <f>VLOOKUP(A:A,[1]TDSheet!$A:$N,14,0)</f>
        <v>1500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8"/>
        <v>623.7586</v>
      </c>
      <c r="X97" s="15">
        <v>400</v>
      </c>
      <c r="Y97" s="16">
        <f t="shared" si="9"/>
        <v>8.9021057184622379</v>
      </c>
      <c r="Z97" s="13">
        <f t="shared" si="10"/>
        <v>5.054463377338605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1005</v>
      </c>
      <c r="AF97" s="13">
        <f>VLOOKUP(A:A,[1]TDSheet!$A:$AF,32,0)</f>
        <v>723.03459999999995</v>
      </c>
      <c r="AG97" s="13">
        <f>VLOOKUP(A:A,[1]TDSheet!$A:$AG,33,0)</f>
        <v>578.86040000000003</v>
      </c>
      <c r="AH97" s="13">
        <f>VLOOKUP(A:A,[3]TDSheet!$A:$D,4,0)</f>
        <v>691.04100000000005</v>
      </c>
      <c r="AI97" s="13" t="str">
        <f>VLOOKUP(A:A,[1]TDSheet!$A:$AI,35,0)</f>
        <v>оконч</v>
      </c>
      <c r="AJ97" s="13">
        <f t="shared" si="11"/>
        <v>400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23.193000000000001</v>
      </c>
      <c r="D98" s="8">
        <v>1.3420000000000001</v>
      </c>
      <c r="E98" s="8">
        <v>9.4060000000000006</v>
      </c>
      <c r="F98" s="8">
        <v>15.129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9.15</v>
      </c>
      <c r="K98" s="13">
        <f t="shared" si="7"/>
        <v>0.25600000000000023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8"/>
        <v>1.8812000000000002</v>
      </c>
      <c r="X98" s="15"/>
      <c r="Y98" s="16">
        <f t="shared" si="9"/>
        <v>8.0422071018498826</v>
      </c>
      <c r="Z98" s="13">
        <f t="shared" si="10"/>
        <v>8.0422071018498826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</v>
      </c>
      <c r="AF98" s="13">
        <f>VLOOKUP(A:A,[1]TDSheet!$A:$AF,32,0)</f>
        <v>0</v>
      </c>
      <c r="AG98" s="13">
        <f>VLOOKUP(A:A,[1]TDSheet!$A:$AG,33,0)</f>
        <v>0.53680000000000005</v>
      </c>
      <c r="AH98" s="13">
        <f>VLOOKUP(A:A,[3]TDSheet!$A:$D,4,0)</f>
        <v>2.6840000000000002</v>
      </c>
      <c r="AI98" s="13" t="str">
        <f>VLOOKUP(A:A,[1]TDSheet!$A:$AI,35,0)</f>
        <v>увел</v>
      </c>
      <c r="AJ98" s="13">
        <f t="shared" si="11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192.74199999999999</v>
      </c>
      <c r="D99" s="8">
        <v>358.09399999999999</v>
      </c>
      <c r="E99" s="8">
        <v>259.55099999999999</v>
      </c>
      <c r="F99" s="8">
        <v>279.88299999999998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269.45600000000002</v>
      </c>
      <c r="K99" s="13">
        <f t="shared" si="7"/>
        <v>-9.9050000000000296</v>
      </c>
      <c r="L99" s="13">
        <f>VLOOKUP(A:A,[1]TDSheet!$A:$M,13,0)</f>
        <v>50</v>
      </c>
      <c r="M99" s="13">
        <f>VLOOKUP(A:A,[1]TDSheet!$A:$N,14,0)</f>
        <v>70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8"/>
        <v>51.910199999999996</v>
      </c>
      <c r="X99" s="15">
        <v>50</v>
      </c>
      <c r="Y99" s="16">
        <f t="shared" si="9"/>
        <v>8.6665626408682694</v>
      </c>
      <c r="Z99" s="13">
        <f t="shared" si="10"/>
        <v>5.3916763950052209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49.251799999999996</v>
      </c>
      <c r="AF99" s="13">
        <f>VLOOKUP(A:A,[1]TDSheet!$A:$AF,32,0)</f>
        <v>52.299800000000005</v>
      </c>
      <c r="AG99" s="13">
        <f>VLOOKUP(A:A,[1]TDSheet!$A:$AG,33,0)</f>
        <v>54.500399999999999</v>
      </c>
      <c r="AH99" s="13">
        <f>VLOOKUP(A:A,[3]TDSheet!$A:$D,4,0)</f>
        <v>55.356000000000002</v>
      </c>
      <c r="AI99" s="13">
        <f>VLOOKUP(A:A,[1]TDSheet!$A:$AI,35,0)</f>
        <v>0</v>
      </c>
      <c r="AJ99" s="13">
        <f t="shared" si="11"/>
        <v>50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66</v>
      </c>
      <c r="D100" s="8">
        <v>163</v>
      </c>
      <c r="E100" s="8">
        <v>112</v>
      </c>
      <c r="F100" s="8">
        <v>112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142</v>
      </c>
      <c r="K100" s="13">
        <f t="shared" si="7"/>
        <v>-30</v>
      </c>
      <c r="L100" s="13">
        <f>VLOOKUP(A:A,[1]TDSheet!$A:$M,13,0)</f>
        <v>0</v>
      </c>
      <c r="M100" s="13">
        <f>VLOOKUP(A:A,[1]TDSheet!$A:$N,14,0)</f>
        <v>30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8"/>
        <v>22.4</v>
      </c>
      <c r="X100" s="15">
        <v>60</v>
      </c>
      <c r="Y100" s="16">
        <f t="shared" si="9"/>
        <v>9.0178571428571441</v>
      </c>
      <c r="Z100" s="13">
        <f t="shared" si="10"/>
        <v>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21.2</v>
      </c>
      <c r="AF100" s="13">
        <f>VLOOKUP(A:A,[1]TDSheet!$A:$AF,32,0)</f>
        <v>20</v>
      </c>
      <c r="AG100" s="13">
        <f>VLOOKUP(A:A,[1]TDSheet!$A:$AG,33,0)</f>
        <v>22.4</v>
      </c>
      <c r="AH100" s="13">
        <f>VLOOKUP(A:A,[3]TDSheet!$A:$D,4,0)</f>
        <v>21</v>
      </c>
      <c r="AI100" s="13" t="e">
        <f>VLOOKUP(A:A,[1]TDSheet!$A:$AI,35,0)</f>
        <v>#N/A</v>
      </c>
      <c r="AJ100" s="13">
        <f t="shared" si="11"/>
        <v>30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/>
      <c r="D101" s="8">
        <v>10</v>
      </c>
      <c r="E101" s="8">
        <v>0</v>
      </c>
      <c r="F101" s="8">
        <v>10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0</v>
      </c>
      <c r="J101" s="13">
        <v>0</v>
      </c>
      <c r="K101" s="13">
        <f t="shared" si="7"/>
        <v>0</v>
      </c>
      <c r="L101" s="13">
        <f>VLOOKUP(A:A,[1]TDSheet!$A:$M,13,0)</f>
        <v>0</v>
      </c>
      <c r="M101" s="13">
        <f>VLOOKUP(A:A,[1]TDSheet!$A:$N,14,0)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8"/>
        <v>0</v>
      </c>
      <c r="X101" s="15"/>
      <c r="Y101" s="16" t="e">
        <f t="shared" si="9"/>
        <v>#DIV/0!</v>
      </c>
      <c r="Z101" s="13" t="e">
        <f t="shared" si="10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0.2</v>
      </c>
      <c r="AF101" s="13">
        <f>VLOOKUP(A:A,[1]TDSheet!$A:$AF,32,0)</f>
        <v>0.2</v>
      </c>
      <c r="AG101" s="13">
        <f>VLOOKUP(A:A,[1]TDSheet!$A:$AG,33,0)</f>
        <v>0.6</v>
      </c>
      <c r="AH101" s="13">
        <v>0</v>
      </c>
      <c r="AI101" s="13" t="str">
        <f>VLOOKUP(A:A,[1]TDSheet!$A:$AI,35,0)</f>
        <v>зв 2</v>
      </c>
      <c r="AJ101" s="13">
        <f t="shared" si="11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103.777</v>
      </c>
      <c r="D102" s="8">
        <v>107.614</v>
      </c>
      <c r="E102" s="8">
        <v>77.728999999999999</v>
      </c>
      <c r="F102" s="8">
        <v>132.32900000000001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83.477000000000004</v>
      </c>
      <c r="K102" s="13">
        <f t="shared" si="7"/>
        <v>-5.7480000000000047</v>
      </c>
      <c r="L102" s="13">
        <f>VLOOKUP(A:A,[1]TDSheet!$A:$M,13,0)</f>
        <v>0</v>
      </c>
      <c r="M102" s="13">
        <f>VLOOKUP(A:A,[1]TDSheet!$A:$N,14,0)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8"/>
        <v>15.5458</v>
      </c>
      <c r="X102" s="15"/>
      <c r="Y102" s="16">
        <f t="shared" si="9"/>
        <v>8.5122026528065469</v>
      </c>
      <c r="Z102" s="13">
        <f t="shared" si="10"/>
        <v>8.5122026528065469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19.994999999999997</v>
      </c>
      <c r="AF102" s="13">
        <f>VLOOKUP(A:A,[1]TDSheet!$A:$AF,32,0)</f>
        <v>22.3932</v>
      </c>
      <c r="AG102" s="13">
        <f>VLOOKUP(A:A,[1]TDSheet!$A:$AG,33,0)</f>
        <v>20.961400000000001</v>
      </c>
      <c r="AH102" s="13">
        <f>VLOOKUP(A:A,[3]TDSheet!$A:$D,4,0)</f>
        <v>12.106999999999999</v>
      </c>
      <c r="AI102" s="13">
        <f>VLOOKUP(A:A,[1]TDSheet!$A:$AI,35,0)</f>
        <v>0</v>
      </c>
      <c r="AJ102" s="13">
        <f t="shared" si="11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106</v>
      </c>
      <c r="B103" s="7" t="s">
        <v>12</v>
      </c>
      <c r="C103" s="8">
        <v>31</v>
      </c>
      <c r="D103" s="8"/>
      <c r="E103" s="8">
        <v>14</v>
      </c>
      <c r="F103" s="8">
        <v>17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29</v>
      </c>
      <c r="K103" s="13">
        <f t="shared" si="7"/>
        <v>-15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8"/>
        <v>2.8</v>
      </c>
      <c r="X103" s="15"/>
      <c r="Y103" s="16">
        <f t="shared" si="9"/>
        <v>6.0714285714285721</v>
      </c>
      <c r="Z103" s="13">
        <f t="shared" si="10"/>
        <v>6.0714285714285721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</v>
      </c>
      <c r="AF103" s="13">
        <f>VLOOKUP(A:A,[1]TDSheet!$A:$AF,32,0)</f>
        <v>0.8</v>
      </c>
      <c r="AG103" s="13">
        <f>VLOOKUP(A:A,[1]TDSheet!$A:$AG,33,0)</f>
        <v>2.8</v>
      </c>
      <c r="AH103" s="13">
        <f>VLOOKUP(A:A,[3]TDSheet!$A:$D,4,0)</f>
        <v>3</v>
      </c>
      <c r="AI103" s="13" t="str">
        <f>VLOOKUP(A:A,[1]TDSheet!$A:$AI,35,0)</f>
        <v>склад</v>
      </c>
      <c r="AJ103" s="13">
        <f t="shared" si="11"/>
        <v>0</v>
      </c>
      <c r="AK103" s="13"/>
      <c r="AL103" s="13"/>
      <c r="AM103" s="13"/>
    </row>
    <row r="104" spans="1:39" s="1" customFormat="1" ht="11.1" customHeight="1" outlineLevel="1" x14ac:dyDescent="0.2">
      <c r="A104" s="22" t="s">
        <v>107</v>
      </c>
      <c r="B104" s="7" t="s">
        <v>12</v>
      </c>
      <c r="C104" s="8">
        <v>25</v>
      </c>
      <c r="D104" s="8"/>
      <c r="E104" s="8">
        <v>3</v>
      </c>
      <c r="F104" s="8">
        <v>16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36</v>
      </c>
      <c r="K104" s="13">
        <f t="shared" si="7"/>
        <v>-33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8"/>
        <v>0.6</v>
      </c>
      <c r="X104" s="15"/>
      <c r="Y104" s="16">
        <f t="shared" si="9"/>
        <v>26.666666666666668</v>
      </c>
      <c r="Z104" s="13">
        <f t="shared" si="10"/>
        <v>26.666666666666668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4.4000000000000004</v>
      </c>
      <c r="AF104" s="13">
        <f>VLOOKUP(A:A,[1]TDSheet!$A:$AF,32,0)</f>
        <v>3</v>
      </c>
      <c r="AG104" s="13">
        <f>VLOOKUP(A:A,[1]TDSheet!$A:$AG,33,0)</f>
        <v>5.6</v>
      </c>
      <c r="AH104" s="13">
        <v>0</v>
      </c>
      <c r="AI104" s="23" t="str">
        <f>VLOOKUP(A:A,[1]TDSheet!$A:$AI,35,0)</f>
        <v>склад</v>
      </c>
      <c r="AJ104" s="13">
        <f t="shared" si="11"/>
        <v>0</v>
      </c>
      <c r="AK104" s="13"/>
      <c r="AL104" s="13"/>
      <c r="AM104" s="13"/>
    </row>
    <row r="105" spans="1:39" s="1" customFormat="1" ht="11.1" customHeight="1" outlineLevel="1" x14ac:dyDescent="0.2">
      <c r="A105" s="22" t="s">
        <v>108</v>
      </c>
      <c r="B105" s="7" t="s">
        <v>12</v>
      </c>
      <c r="C105" s="8">
        <v>21</v>
      </c>
      <c r="D105" s="8"/>
      <c r="E105" s="8">
        <v>5</v>
      </c>
      <c r="F105" s="8">
        <v>16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19</v>
      </c>
      <c r="K105" s="13">
        <f t="shared" si="7"/>
        <v>-14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8"/>
        <v>1</v>
      </c>
      <c r="X105" s="15"/>
      <c r="Y105" s="16">
        <f t="shared" si="9"/>
        <v>16</v>
      </c>
      <c r="Z105" s="13">
        <f t="shared" si="10"/>
        <v>16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</v>
      </c>
      <c r="AF105" s="13">
        <f>VLOOKUP(A:A,[1]TDSheet!$A:$AF,32,0)</f>
        <v>3</v>
      </c>
      <c r="AG105" s="13">
        <f>VLOOKUP(A:A,[1]TDSheet!$A:$AG,33,0)</f>
        <v>3</v>
      </c>
      <c r="AH105" s="13">
        <v>0</v>
      </c>
      <c r="AI105" s="23" t="str">
        <f>VLOOKUP(A:A,[1]TDSheet!$A:$AI,35,0)</f>
        <v>склад</v>
      </c>
      <c r="AJ105" s="13">
        <f t="shared" si="11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948</v>
      </c>
      <c r="D106" s="8">
        <v>949</v>
      </c>
      <c r="E106" s="8">
        <v>961</v>
      </c>
      <c r="F106" s="8">
        <v>902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1007</v>
      </c>
      <c r="K106" s="13">
        <f t="shared" si="7"/>
        <v>-46</v>
      </c>
      <c r="L106" s="13">
        <f>VLOOKUP(A:A,[1]TDSheet!$A:$M,13,0)</f>
        <v>320</v>
      </c>
      <c r="M106" s="13">
        <f>VLOOKUP(A:A,[1]TDSheet!$A:$N,14,0)</f>
        <v>250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8"/>
        <v>192.2</v>
      </c>
      <c r="X106" s="15">
        <v>200</v>
      </c>
      <c r="Y106" s="16">
        <f t="shared" si="9"/>
        <v>8.6992715920915717</v>
      </c>
      <c r="Z106" s="13">
        <f t="shared" si="10"/>
        <v>4.6930280957336112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170.6</v>
      </c>
      <c r="AF106" s="13">
        <f>VLOOKUP(A:A,[1]TDSheet!$A:$AF,32,0)</f>
        <v>226.2</v>
      </c>
      <c r="AG106" s="13">
        <f>VLOOKUP(A:A,[1]TDSheet!$A:$AG,33,0)</f>
        <v>190</v>
      </c>
      <c r="AH106" s="13">
        <f>VLOOKUP(A:A,[3]TDSheet!$A:$D,4,0)</f>
        <v>178</v>
      </c>
      <c r="AI106" s="13" t="e">
        <f>VLOOKUP(A:A,[1]TDSheet!$A:$AI,35,0)</f>
        <v>#N/A</v>
      </c>
      <c r="AJ106" s="13">
        <f t="shared" si="11"/>
        <v>60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467</v>
      </c>
      <c r="D107" s="8">
        <v>505</v>
      </c>
      <c r="E107" s="8">
        <v>470</v>
      </c>
      <c r="F107" s="8">
        <v>472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522</v>
      </c>
      <c r="K107" s="13">
        <f t="shared" si="7"/>
        <v>-52</v>
      </c>
      <c r="L107" s="13">
        <f>VLOOKUP(A:A,[1]TDSheet!$A:$M,13,0)</f>
        <v>80</v>
      </c>
      <c r="M107" s="13">
        <f>VLOOKUP(A:A,[1]TDSheet!$A:$N,14,0)</f>
        <v>100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8"/>
        <v>94</v>
      </c>
      <c r="X107" s="15">
        <v>120</v>
      </c>
      <c r="Y107" s="16">
        <f t="shared" si="9"/>
        <v>8.7446808510638299</v>
      </c>
      <c r="Z107" s="13">
        <f t="shared" si="10"/>
        <v>5.0212765957446805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98.6</v>
      </c>
      <c r="AF107" s="13">
        <f>VLOOKUP(A:A,[1]TDSheet!$A:$AF,32,0)</f>
        <v>109.8</v>
      </c>
      <c r="AG107" s="13">
        <f>VLOOKUP(A:A,[1]TDSheet!$A:$AG,33,0)</f>
        <v>96.2</v>
      </c>
      <c r="AH107" s="13">
        <f>VLOOKUP(A:A,[3]TDSheet!$A:$D,4,0)</f>
        <v>78</v>
      </c>
      <c r="AI107" s="13" t="e">
        <f>VLOOKUP(A:A,[1]TDSheet!$A:$AI,35,0)</f>
        <v>#N/A</v>
      </c>
      <c r="AJ107" s="13">
        <f t="shared" si="11"/>
        <v>36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555</v>
      </c>
      <c r="D108" s="8">
        <v>491</v>
      </c>
      <c r="E108" s="8">
        <v>567</v>
      </c>
      <c r="F108" s="8">
        <v>441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630</v>
      </c>
      <c r="K108" s="13">
        <f t="shared" si="7"/>
        <v>-63</v>
      </c>
      <c r="L108" s="13">
        <f>VLOOKUP(A:A,[1]TDSheet!$A:$M,13,0)</f>
        <v>220</v>
      </c>
      <c r="M108" s="13">
        <f>VLOOKUP(A:A,[1]TDSheet!$A:$N,14,0)</f>
        <v>150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8"/>
        <v>113.4</v>
      </c>
      <c r="X108" s="15">
        <v>150</v>
      </c>
      <c r="Y108" s="16">
        <f t="shared" si="9"/>
        <v>8.9153439153439145</v>
      </c>
      <c r="Z108" s="13">
        <f t="shared" si="10"/>
        <v>3.8888888888888888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110.6</v>
      </c>
      <c r="AF108" s="13">
        <f>VLOOKUP(A:A,[1]TDSheet!$A:$AF,32,0)</f>
        <v>124</v>
      </c>
      <c r="AG108" s="13">
        <f>VLOOKUP(A:A,[1]TDSheet!$A:$AG,33,0)</f>
        <v>103</v>
      </c>
      <c r="AH108" s="13">
        <f>VLOOKUP(A:A,[3]TDSheet!$A:$D,4,0)</f>
        <v>88</v>
      </c>
      <c r="AI108" s="13" t="e">
        <f>VLOOKUP(A:A,[1]TDSheet!$A:$AI,35,0)</f>
        <v>#N/A</v>
      </c>
      <c r="AJ108" s="13">
        <f t="shared" si="11"/>
        <v>45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349</v>
      </c>
      <c r="D109" s="8">
        <v>309</v>
      </c>
      <c r="E109" s="8">
        <v>393</v>
      </c>
      <c r="F109" s="8">
        <v>241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482</v>
      </c>
      <c r="K109" s="13">
        <f t="shared" si="7"/>
        <v>-89</v>
      </c>
      <c r="L109" s="13">
        <f>VLOOKUP(A:A,[1]TDSheet!$A:$M,13,0)</f>
        <v>250</v>
      </c>
      <c r="M109" s="13">
        <f>VLOOKUP(A:A,[1]TDSheet!$A:$N,14,0)</f>
        <v>90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8"/>
        <v>78.599999999999994</v>
      </c>
      <c r="X109" s="15">
        <v>120</v>
      </c>
      <c r="Y109" s="16">
        <f t="shared" si="9"/>
        <v>8.9185750636132326</v>
      </c>
      <c r="Z109" s="13">
        <f t="shared" si="10"/>
        <v>3.0661577608142494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77.599999999999994</v>
      </c>
      <c r="AF109" s="13">
        <f>VLOOKUP(A:A,[1]TDSheet!$A:$AF,32,0)</f>
        <v>83.8</v>
      </c>
      <c r="AG109" s="13">
        <f>VLOOKUP(A:A,[1]TDSheet!$A:$AG,33,0)</f>
        <v>77.400000000000006</v>
      </c>
      <c r="AH109" s="13">
        <f>VLOOKUP(A:A,[3]TDSheet!$A:$D,4,0)</f>
        <v>62</v>
      </c>
      <c r="AI109" s="13" t="e">
        <f>VLOOKUP(A:A,[1]TDSheet!$A:$AI,35,0)</f>
        <v>#N/A</v>
      </c>
      <c r="AJ109" s="13">
        <f t="shared" si="11"/>
        <v>36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8</v>
      </c>
      <c r="C110" s="8">
        <v>9.0139999999999993</v>
      </c>
      <c r="D110" s="8">
        <v>33.156999999999996</v>
      </c>
      <c r="E110" s="8">
        <v>10.972</v>
      </c>
      <c r="F110" s="8">
        <v>27.059000000000001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15.95</v>
      </c>
      <c r="K110" s="13">
        <f t="shared" si="7"/>
        <v>-4.9779999999999998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8"/>
        <v>2.1943999999999999</v>
      </c>
      <c r="X110" s="15"/>
      <c r="Y110" s="16">
        <f t="shared" si="9"/>
        <v>12.330933284724756</v>
      </c>
      <c r="Z110" s="13">
        <f t="shared" si="10"/>
        <v>12.330933284724756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2.2079999999999997</v>
      </c>
      <c r="AF110" s="13">
        <f>VLOOKUP(A:A,[1]TDSheet!$A:$AF,32,0)</f>
        <v>2.7465999999999999</v>
      </c>
      <c r="AG110" s="13">
        <f>VLOOKUP(A:A,[1]TDSheet!$A:$AG,33,0)</f>
        <v>3.0278</v>
      </c>
      <c r="AH110" s="13">
        <f>VLOOKUP(A:A,[3]TDSheet!$A:$D,4,0)</f>
        <v>4.1399999999999997</v>
      </c>
      <c r="AI110" s="13" t="str">
        <f>VLOOKUP(A:A,[1]TDSheet!$A:$AI,35,0)</f>
        <v>увел</v>
      </c>
      <c r="AJ110" s="13">
        <f t="shared" si="11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620</v>
      </c>
      <c r="D111" s="8">
        <v>22</v>
      </c>
      <c r="E111" s="8">
        <v>469</v>
      </c>
      <c r="F111" s="8">
        <v>147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686</v>
      </c>
      <c r="K111" s="13">
        <f t="shared" si="7"/>
        <v>-217</v>
      </c>
      <c r="L111" s="13">
        <f>VLOOKUP(A:A,[1]TDSheet!$A:$M,13,0)</f>
        <v>400</v>
      </c>
      <c r="M111" s="13">
        <f>VLOOKUP(A:A,[1]TDSheet!$A:$N,14,0)</f>
        <v>100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8"/>
        <v>93.8</v>
      </c>
      <c r="X111" s="15">
        <v>200</v>
      </c>
      <c r="Y111" s="16">
        <f t="shared" si="9"/>
        <v>9.0298507462686572</v>
      </c>
      <c r="Z111" s="13">
        <f t="shared" si="10"/>
        <v>1.5671641791044777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98</v>
      </c>
      <c r="AF111" s="13">
        <f>VLOOKUP(A:A,[1]TDSheet!$A:$AF,32,0)</f>
        <v>130.6</v>
      </c>
      <c r="AG111" s="13">
        <f>VLOOKUP(A:A,[1]TDSheet!$A:$AG,33,0)</f>
        <v>102.8</v>
      </c>
      <c r="AH111" s="13">
        <f>VLOOKUP(A:A,[3]TDSheet!$A:$D,4,0)</f>
        <v>46</v>
      </c>
      <c r="AI111" s="13">
        <f>VLOOKUP(A:A,[1]TDSheet!$A:$AI,35,0)</f>
        <v>0</v>
      </c>
      <c r="AJ111" s="13">
        <f t="shared" si="11"/>
        <v>56.000000000000007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16</v>
      </c>
      <c r="D112" s="8"/>
      <c r="E112" s="8">
        <v>4</v>
      </c>
      <c r="F112" s="8">
        <v>12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9</v>
      </c>
      <c r="K112" s="13">
        <f t="shared" si="7"/>
        <v>-5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8"/>
        <v>0.8</v>
      </c>
      <c r="X112" s="15"/>
      <c r="Y112" s="16">
        <f t="shared" si="9"/>
        <v>15</v>
      </c>
      <c r="Z112" s="13">
        <f t="shared" si="10"/>
        <v>15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0.6</v>
      </c>
      <c r="AG112" s="13">
        <f>VLOOKUP(A:A,[1]TDSheet!$A:$AG,33,0)</f>
        <v>0.6</v>
      </c>
      <c r="AH112" s="13">
        <v>0</v>
      </c>
      <c r="AI112" s="13" t="str">
        <f>VLOOKUP(A:A,[1]TDSheet!$A:$AI,35,0)</f>
        <v>склад</v>
      </c>
      <c r="AJ112" s="13">
        <f t="shared" si="11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20.934000000000001</v>
      </c>
      <c r="D113" s="8">
        <v>46.024000000000001</v>
      </c>
      <c r="E113" s="8">
        <v>18.623999999999999</v>
      </c>
      <c r="F113" s="8">
        <v>47.070999999999998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22.4</v>
      </c>
      <c r="K113" s="13">
        <f t="shared" si="7"/>
        <v>-3.7759999999999998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8"/>
        <v>3.7247999999999997</v>
      </c>
      <c r="X113" s="15"/>
      <c r="Y113" s="16">
        <f t="shared" si="9"/>
        <v>12.637188573883162</v>
      </c>
      <c r="Z113" s="13">
        <f t="shared" si="10"/>
        <v>12.637188573883162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1.9015999999999997</v>
      </c>
      <c r="AF113" s="13">
        <f>VLOOKUP(A:A,[1]TDSheet!$A:$AF,32,0)</f>
        <v>3.536</v>
      </c>
      <c r="AG113" s="13">
        <f>VLOOKUP(A:A,[1]TDSheet!$A:$AG,33,0)</f>
        <v>5.3113999999999999</v>
      </c>
      <c r="AH113" s="13">
        <f>VLOOKUP(A:A,[3]TDSheet!$A:$D,4,0)</f>
        <v>6.79</v>
      </c>
      <c r="AI113" s="13" t="str">
        <f>VLOOKUP(A:A,[1]TDSheet!$A:$AI,35,0)</f>
        <v>увел</v>
      </c>
      <c r="AJ113" s="13">
        <f t="shared" si="11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12</v>
      </c>
      <c r="C114" s="8">
        <v>6</v>
      </c>
      <c r="D114" s="8">
        <v>13</v>
      </c>
      <c r="E114" s="8">
        <v>6</v>
      </c>
      <c r="F114" s="8">
        <v>-12</v>
      </c>
      <c r="G114" s="1" t="str">
        <f>VLOOKUP(A:A,[1]TDSheet!$A:$G,7,0)</f>
        <v>помзв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23</v>
      </c>
      <c r="K114" s="13">
        <f t="shared" si="7"/>
        <v>-17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8"/>
        <v>1.2</v>
      </c>
      <c r="X114" s="15"/>
      <c r="Y114" s="16">
        <f t="shared" si="9"/>
        <v>-10</v>
      </c>
      <c r="Z114" s="13">
        <f t="shared" si="10"/>
        <v>-10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71</v>
      </c>
      <c r="AF114" s="13">
        <f>VLOOKUP(A:A,[1]TDSheet!$A:$AF,32,0)</f>
        <v>19.600000000000001</v>
      </c>
      <c r="AG114" s="13">
        <f>VLOOKUP(A:A,[1]TDSheet!$A:$AG,33,0)</f>
        <v>11</v>
      </c>
      <c r="AH114" s="13">
        <v>0</v>
      </c>
      <c r="AI114" s="13" t="str">
        <f>VLOOKUP(A:A,[1]TDSheet!$A:$AI,35,0)</f>
        <v>увел</v>
      </c>
      <c r="AJ114" s="13">
        <f t="shared" si="11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119</v>
      </c>
      <c r="B115" s="7" t="s">
        <v>12</v>
      </c>
      <c r="C115" s="8">
        <v>168</v>
      </c>
      <c r="D115" s="8">
        <v>1</v>
      </c>
      <c r="E115" s="8">
        <v>57</v>
      </c>
      <c r="F115" s="8">
        <v>110</v>
      </c>
      <c r="G115" s="1" t="str">
        <f>VLOOKUP(A:A,[1]TDSheet!$A:$G,7,0)</f>
        <v>нов14,03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59</v>
      </c>
      <c r="K115" s="13">
        <f t="shared" si="7"/>
        <v>-2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8"/>
        <v>11.4</v>
      </c>
      <c r="X115" s="15"/>
      <c r="Y115" s="16">
        <f t="shared" si="9"/>
        <v>9.6491228070175428</v>
      </c>
      <c r="Z115" s="13">
        <f t="shared" si="10"/>
        <v>9.6491228070175428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VLOOKUP(A:A,[1]TDSheet!$A:$AG,33,0)</f>
        <v>0</v>
      </c>
      <c r="AH115" s="13">
        <f>VLOOKUP(A:A,[3]TDSheet!$A:$D,4,0)</f>
        <v>9</v>
      </c>
      <c r="AI115" s="13" t="str">
        <f>VLOOKUP(A:A,[1]TDSheet!$A:$AI,35,0)</f>
        <v>увел</v>
      </c>
      <c r="AJ115" s="13">
        <f t="shared" si="11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120</v>
      </c>
      <c r="B116" s="7" t="s">
        <v>8</v>
      </c>
      <c r="C116" s="8">
        <v>198.25299999999999</v>
      </c>
      <c r="D116" s="8">
        <v>894.51499999999999</v>
      </c>
      <c r="E116" s="18">
        <v>491.738</v>
      </c>
      <c r="F116" s="18">
        <v>516.82100000000003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530.21100000000001</v>
      </c>
      <c r="K116" s="13">
        <f t="shared" si="7"/>
        <v>-38.473000000000013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8"/>
        <v>98.3476</v>
      </c>
      <c r="X116" s="15"/>
      <c r="Y116" s="16">
        <f t="shared" si="9"/>
        <v>5.2550443528871069</v>
      </c>
      <c r="Z116" s="13">
        <f t="shared" si="10"/>
        <v>5.2550443528871069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0</v>
      </c>
      <c r="AF116" s="13">
        <f>VLOOKUP(A:A,[1]TDSheet!$A:$AF,32,0)</f>
        <v>86.670199999999994</v>
      </c>
      <c r="AG116" s="13">
        <f>VLOOKUP(A:A,[1]TDSheet!$A:$AG,33,0)</f>
        <v>91.338999999999999</v>
      </c>
      <c r="AH116" s="13">
        <f>VLOOKUP(A:A,[3]TDSheet!$A:$D,4,0)</f>
        <v>108.42</v>
      </c>
      <c r="AI116" s="13">
        <f>VLOOKUP(A:A,[1]TDSheet!$A:$AI,35,0)</f>
        <v>0</v>
      </c>
      <c r="AJ116" s="13">
        <f t="shared" si="11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121</v>
      </c>
      <c r="B117" s="7" t="s">
        <v>8</v>
      </c>
      <c r="C117" s="8">
        <v>-64.938999999999993</v>
      </c>
      <c r="D117" s="8">
        <v>2109.8879999999999</v>
      </c>
      <c r="E117" s="18">
        <v>1181.0039999999999</v>
      </c>
      <c r="F117" s="18">
        <v>759.15700000000004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1217.23</v>
      </c>
      <c r="K117" s="13">
        <f t="shared" si="7"/>
        <v>-36.226000000000113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8"/>
        <v>236.20079999999999</v>
      </c>
      <c r="X117" s="15"/>
      <c r="Y117" s="16">
        <f t="shared" si="9"/>
        <v>3.2140322979431062</v>
      </c>
      <c r="Z117" s="13">
        <f t="shared" si="10"/>
        <v>3.2140322979431062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178.10340000000002</v>
      </c>
      <c r="AG117" s="13">
        <f>VLOOKUP(A:A,[1]TDSheet!$A:$AG,33,0)</f>
        <v>230.30439999999999</v>
      </c>
      <c r="AH117" s="13">
        <f>VLOOKUP(A:A,[3]TDSheet!$A:$D,4,0)</f>
        <v>246.44800000000001</v>
      </c>
      <c r="AI117" s="13">
        <f>VLOOKUP(A:A,[1]TDSheet!$A:$AI,35,0)</f>
        <v>0</v>
      </c>
      <c r="AJ117" s="13">
        <f t="shared" si="11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122</v>
      </c>
      <c r="B118" s="7" t="s">
        <v>12</v>
      </c>
      <c r="C118" s="8">
        <v>253</v>
      </c>
      <c r="D118" s="8">
        <v>1544</v>
      </c>
      <c r="E118" s="18">
        <v>1255</v>
      </c>
      <c r="F118" s="18">
        <v>505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1294</v>
      </c>
      <c r="K118" s="13">
        <f t="shared" si="7"/>
        <v>-39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8"/>
        <v>251</v>
      </c>
      <c r="X118" s="15"/>
      <c r="Y118" s="16">
        <f t="shared" si="9"/>
        <v>2.0119521912350598</v>
      </c>
      <c r="Z118" s="13">
        <f t="shared" si="10"/>
        <v>2.0119521912350598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</v>
      </c>
      <c r="AF118" s="13">
        <f>VLOOKUP(A:A,[1]TDSheet!$A:$AF,32,0)</f>
        <v>217</v>
      </c>
      <c r="AG118" s="13">
        <f>VLOOKUP(A:A,[1]TDSheet!$A:$AG,33,0)</f>
        <v>223.6</v>
      </c>
      <c r="AH118" s="13">
        <f>VLOOKUP(A:A,[3]TDSheet!$A:$D,4,0)</f>
        <v>196</v>
      </c>
      <c r="AI118" s="13">
        <f>VLOOKUP(A:A,[1]TDSheet!$A:$AI,35,0)</f>
        <v>0</v>
      </c>
      <c r="AJ118" s="13">
        <f t="shared" si="11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118</v>
      </c>
      <c r="B119" s="7" t="s">
        <v>12</v>
      </c>
      <c r="C119" s="8">
        <v>358</v>
      </c>
      <c r="D119" s="8">
        <v>17</v>
      </c>
      <c r="E119" s="18">
        <v>379</v>
      </c>
      <c r="F119" s="18">
        <v>-21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399</v>
      </c>
      <c r="K119" s="13">
        <f t="shared" si="7"/>
        <v>-20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8"/>
        <v>75.8</v>
      </c>
      <c r="X119" s="15"/>
      <c r="Y119" s="16">
        <f t="shared" si="9"/>
        <v>-0.27704485488126651</v>
      </c>
      <c r="Z119" s="13">
        <f t="shared" si="10"/>
        <v>-0.27704485488126651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75.599999999999994</v>
      </c>
      <c r="AG119" s="13">
        <f>VLOOKUP(A:A,[1]TDSheet!$A:$AG,33,0)</f>
        <v>69.8</v>
      </c>
      <c r="AH119" s="13">
        <f>VLOOKUP(A:A,[3]TDSheet!$A:$D,4,0)</f>
        <v>58</v>
      </c>
      <c r="AI119" s="13">
        <f>VLOOKUP(A:A,[1]TDSheet!$A:$AI,35,0)</f>
        <v>0</v>
      </c>
      <c r="AJ119" s="13">
        <f t="shared" si="11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2025-03-21T09:30:56Z</dcterms:modified>
</cp:coreProperties>
</file>