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F62329-6850-45D3-B51E-35D30211D8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O329" i="1"/>
  <c r="BM329" i="1"/>
  <c r="Y329" i="1"/>
  <c r="BP329" i="1" s="1"/>
  <c r="P329" i="1"/>
  <c r="BO328" i="1"/>
  <c r="BM328" i="1"/>
  <c r="Y328" i="1"/>
  <c r="Y331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X278" i="1"/>
  <c r="X277" i="1"/>
  <c r="BO276" i="1"/>
  <c r="BM276" i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Y234" i="1" s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P55" i="1"/>
  <c r="BO54" i="1"/>
  <c r="BM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P44" i="1"/>
  <c r="BO43" i="1"/>
  <c r="BM43" i="1"/>
  <c r="Y43" i="1"/>
  <c r="BP43" i="1" s="1"/>
  <c r="P43" i="1"/>
  <c r="X41" i="1"/>
  <c r="X40" i="1"/>
  <c r="BO39" i="1"/>
  <c r="BM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30" i="1" s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31" i="1" s="1"/>
  <c r="Y22" i="1"/>
  <c r="P22" i="1"/>
  <c r="H10" i="1"/>
  <c r="A9" i="1"/>
  <c r="A10" i="1" s="1"/>
  <c r="D7" i="1"/>
  <c r="Q6" i="1"/>
  <c r="P2" i="1"/>
  <c r="R640" i="1" l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2" i="1"/>
  <c r="Y311" i="1"/>
  <c r="BP310" i="1"/>
  <c r="BN310" i="1"/>
  <c r="Z310" i="1"/>
  <c r="Z311" i="1" s="1"/>
  <c r="Y316" i="1"/>
  <c r="Y315" i="1"/>
  <c r="BP314" i="1"/>
  <c r="BN314" i="1"/>
  <c r="Z314" i="1"/>
  <c r="Z315" i="1" s="1"/>
  <c r="BP318" i="1"/>
  <c r="BN318" i="1"/>
  <c r="Z318" i="1"/>
  <c r="BP366" i="1"/>
  <c r="BN366" i="1"/>
  <c r="Z366" i="1"/>
  <c r="BP407" i="1"/>
  <c r="BN407" i="1"/>
  <c r="Z407" i="1"/>
  <c r="BP435" i="1"/>
  <c r="BN435" i="1"/>
  <c r="Z435" i="1"/>
  <c r="BP452" i="1"/>
  <c r="BN452" i="1"/>
  <c r="Z452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X634" i="1"/>
  <c r="Z29" i="1"/>
  <c r="Z30" i="1" s="1"/>
  <c r="BN29" i="1"/>
  <c r="BP29" i="1"/>
  <c r="Y30" i="1"/>
  <c r="Z35" i="1"/>
  <c r="BN35" i="1"/>
  <c r="Z43" i="1"/>
  <c r="BN43" i="1"/>
  <c r="Z60" i="1"/>
  <c r="BN60" i="1"/>
  <c r="Z70" i="1"/>
  <c r="BN70" i="1"/>
  <c r="Z84" i="1"/>
  <c r="BN84" i="1"/>
  <c r="Z105" i="1"/>
  <c r="BN105" i="1"/>
  <c r="Z118" i="1"/>
  <c r="BN118" i="1"/>
  <c r="Z142" i="1"/>
  <c r="BN142" i="1"/>
  <c r="Z165" i="1"/>
  <c r="BN165" i="1"/>
  <c r="Z185" i="1"/>
  <c r="BN185" i="1"/>
  <c r="Z186" i="1"/>
  <c r="BN186" i="1"/>
  <c r="Z205" i="1"/>
  <c r="BN205" i="1"/>
  <c r="Z215" i="1"/>
  <c r="BN215" i="1"/>
  <c r="Z223" i="1"/>
  <c r="BN223" i="1"/>
  <c r="Z232" i="1"/>
  <c r="BN232" i="1"/>
  <c r="Z248" i="1"/>
  <c r="BN248" i="1"/>
  <c r="Z258" i="1"/>
  <c r="Z259" i="1" s="1"/>
  <c r="BN258" i="1"/>
  <c r="BP258" i="1"/>
  <c r="Y259" i="1"/>
  <c r="Z263" i="1"/>
  <c r="BN263" i="1"/>
  <c r="BP267" i="1"/>
  <c r="BN267" i="1"/>
  <c r="BP283" i="1"/>
  <c r="BN283" i="1"/>
  <c r="Z283" i="1"/>
  <c r="BP351" i="1"/>
  <c r="BN351" i="1"/>
  <c r="Z351" i="1"/>
  <c r="BP376" i="1"/>
  <c r="BN376" i="1"/>
  <c r="Z376" i="1"/>
  <c r="BP415" i="1"/>
  <c r="BN415" i="1"/>
  <c r="Z415" i="1"/>
  <c r="BP445" i="1"/>
  <c r="BN445" i="1"/>
  <c r="Z445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50" i="1"/>
  <c r="BN50" i="1"/>
  <c r="Z50" i="1"/>
  <c r="B640" i="1"/>
  <c r="X632" i="1"/>
  <c r="X633" i="1" s="1"/>
  <c r="Z25" i="1"/>
  <c r="BN25" i="1"/>
  <c r="BP39" i="1"/>
  <c r="BN39" i="1"/>
  <c r="Z39" i="1"/>
  <c r="BP54" i="1"/>
  <c r="BN54" i="1"/>
  <c r="Z54" i="1"/>
  <c r="BP454" i="1"/>
  <c r="BN454" i="1"/>
  <c r="BP482" i="1"/>
  <c r="BN482" i="1"/>
  <c r="Z482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Y40" i="1"/>
  <c r="Y45" i="1"/>
  <c r="Z62" i="1"/>
  <c r="BN62" i="1"/>
  <c r="Z68" i="1"/>
  <c r="BN68" i="1"/>
  <c r="Z74" i="1"/>
  <c r="BN74" i="1"/>
  <c r="Z78" i="1"/>
  <c r="BN78" i="1"/>
  <c r="Y87" i="1"/>
  <c r="Z91" i="1"/>
  <c r="BN91" i="1"/>
  <c r="Y107" i="1"/>
  <c r="Z103" i="1"/>
  <c r="BN103" i="1"/>
  <c r="Z110" i="1"/>
  <c r="BN110" i="1"/>
  <c r="Z114" i="1"/>
  <c r="BN114" i="1"/>
  <c r="Y122" i="1"/>
  <c r="Z120" i="1"/>
  <c r="BN120" i="1"/>
  <c r="Y133" i="1"/>
  <c r="Z137" i="1"/>
  <c r="BN137" i="1"/>
  <c r="Z148" i="1"/>
  <c r="BN148" i="1"/>
  <c r="Y154" i="1"/>
  <c r="Z163" i="1"/>
  <c r="BN163" i="1"/>
  <c r="Z171" i="1"/>
  <c r="BN171" i="1"/>
  <c r="Y190" i="1"/>
  <c r="Z183" i="1"/>
  <c r="BN183" i="1"/>
  <c r="Z188" i="1"/>
  <c r="BN188" i="1"/>
  <c r="J640" i="1"/>
  <c r="Z199" i="1"/>
  <c r="BN199" i="1"/>
  <c r="BP199" i="1"/>
  <c r="Y213" i="1"/>
  <c r="Z207" i="1"/>
  <c r="BN207" i="1"/>
  <c r="Z211" i="1"/>
  <c r="BN211" i="1"/>
  <c r="Y227" i="1"/>
  <c r="Z217" i="1"/>
  <c r="BN217" i="1"/>
  <c r="Z221" i="1"/>
  <c r="BN221" i="1"/>
  <c r="Z225" i="1"/>
  <c r="BN225" i="1"/>
  <c r="Z230" i="1"/>
  <c r="BN230" i="1"/>
  <c r="BP230" i="1"/>
  <c r="Z239" i="1"/>
  <c r="BN239" i="1"/>
  <c r="Z246" i="1"/>
  <c r="BN246" i="1"/>
  <c r="Z250" i="1"/>
  <c r="BN250" i="1"/>
  <c r="Z254" i="1"/>
  <c r="BN254" i="1"/>
  <c r="Z265" i="1"/>
  <c r="BN265" i="1"/>
  <c r="Z269" i="1"/>
  <c r="BN269" i="1"/>
  <c r="Z276" i="1"/>
  <c r="Z277" i="1" s="1"/>
  <c r="BN276" i="1"/>
  <c r="BP276" i="1"/>
  <c r="Y277" i="1"/>
  <c r="Z281" i="1"/>
  <c r="BN281" i="1"/>
  <c r="Z288" i="1"/>
  <c r="BN288" i="1"/>
  <c r="Z292" i="1"/>
  <c r="BN292" i="1"/>
  <c r="Y320" i="1"/>
  <c r="Z329" i="1"/>
  <c r="BN329" i="1"/>
  <c r="Z349" i="1"/>
  <c r="BN349" i="1"/>
  <c r="Z353" i="1"/>
  <c r="BN353" i="1"/>
  <c r="Y363" i="1"/>
  <c r="Z361" i="1"/>
  <c r="BN361" i="1"/>
  <c r="Z368" i="1"/>
  <c r="BN368" i="1"/>
  <c r="Z374" i="1"/>
  <c r="BN374" i="1"/>
  <c r="Z382" i="1"/>
  <c r="BN382" i="1"/>
  <c r="Z399" i="1"/>
  <c r="BN399" i="1"/>
  <c r="Z409" i="1"/>
  <c r="BN409" i="1"/>
  <c r="Z413" i="1"/>
  <c r="BN413" i="1"/>
  <c r="Z419" i="1"/>
  <c r="BN419" i="1"/>
  <c r="Z424" i="1"/>
  <c r="BN424" i="1"/>
  <c r="BP424" i="1"/>
  <c r="Z425" i="1"/>
  <c r="BN425" i="1"/>
  <c r="Y426" i="1"/>
  <c r="Z437" i="1"/>
  <c r="BN437" i="1"/>
  <c r="Z441" i="1"/>
  <c r="BN441" i="1"/>
  <c r="Z454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AF640" i="1"/>
  <c r="F9" i="1"/>
  <c r="J9" i="1"/>
  <c r="F10" i="1"/>
  <c r="Z22" i="1"/>
  <c r="BN22" i="1"/>
  <c r="BP22" i="1"/>
  <c r="Z24" i="1"/>
  <c r="BN24" i="1"/>
  <c r="Y27" i="1"/>
  <c r="C640" i="1"/>
  <c r="Y41" i="1"/>
  <c r="Z36" i="1"/>
  <c r="BN36" i="1"/>
  <c r="BP36" i="1"/>
  <c r="Z38" i="1"/>
  <c r="BN38" i="1"/>
  <c r="BP44" i="1"/>
  <c r="BN44" i="1"/>
  <c r="Z44" i="1"/>
  <c r="Z45" i="1" s="1"/>
  <c r="Y46" i="1"/>
  <c r="D640" i="1"/>
  <c r="Y56" i="1"/>
  <c r="BP49" i="1"/>
  <c r="BN49" i="1"/>
  <c r="Z49" i="1"/>
  <c r="BP53" i="1"/>
  <c r="BN53" i="1"/>
  <c r="Z53" i="1"/>
  <c r="BP61" i="1"/>
  <c r="BN61" i="1"/>
  <c r="Z61" i="1"/>
  <c r="Y72" i="1"/>
  <c r="BP69" i="1"/>
  <c r="BN69" i="1"/>
  <c r="Z69" i="1"/>
  <c r="Y80" i="1"/>
  <c r="BP77" i="1"/>
  <c r="BN77" i="1"/>
  <c r="Z77" i="1"/>
  <c r="BP85" i="1"/>
  <c r="BN85" i="1"/>
  <c r="Z85" i="1"/>
  <c r="E640" i="1"/>
  <c r="Y93" i="1"/>
  <c r="BP90" i="1"/>
  <c r="BN90" i="1"/>
  <c r="Z90" i="1"/>
  <c r="Y94" i="1"/>
  <c r="H9" i="1"/>
  <c r="Y26" i="1"/>
  <c r="BP51" i="1"/>
  <c r="BN51" i="1"/>
  <c r="Z51" i="1"/>
  <c r="BP55" i="1"/>
  <c r="BN55" i="1"/>
  <c r="Z55" i="1"/>
  <c r="Y57" i="1"/>
  <c r="Y64" i="1"/>
  <c r="BP59" i="1"/>
  <c r="BN59" i="1"/>
  <c r="Z59" i="1"/>
  <c r="Z63" i="1" s="1"/>
  <c r="Y63" i="1"/>
  <c r="BP67" i="1"/>
  <c r="BN67" i="1"/>
  <c r="Z67" i="1"/>
  <c r="Z71" i="1" s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6" i="1" s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Y235" i="1"/>
  <c r="Y242" i="1"/>
  <c r="Y255" i="1"/>
  <c r="Y272" i="1"/>
  <c r="Y284" i="1"/>
  <c r="Y293" i="1"/>
  <c r="Y321" i="1"/>
  <c r="Y326" i="1"/>
  <c r="Y330" i="1"/>
  <c r="Y356" i="1"/>
  <c r="Y362" i="1"/>
  <c r="BP367" i="1"/>
  <c r="BN367" i="1"/>
  <c r="Z367" i="1"/>
  <c r="Y371" i="1"/>
  <c r="Z377" i="1"/>
  <c r="BP375" i="1"/>
  <c r="BN375" i="1"/>
  <c r="Z375" i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S640" i="1"/>
  <c r="Z92" i="1"/>
  <c r="BN92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Z231" i="1"/>
  <c r="BN231" i="1"/>
  <c r="Z233" i="1"/>
  <c r="BN233" i="1"/>
  <c r="Z238" i="1"/>
  <c r="BN238" i="1"/>
  <c r="BP238" i="1"/>
  <c r="Z240" i="1"/>
  <c r="BN240" i="1"/>
  <c r="Y243" i="1"/>
  <c r="L640" i="1"/>
  <c r="Z247" i="1"/>
  <c r="BN247" i="1"/>
  <c r="Z249" i="1"/>
  <c r="BN249" i="1"/>
  <c r="Z251" i="1"/>
  <c r="BN251" i="1"/>
  <c r="Z253" i="1"/>
  <c r="BN253" i="1"/>
  <c r="Y256" i="1"/>
  <c r="M640" i="1"/>
  <c r="Z264" i="1"/>
  <c r="BN264" i="1"/>
  <c r="Z266" i="1"/>
  <c r="BN266" i="1"/>
  <c r="Z268" i="1"/>
  <c r="BN268" i="1"/>
  <c r="Z270" i="1"/>
  <c r="BN270" i="1"/>
  <c r="Y273" i="1"/>
  <c r="Y278" i="1"/>
  <c r="P640" i="1"/>
  <c r="Z282" i="1"/>
  <c r="BN282" i="1"/>
  <c r="Y285" i="1"/>
  <c r="Q640" i="1"/>
  <c r="Z289" i="1"/>
  <c r="BN289" i="1"/>
  <c r="Z291" i="1"/>
  <c r="BN291" i="1"/>
  <c r="Y294" i="1"/>
  <c r="Y299" i="1"/>
  <c r="Z319" i="1"/>
  <c r="BN319" i="1"/>
  <c r="Z324" i="1"/>
  <c r="Z325" i="1" s="1"/>
  <c r="BN324" i="1"/>
  <c r="BP324" i="1"/>
  <c r="Y325" i="1"/>
  <c r="Z328" i="1"/>
  <c r="BN328" i="1"/>
  <c r="BP328" i="1"/>
  <c r="Y340" i="1"/>
  <c r="V640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72" i="1"/>
  <c r="BP365" i="1"/>
  <c r="BN365" i="1"/>
  <c r="Z365" i="1"/>
  <c r="BP369" i="1"/>
  <c r="BN369" i="1"/>
  <c r="Z369" i="1"/>
  <c r="Y378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Y489" i="1"/>
  <c r="Y497" i="1"/>
  <c r="BP494" i="1"/>
  <c r="BN494" i="1"/>
  <c r="Z494" i="1"/>
  <c r="Z496" i="1" s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255" i="1" l="1"/>
  <c r="Z133" i="1"/>
  <c r="Z483" i="1"/>
  <c r="Z478" i="1"/>
  <c r="Z371" i="1"/>
  <c r="Z362" i="1"/>
  <c r="Z330" i="1"/>
  <c r="Z320" i="1"/>
  <c r="Z284" i="1"/>
  <c r="Z242" i="1"/>
  <c r="Z149" i="1"/>
  <c r="Z106" i="1"/>
  <c r="Z584" i="1"/>
  <c r="Z426" i="1"/>
  <c r="Z293" i="1"/>
  <c r="Z234" i="1"/>
  <c r="Z227" i="1"/>
  <c r="Z115" i="1"/>
  <c r="Z532" i="1"/>
  <c r="Z602" i="1"/>
  <c r="Z554" i="1"/>
  <c r="Z355" i="1"/>
  <c r="Z272" i="1"/>
  <c r="Z190" i="1"/>
  <c r="Z40" i="1"/>
  <c r="Z26" i="1"/>
  <c r="Z565" i="1"/>
  <c r="Z416" i="1"/>
  <c r="Z401" i="1"/>
  <c r="Y634" i="1"/>
  <c r="Y632" i="1"/>
  <c r="Z628" i="1"/>
  <c r="Z609" i="1"/>
  <c r="Z594" i="1"/>
  <c r="Z577" i="1"/>
  <c r="Z384" i="1"/>
  <c r="Z212" i="1"/>
  <c r="Z167" i="1"/>
  <c r="Z539" i="1"/>
  <c r="Z455" i="1"/>
  <c r="Z442" i="1"/>
  <c r="Z93" i="1"/>
  <c r="Z56" i="1"/>
  <c r="Y630" i="1"/>
  <c r="Y631" i="1"/>
  <c r="Y633" i="1" s="1"/>
  <c r="Z635" i="1" l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<sst xmlns="http://schemas.openxmlformats.org/spreadsheetml/2006/main" count="2972" uniqueCount="1048">
  <si>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</si>
  <si>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</si>
  <si>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</si>
  <si>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</si>
  <si>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</si>
  <si>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</si>
  <si>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</si>
  <si>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</si>
  <si>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</si>
  <si>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</si>
  <si>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</si>
  <si>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</si>
  <si>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</si>
  <si>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</si>
  <si>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</si>
  <si>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</si>
  <si>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</si>
  <si>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</si>
  <si>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</si>
  <si>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</si>
  <si>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</si>
  <si>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</si>
  <si>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</si>
  <si>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</si>
  <si>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</si>
  <si>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</si>
  <si>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</si>
  <si>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</si>
  <si>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</si>
  <si>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</si>
  <si>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</si>
  <si>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</si>
  <si>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</si>
  <si>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</si>
  <si>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</si>
  <si>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</si>
  <si>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</si>
  <si>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</si>
  <si>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</si>
  <si>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</si>
  <si>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</si>
  <si>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</si>
  <si>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</si>
  <si>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</si>
  <si>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</si>
  <si>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</si>
  <si>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</si>
  <si>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</si>
  <si>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</si>
  <si>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</si>
  <si>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</si>
  <si>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</si>
  <si>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</si>
  <si>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</si>
  <si>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</si>
  <si>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</si>
  <si>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</si>
  <si>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</si>
  <si>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</si>
  <si>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</si>
  <si>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</si>
  <si>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</si>
  <si>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</si>
  <si>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</si>
  <si>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</si>
  <si>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</si>
  <si>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</si>
  <si>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</si>
  <si>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</si>
  <si>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</si>
  <si>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</si>
  <si>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</si>
  <si>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</si>
  <si>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</si>
  <si>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</si>
  <si>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</si>
  <si>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</si>
  <si>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</si>
  <si>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</si>
  <si>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</si>
  <si>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</si>
  <si>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</si>
  <si>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</si>
  <si>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</si>
  <si>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</si>
  <si>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</si>
  <si>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</si>
  <si>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</si>
  <si>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</si>
  <si>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</si>
  <si>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</si>
  <si>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</si>
  <si>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</si>
  <si>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</si>
  <si>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</si>
  <si>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</si>
  <si>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</si>
  <si>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</si>
  <si>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</si>
  <si>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</si>
  <si>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</si>
  <si>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</si>
  <si>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</si>
  <si>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</si>
  <si>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</si>
  <si>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</si>
  <si>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</si>
  <si>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</si>
  <si>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</si>
  <si>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</si>
  <si>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</si>
  <si>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</si>
  <si>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</si>
  <si>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</si>
  <si>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</si>
  <si>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</si>
  <si>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</si>
  <si>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</si>
  <si>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</si>
  <si>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</si>
  <si>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</si>
  <si>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</si>
  <si>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</si>
  <si>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</si>
  <si>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</si>
  <si>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</si>
  <si>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</si>
  <si>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</si>
  <si>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</si>
  <si>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</si>
  <si>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</si>
  <si>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</si>
  <si>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</si>
  <si>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</si>
  <si>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</si>
  <si>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</si>
  <si>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</si>
  <si>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</si>
  <si>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</si>
  <si>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</si>
  <si>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</si>
  <si>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</si>
  <si>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</si>
  <si>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</si>
  <si>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</si>
  <si>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</si>
  <si>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</si>
  <si>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</si>
  <si>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</si>
  <si>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</si>
  <si>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</si>
  <si>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</si>
  <si>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</si>
  <si>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</si>
  <si>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</si>
  <si>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</si>
  <si>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</si>
  <si>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</si>
  <si>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</si>
  <si>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</si>
  <si>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</si>
  <si>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</si>
  <si>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</si>
  <si>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</si>
  <si>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</si>
  <si>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</si>
  <si>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</si>
  <si>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</si>
  <si>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</si>
  <si>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</si>
  <si>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</si>
  <si>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</si>
  <si>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</si>
  <si>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</si>
  <si>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</si>
  <si>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</si>
  <si>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</si>
  <si>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</si>
  <si>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</si>
  <si>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</si>
  <si>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</si>
  <si>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</si>
  <si>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</si>
  <si>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</si>
  <si>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</si>
  <si>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</si>
  <si>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</si>
  <si>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</si>
  <si>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</si>
  <si>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</si>
  <si>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</si>
  <si>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</si>
  <si>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</si>
  <si>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</si>
  <si>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</si>
  <si>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</si>
  <si>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</si>
  <si>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</si>
  <si>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</si>
  <si>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</si>
  <si>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</si>
  <si>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</si>
  <si>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</si>
  <si>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</si>
  <si>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</si>
  <si>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</si>
  <si>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</si>
  <si>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</si>
  <si>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</si>
  <si>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</si>
  <si>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</si>
  <si>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</si>
  <si>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</si>
  <si>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</si>
  <si>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</si>
  <si>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</si>
  <si>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</si>
  <si>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</si>
  <si>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</si>
  <si>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</si>
  <si>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</si>
  <si>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</si>
  <si>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</si>
  <si>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</si>
  <si>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</si>
  <si>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</si>
  <si>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</si>
  <si>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</si>
  <si>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</si>
  <si>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</si>
  <si>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</si>
  <si>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</si>
  <si>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</si>
  <si>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</si>
  <si>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</si>
  <si>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</si>
  <si>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</si>
  <si>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</si>
  <si>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</si>
  <si>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</si>
  <si>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</si>
  <si>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</si>
  <si>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</si>
  <si>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</si>
  <si>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</si>
  <si>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</si>
  <si>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</si>
  <si>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</si>
  <si>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</si>
  <si>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</si>
  <si>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</si>
  <si>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</si>
  <si>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</si>
  <si>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</si>
  <si>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</si>
  <si>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</si>
  <si>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</si>
  <si>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</si>
  <si>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</si>
  <si>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</si>
  <si>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</si>
  <si>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</si>
  <si>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</si>
  <si>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</si>
  <si>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</si>
  <si>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</si>
  <si>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</si>
  <si>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</si>
  <si>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</si>
  <si>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</si>
  <si>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</si>
  <si>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</si>
  <si>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</si>
  <si>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</si>
  <si>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</si>
  <si>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</si>
  <si>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</si>
  <si>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</si>
  <si>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</si>
  <si>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</si>
  <si>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</si>
  <si>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</si>
  <si>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</si>
  <si>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</si>
  <si>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</si>
  <si>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</si>
  <si>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</si>
  <si>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</si>
  <si>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</si>
  <si>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</si>
  <si>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</si>
  <si>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</si>
  <si>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</si>
  <si>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</si>
  <si>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</si>
  <si>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</si>
  <si>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</si>
  <si>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</si>
  <si>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</si>
  <si>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</si>
  <si>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</si>
  <si>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</si>
  <si>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</si>
  <si>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</si>
  <si>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</si>
  <si>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</si>
  <si>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</si>
  <si>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</si>
  <si>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</si>
  <si>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</si>
  <si>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</si>
  <si>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</si>
  <si>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</si>
  <si>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</si>
  <si>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</si>
  <si>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</si>
  <si>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</si>
  <si>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</si>
  <si>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</si>
  <si>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</si>
  <si>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</si>
  <si>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</si>
  <si>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</si>
  <si>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</si>
  <si>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</si>
  <si>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</si>
  <si>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</si>
  <si>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</si>
  <si>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</si>
  <si>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</si>
  <si>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</si>
  <si>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</si>
  <si>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</si>
  <si>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</si>
  <si>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</si>
  <si>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</si>
  <si>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</si>
  <si>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</si>
  <si>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</si>
  <si>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</si>
  <si>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</si>
  <si>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</si>
  <si>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</si>
  <si>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</si>
  <si>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</si>
  <si>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</si>
  <si>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</si>
  <si>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</si>
  <si>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</si>
  <si>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</si>
  <si>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</si>
  <si>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</si>
  <si>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</si>
  <si>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</si>
  <si>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</si>
  <si>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</si>
  <si>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</si>
  <si>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</si>
  <si>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</si>
  <si>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</si>
  <si>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</si>
  <si>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</si>
  <si>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</si>
  <si>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</si>
  <si>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</si>
  <si>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</si>
  <si>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</si>
  <si>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</si>
  <si>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</si>
  <si>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</si>
  <si>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</si>
  <si>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</si>
  <si>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</si>
  <si>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</si>
  <si>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</si>
  <si>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</si>
  <si>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</si>
  <si>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</si>
  <si>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</si>
  <si>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</si>
  <si>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</si>
  <si>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</si>
  <si>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</si>
  <si>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</si>
  <si>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</si>
  <si>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</si>
  <si>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</si>
  <si>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</si>
  <si>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</si>
  <si>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</si>
  <si>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</si>
  <si>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</si>
  <si>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</si>
  <si>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</si>
  <si>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</si>
  <si>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</si>
  <si>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</si>
  <si>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</si>
  <si>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</si>
  <si>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</si>
  <si>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</si>
  <si>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</si>
  <si>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</si>
  <si>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</si>
  <si>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</si>
  <si>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</si>
  <si>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</si>
  <si>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</si>
  <si>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</si>
  <si>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</si>
  <si>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</si>
  <si>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</si>
  <si>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</si>
  <si>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</si>
  <si>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</si>
  <si>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</si>
  <si>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</si>
  <si>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</si>
  <si>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</si>
  <si>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</si>
  <si>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</si>
  <si>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</si>
  <si>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</si>
  <si>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</si>
  <si>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</si>
  <si>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</si>
  <si>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</si>
  <si>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</si>
  <si>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</si>
  <si>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</si>
  <si>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</si>
  <si>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</si>
  <si>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</si>
  <si>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</si>
  <si>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</si>
  <si>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</si>
  <si>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</si>
  <si>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</si>
  <si>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</si>
  <si>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</si>
  <si>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</si>
  <si>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</si>
  <si>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</si>
  <si>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</si>
  <si>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</si>
  <si>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</si>
  <si>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</si>
  <si>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</si>
  <si>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</si>
  <si>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</si>
  <si>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</si>
  <si>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</si>
  <si>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</si>
  <si>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</si>
  <si>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</si>
  <si>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</si>
  <si>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</si>
  <si>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</si>
  <si>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</si>
  <si>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</si>
  <si>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</si>
  <si>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</si>
  <si>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</si>
  <si>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</si>
  <si>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</si>
  <si>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</si>
  <si>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</si>
  <si>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</si>
  <si>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</si>
  <si>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</si>
  <si>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</si>
  <si>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</si>
  <si>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</si>
  <si>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</si>
  <si>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</si>
  <si>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</si>
  <si>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</si>
  <si>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</si>
  <si>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</si>
  <si>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</si>
  <si>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</si>
  <si>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</si>
  <si>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</si>
  <si>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</si>
  <si>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</si>
  <si>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</si>
  <si>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</si>
  <si>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</si>
  <si>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</si>
  <si>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</si>
  <si>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</si>
  <si>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</si>
  <si>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</si>
  <si>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</si>
  <si>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</si>
  <si>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</si>
  <si>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</si>
  <si>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</si>
  <si>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</si>
  <si>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</si>
  <si>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</si>
  <si>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</si>
  <si>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</si>
  <si>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</si>
  <si>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</si>
  <si>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</si>
  <si>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</si>
  <si>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</si>
  <si>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</si>
  <si>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</si>
  <si>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</si>
  <si>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</si>
  <si>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</si>
  <si>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</si>
  <si>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</si>
  <si>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</si>
  <si>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</si>
  <si>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</si>
  <si>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</si>
  <si>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</si>
  <si>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</si>
  <si>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</si>
  <si>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</si>
  <si>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</si>
  <si>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</si>
  <si>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</si>
  <si>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</si>
  <si>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</si>
  <si>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</si>
  <si>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</si>
  <si>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</si>
  <si>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</si>
  <si>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</si>
  <si>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</si>
  <si>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</si>
  <si>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</si>
  <si>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</si>
  <si>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</si>
  <si>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</si>
  <si>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</si>
  <si>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</si>
  <si>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</si>
  <si>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</si>
  <si>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</si>
  <si>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</si>
  <si>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</si>
  <si>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</si>
  <si>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</si>
  <si>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</si>
  <si>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</si>
  <si>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</si>
  <si>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</si>
  <si>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</si>
  <si>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</si>
  <si>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</si>
  <si>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</si>
  <si>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</si>
  <si>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</si>
  <si>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</si>
  <si>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</si>
  <si>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</si>
  <si>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</si>
  <si>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</si>
  <si>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</si>
  <si>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</si>
  <si>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</si>
  <si>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</si>
  <si>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</si>
  <si>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</si>
  <si>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</si>
  <si>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</si>
  <si>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</si>
  <si>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</si>
  <si>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</si>
  <si>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</si>
  <si>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</si>
  <si>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</si>
  <si>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</si>
  <si>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</si>
  <si>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</si>
  <si>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</si>
  <si>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</si>
  <si>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</si>
  <si>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</si>
  <si>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</si>
  <si>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</si>
  <si>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</si>
  <si>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</si>
  <si>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</si>
  <si>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</si>
  <si>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</si>
  <si>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</si>
  <si>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</si>
  <si>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</si>
  <si>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</si>
  <si>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</si>
  <si>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</si>
  <si>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</si>
  <si>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</si>
  <si>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</si>
  <si>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</si>
  <si>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</si>
  <si>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</si>
  <si>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</si>
  <si>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</si>
  <si>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</si>
  <si>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</si>
  <si>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</si>
  <si>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</si>
  <si>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</si>
  <si>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</si>
  <si>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</si>
  <si>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</si>
  <si>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</si>
  <si>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</si>
  <si>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</si>
  <si>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</si>
  <si>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</si>
  <si>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</si>
  <si>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</si>
  <si>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</si>
  <si>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</si>
  <si>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</si>
  <si>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</si>
  <si>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</si>
  <si>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</si>
  <si>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</si>
  <si>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</si>
  <si>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</si>
  <si>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</si>
  <si>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</si>
  <si>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</si>
  <si>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</si>
  <si>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</si>
  <si>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</si>
  <si>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</si>
  <si>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</si>
  <si>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</si>
  <si>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</si>
  <si>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</si>
  <si>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</si>
  <si>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</si>
  <si>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</si>
  <si>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</si>
  <si>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</si>
  <si>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</si>
  <si>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</si>
  <si>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</si>
  <si>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</si>
  <si>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</si>
  <si>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</si>
  <si>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</si>
  <si>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</si>
  <si>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</si>
  <si>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</si>
  <si>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</si>
  <si>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</si>
  <si>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</si>
  <si>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</si>
  <si>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</si>
  <si>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</si>
  <si>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</si>
  <si>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</si>
  <si>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</si>
  <si>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</si>
  <si>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</si>
  <si>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</si>
  <si>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</si>
  <si>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</si>
  <si>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</si>
  <si>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</si>
  <si>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</si>
  <si>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</si>
  <si>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</si>
  <si>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</si>
  <si>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</si>
  <si>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</si>
  <si>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</si>
  <si>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</si>
  <si>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</si>
  <si>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</si>
  <si>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</si>
  <si>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</si>
  <si>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</si>
  <si>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</si>
  <si>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</si>
  <si>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</si>
  <si>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</si>
  <si>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</si>
  <si>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</si>
  <si>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</si>
  <si>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</si>
  <si>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</si>
  <si>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</si>
  <si>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</si>
  <si>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</si>
  <si>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</si>
  <si>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</si>
  <si>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</si>
  <si>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</si>
  <si>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</si>
  <si>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</si>
  <si>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</si>
  <si>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</si>
  <si>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</si>
  <si>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</si>
  <si>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</si>
  <si>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</si>
  <si>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</si>
  <si>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</si>
  <si>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</si>
  <si>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</si>
  <si>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</si>
  <si>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</si>
  <si>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</si>
  <si>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</si>
  <si>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</si>
  <si>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</si>
  <si>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</si>
  <si>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</si>
  <si>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</si>
  <si>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</si>
  <si>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</si>
  <si>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</si>
  <si>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</si>
  <si>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</si>
  <si>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</si>
  <si>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</si>
  <si>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</si>
  <si>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</si>
  <si>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</si>
  <si>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</si>
  <si>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</si>
  <si>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</si>
  <si>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</si>
  <si>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</si>
  <si>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</si>
  <si>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</si>
  <si>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</si>
  <si>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</si>
  <si>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</si>
  <si>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</si>
  <si>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</si>
  <si>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</si>
  <si>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</si>
  <si>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</si>
  <si>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</si>
  <si>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</si>
  <si>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</si>
  <si>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</si>
  <si>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</si>
  <si>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</si>
  <si>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</si>
  <si>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</si>
  <si>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</si>
  <si>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</si>
  <si>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</si>
  <si>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</si>
  <si>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</si>
  <si>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</si>
  <si>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</si>
  <si>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</si>
  <si>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</si>
  <si>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</si>
  <si>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</si>
  <si>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</si>
  <si>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</si>
  <si>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</si>
  <si>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</si>
  <si>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</si>
  <si>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</si>
  <si>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</si>
  <si>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</si>
  <si>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</si>
  <si>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</si>
  <si>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</si>
  <si>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</si>
  <si>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</si>
  <si>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</si>
  <si>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</si>
  <si>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</si>
  <si>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</si>
  <si>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</si>
  <si>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</si>
  <si>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</si>
  <si>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</si>
  <si>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</si>
  <si>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</si>
  <si>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</si>
  <si>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</si>
  <si>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</si>
  <si>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</si>
  <si>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</si>
  <si>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</si>
  <si>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</si>
  <si>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</si>
  <si>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</si>
  <si>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</si>
  <si>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</si>
  <si>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</si>
  <si>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</si>
  <si>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</si>
  <si>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</si>
  <si>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</si>
  <si>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</si>
  <si>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</si>
  <si>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</si>
  <si>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</si>
  <si>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</si>
  <si>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</si>
  <si>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</si>
  <si>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</si>
  <si>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</si>
  <si>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</si>
  <si>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</si>
  <si>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</si>
  <si>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</si>
  <si>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</si>
  <si>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</si>
  <si>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</si>
  <si>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</si>
  <si>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</si>
  <si>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</si>
  <si>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</si>
  <si>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</si>
  <si>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</si>
  <si>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</si>
  <si>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</si>
  <si>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</si>
  <si>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</si>
  <si>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</si>
  <si>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</si>
  <si>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</si>
  <si>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</si>
  <si>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</si>
  <si>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</si>
  <si>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</si>
  <si>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</si>
  <si>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</si>
  <si>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</si>
  <si>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</si>
  <si>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</si>
  <si>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</si>
  <si>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</si>
  <si>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</si>
  <si>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</si>
  <si>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</si>
  <si>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</si>
  <si>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</si>
  <si>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</si>
  <si>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</si>
  <si>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</si>
  <si>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</si>
  <si>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</si>
  <si>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</si>
  <si>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</si>
  <si>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</si>
  <si>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</si>
  <si>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</si>
  <si>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</si>
  <si>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</si>
  <si>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</si>
  <si>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</si>
  <si>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</si>
  <si>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</si>
  <si>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</si>
  <si>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</si>
  <si>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</si>
  <si>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</si>
  <si>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</si>
  <si>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</si>
  <si>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</si>
  <si>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</si>
  <si>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</si>
  <si>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</si>
  <si>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</si>
  <si>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</si>
  <si>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</si>
  <si>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</si>
  <si>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</si>
  <si>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</si>
  <si>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</si>
  <si>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</si>
  <si>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</si>
  <si>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</si>
  <si>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</si>
  <si>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</si>
  <si>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</si>
  <si>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</si>
  <si>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</si>
  <si>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</si>
  <si>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</si>
  <si>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</si>
  <si>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</si>
  <si>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</si>
  <si>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</si>
  <si>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</si>
  <si>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</si>
  <si>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</si>
  <si>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</si>
  <si>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</si>
  <si>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</si>
  <si>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</si>
  <si>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</si>
  <si>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</si>
  <si>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</si>
  <si>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</si>
  <si>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</si>
  <si>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</si>
  <si>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</si>
  <si>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</si>
  <si>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</si>
  <si>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</si>
  <si>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</si>
  <si>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</si>
  <si>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</si>
  <si>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</si>
  <si>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</si>
  <si>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</si>
  <si>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</si>
  <si>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</si>
  <si>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</si>
  <si>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</si>
  <si>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</si>
  <si>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</si>
  <si>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</si>
  <si>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</si>
  <si>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</si>
  <si>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</si>
  <si>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</si>
  <si>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</si>
  <si>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</si>
  <si>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</si>
  <si>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</si>
  <si>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</si>
  <si>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</si>
  <si>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</si>
  <si>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</si>
  <si>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</si>
  <si>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</si>
  <si>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</si>
  <si>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</si>
  <si>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</si>
  <si>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</si>
  <si>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</si>
  <si>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</si>
  <si>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</si>
  <si>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</si>
  <si>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</si>
  <si>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</si>
  <si>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</si>
  <si>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</si>
  <si>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</si>
  <si>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</si>
  <si>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</si>
  <si>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</si>
  <si>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</si>
  <si>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</si>
  <si>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</si>
  <si>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</si>
  <si>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</si>
  <si>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</si>
  <si>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</si>
  <si>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</si>
  <si>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</si>
  <si>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</si>
  <si>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</si>
  <si>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</si>
  <si>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</si>
  <si>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</si>
  <si>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</si>
  <si>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</si>
  <si>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</si>
  <si>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</si>
  <si>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</si>
  <si>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</si>
  <si>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</si>
  <si>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</si>
  <si>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</si>
  <si>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</si>
  <si>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</si>
  <si>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</si>
  <si>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</si>
  <si>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</si>
  <si>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</si>
  <si>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</si>
  <si>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</si>
  <si>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</si>
  <si>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</si>
  <si>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</si>
  <si>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</si>
  <si>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</si>
  <si>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</si>
  <si>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</si>
  <si>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</si>
  <si>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</si>
  <si>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</si>
  <si>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</si>
  <si>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</si>
  <si>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</si>
  <si>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</si>
  <si>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</si>
  <si>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</si>
  <si>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</si>
  <si>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</si>
  <si>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</si>
  <si>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</si>
  <si>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</si>
  <si>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</si>
  <si>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</si>
  <si>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</si>
  <si>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</si>
  <si>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</si>
  <si>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</si>
  <si>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</si>
  <si>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</si>
  <si>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</si>
  <si>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</si>
  <si>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</si>
  <si>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</si>
  <si>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</si>
  <si>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</si>
  <si>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</si>
  <si>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</si>
  <si>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</si>
  <si>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</si>
  <si>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</si>
  <si>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</si>
  <si>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</si>
  <si>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</si>
  <si>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</si>
  <si>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</si>
  <si>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</si>
  <si>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</si>
  <si>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</si>
  <si>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</si>
  <si>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</si>
  <si>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</si>
  <si>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</si>
  <si>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</si>
  <si>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</si>
  <si>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</si>
  <si>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</si>
  <si>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</si>
  <si>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</si>
  <si>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</si>
  <si>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</si>
  <si>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№4/,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</si>
</sst>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204" sqref="AA204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45736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Четверг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9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hidden="1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hidden="1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30</v>
      </c>
      <c r="Y204" s="728">
        <f t="shared" ref="Y204:Y211" si="26">IFERROR(IF(X204="",0,CEILING((X204/$H204),1)*$H204),"")</f>
        <v>32.400000000000006</v>
      </c>
      <c r="Z204" s="36">
        <f>IFERROR(IF(Y204=0,"",ROUNDUP(Y204/H204,0)*0.00902),"")</f>
        <v>5.4120000000000001E-2</v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31.166666666666668</v>
      </c>
      <c r="BN204" s="64">
        <f t="shared" ref="BN204:BN211" si="28">IFERROR(Y204*I204/H204,"0")</f>
        <v>33.660000000000004</v>
      </c>
      <c r="BO204" s="64">
        <f t="shared" ref="BO204:BO211" si="29">IFERROR(1/J204*(X204/H204),"0")</f>
        <v>4.208754208754209E-2</v>
      </c>
      <c r="BP204" s="64">
        <f t="shared" ref="BP204:BP211" si="30">IFERROR(1/J204*(Y204/H204),"0")</f>
        <v>4.5454545454545463E-2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20</v>
      </c>
      <c r="Y205" s="728">
        <f t="shared" si="26"/>
        <v>21.6</v>
      </c>
      <c r="Z205" s="36">
        <f>IFERROR(IF(Y205=0,"",ROUNDUP(Y205/H205,0)*0.00902),"")</f>
        <v>3.6080000000000001E-2</v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20.777777777777779</v>
      </c>
      <c r="BN205" s="64">
        <f t="shared" si="28"/>
        <v>22.44</v>
      </c>
      <c r="BO205" s="64">
        <f t="shared" si="29"/>
        <v>2.8058361391694722E-2</v>
      </c>
      <c r="BP205" s="64">
        <f t="shared" si="30"/>
        <v>3.0303030303030304E-2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10</v>
      </c>
      <c r="Y206" s="728">
        <f t="shared" si="26"/>
        <v>10.8</v>
      </c>
      <c r="Z206" s="36">
        <f>IFERROR(IF(Y206=0,"",ROUNDUP(Y206/H206,0)*0.00902),"")</f>
        <v>1.804E-2</v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10.388888888888889</v>
      </c>
      <c r="BN206" s="64">
        <f t="shared" si="28"/>
        <v>11.22</v>
      </c>
      <c r="BO206" s="64">
        <f t="shared" si="29"/>
        <v>1.4029180695847361E-2</v>
      </c>
      <c r="BP206" s="64">
        <f t="shared" si="30"/>
        <v>1.5151515151515152E-2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10</v>
      </c>
      <c r="Y207" s="728">
        <f t="shared" si="26"/>
        <v>10.8</v>
      </c>
      <c r="Z207" s="36">
        <f>IFERROR(IF(Y207=0,"",ROUNDUP(Y207/H207,0)*0.00902),"")</f>
        <v>1.804E-2</v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10.388888888888889</v>
      </c>
      <c r="BN207" s="64">
        <f t="shared" si="28"/>
        <v>11.22</v>
      </c>
      <c r="BO207" s="64">
        <f t="shared" si="29"/>
        <v>1.4029180695847361E-2</v>
      </c>
      <c r="BP207" s="64">
        <f t="shared" si="30"/>
        <v>1.5151515151515152E-2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12.962962962962962</v>
      </c>
      <c r="Y212" s="729">
        <f>IFERROR(Y204/H204,"0")+IFERROR(Y205/H205,"0")+IFERROR(Y206/H206,"0")+IFERROR(Y207/H207,"0")+IFERROR(Y208/H208,"0")+IFERROR(Y209/H209,"0")+IFERROR(Y210/H210,"0")+IFERROR(Y211/H211,"0")</f>
        <v>14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0.12628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70</v>
      </c>
      <c r="Y213" s="729">
        <f>IFERROR(SUM(Y204:Y211),"0")</f>
        <v>75.600000000000009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8</v>
      </c>
      <c r="Y216" s="728">
        <f t="shared" si="31"/>
        <v>15.6</v>
      </c>
      <c r="Z216" s="36">
        <f>IFERROR(IF(Y216=0,"",ROUNDUP(Y216/H216,0)*0.01898),"")</f>
        <v>3.7960000000000001E-2</v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8.5323076923076933</v>
      </c>
      <c r="BN216" s="64">
        <f t="shared" si="33"/>
        <v>16.638000000000002</v>
      </c>
      <c r="BO216" s="64">
        <f t="shared" si="34"/>
        <v>1.6025641025641028E-2</v>
      </c>
      <c r="BP216" s="64">
        <f t="shared" si="35"/>
        <v>3.125E-2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0.8</v>
      </c>
      <c r="Y225" s="728">
        <f t="shared" si="31"/>
        <v>2.4</v>
      </c>
      <c r="Z225" s="36">
        <f t="shared" si="36"/>
        <v>6.5100000000000002E-3</v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0.88600000000000001</v>
      </c>
      <c r="BN225" s="64">
        <f t="shared" si="33"/>
        <v>2.6579999999999999</v>
      </c>
      <c r="BO225" s="64">
        <f t="shared" si="34"/>
        <v>1.8315018315018319E-3</v>
      </c>
      <c r="BP225" s="64">
        <f t="shared" si="35"/>
        <v>5.4945054945054949E-3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1.358974358974359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4.4470000000000003E-2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8.8000000000000007</v>
      </c>
      <c r="Y228" s="729">
        <f>IFERROR(SUM(Y215:Y226),"0")</f>
        <v>18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380</v>
      </c>
      <c r="Y406" s="728">
        <f t="shared" ref="Y406:Y415" si="57">IFERROR(IF(X406="",0,CEILING((X406/$H406),1)*$H406),"")</f>
        <v>390</v>
      </c>
      <c r="Z406" s="36">
        <f>IFERROR(IF(Y406=0,"",ROUNDUP(Y406/H406,0)*0.02175),"")</f>
        <v>0.5655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392.16</v>
      </c>
      <c r="BN406" s="64">
        <f t="shared" ref="BN406:BN415" si="59">IFERROR(Y406*I406/H406,"0")</f>
        <v>402.47999999999996</v>
      </c>
      <c r="BO406" s="64">
        <f t="shared" ref="BO406:BO415" si="60">IFERROR(1/J406*(X406/H406),"0")</f>
        <v>0.52777777777777768</v>
      </c>
      <c r="BP406" s="64">
        <f t="shared" ref="BP406:BP415" si="61">IFERROR(1/J406*(Y406/H406),"0")</f>
        <v>0.54166666666666663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310</v>
      </c>
      <c r="Y408" s="728">
        <f t="shared" si="57"/>
        <v>315</v>
      </c>
      <c r="Z408" s="36">
        <f>IFERROR(IF(Y408=0,"",ROUNDUP(Y408/H408,0)*0.02175),"")</f>
        <v>0.45674999999999999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319.92</v>
      </c>
      <c r="BN408" s="64">
        <f t="shared" si="59"/>
        <v>325.08</v>
      </c>
      <c r="BO408" s="64">
        <f t="shared" si="60"/>
        <v>0.43055555555555558</v>
      </c>
      <c r="BP408" s="64">
        <f t="shared" si="61"/>
        <v>0.4375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460</v>
      </c>
      <c r="Y411" s="728">
        <f t="shared" si="57"/>
        <v>465</v>
      </c>
      <c r="Z411" s="36">
        <f>IFERROR(IF(Y411=0,"",ROUNDUP(Y411/H411,0)*0.02175),"")</f>
        <v>0.6742499999999999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474.72</v>
      </c>
      <c r="BN411" s="64">
        <f t="shared" si="59"/>
        <v>479.88</v>
      </c>
      <c r="BO411" s="64">
        <f t="shared" si="60"/>
        <v>0.63888888888888884</v>
      </c>
      <c r="BP411" s="64">
        <f t="shared" si="61"/>
        <v>0.64583333333333326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76.666666666666671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1.6964999999999999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1150</v>
      </c>
      <c r="Y417" s="729">
        <f>IFERROR(SUM(Y406:Y415),"0")</f>
        <v>1170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440</v>
      </c>
      <c r="Y419" s="728">
        <f>IFERROR(IF(X419="",0,CEILING((X419/$H419),1)*$H419),"")</f>
        <v>450</v>
      </c>
      <c r="Z419" s="36">
        <f>IFERROR(IF(Y419=0,"",ROUNDUP(Y419/H419,0)*0.02175),"")</f>
        <v>0.65249999999999997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454.08</v>
      </c>
      <c r="BN419" s="64">
        <f>IFERROR(Y419*I419/H419,"0")</f>
        <v>464.4</v>
      </c>
      <c r="BO419" s="64">
        <f>IFERROR(1/J419*(X419/H419),"0")</f>
        <v>0.61111111111111105</v>
      </c>
      <c r="BP419" s="64">
        <f>IFERROR(1/J419*(Y419/H419),"0")</f>
        <v>0.625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29.333333333333332</v>
      </c>
      <c r="Y421" s="729">
        <f>IFERROR(Y419/H419,"0")+IFERROR(Y420/H420,"0")</f>
        <v>30</v>
      </c>
      <c r="Z421" s="729">
        <f>IFERROR(IF(Z419="",0,Z419),"0")+IFERROR(IF(Z420="",0,Z420),"0")</f>
        <v>0.65249999999999997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440</v>
      </c>
      <c r="Y422" s="729">
        <f>IFERROR(SUM(Y419:Y420),"0")</f>
        <v>450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80</v>
      </c>
      <c r="Y518" s="728">
        <f t="shared" si="73"/>
        <v>84.48</v>
      </c>
      <c r="Z518" s="36">
        <f t="shared" si="74"/>
        <v>0.19136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85.454545454545453</v>
      </c>
      <c r="BN518" s="64">
        <f t="shared" si="76"/>
        <v>90.24</v>
      </c>
      <c r="BO518" s="64">
        <f t="shared" si="77"/>
        <v>0.14568764568764569</v>
      </c>
      <c r="BP518" s="64">
        <f t="shared" si="78"/>
        <v>0.15384615384615385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15.15151515151515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0.19136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80</v>
      </c>
      <c r="Y533" s="729">
        <f>IFERROR(SUM(Y516:Y531),"0")</f>
        <v>84.48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hidden="1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hidden="1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1748.8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1798.08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1808.4750753690755</v>
      </c>
      <c r="Y631" s="729">
        <f>IFERROR(SUM(BN22:BN627),"0")</f>
        <v>1859.9159999999999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3</v>
      </c>
      <c r="Y632" s="38">
        <f>ROUNDUP(SUM(BP22:BP627),0)</f>
        <v>3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1883.4750753690755</v>
      </c>
      <c r="Y633" s="729">
        <f>GrossWeightTotalR+PalletQtyTotalR*25</f>
        <v>1934.9159999999999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135.47345247345248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141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2.7111099999999997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93.600000000000009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1620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84.48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0"/>
        <filter val="1 150,00"/>
        <filter val="1 748,80"/>
        <filter val="1 808,48"/>
        <filter val="1 883,48"/>
        <filter val="1,36"/>
        <filter val="10,00"/>
        <filter val="12,96"/>
        <filter val="135,47"/>
        <filter val="15,15"/>
        <filter val="20,00"/>
        <filter val="29,33"/>
        <filter val="3"/>
        <filter val="30,00"/>
        <filter val="310,00"/>
        <filter val="380,00"/>
        <filter val="440,00"/>
        <filter val="460,00"/>
        <filter val="70,00"/>
        <filter val="76,67"/>
        <filter val="8,00"/>
        <filter val="8,80"/>
        <filter val="80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