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F40379-A1F5-4FDE-9E89-421FB0C9B8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P627" i="1" s="1"/>
  <c r="BO626" i="1"/>
  <c r="BM626" i="1"/>
  <c r="Y626" i="1"/>
  <c r="Y628" i="1" s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Y619" i="1" s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P608" i="1" s="1"/>
  <c r="BO607" i="1"/>
  <c r="BM607" i="1"/>
  <c r="Y607" i="1"/>
  <c r="BP607" i="1" s="1"/>
  <c r="BO606" i="1"/>
  <c r="BM606" i="1"/>
  <c r="Y606" i="1"/>
  <c r="BP606" i="1" s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P593" i="1" s="1"/>
  <c r="BO592" i="1"/>
  <c r="BM592" i="1"/>
  <c r="Y592" i="1"/>
  <c r="BP592" i="1" s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BP571" i="1" s="1"/>
  <c r="BO570" i="1"/>
  <c r="BM570" i="1"/>
  <c r="Y570" i="1"/>
  <c r="BP570" i="1" s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P552" i="1" s="1"/>
  <c r="BO551" i="1"/>
  <c r="BM551" i="1"/>
  <c r="Y551" i="1"/>
  <c r="BP551" i="1" s="1"/>
  <c r="P551" i="1"/>
  <c r="BO550" i="1"/>
  <c r="BM550" i="1"/>
  <c r="Y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P543" i="1" s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P536" i="1" s="1"/>
  <c r="BO535" i="1"/>
  <c r="BM535" i="1"/>
  <c r="Y535" i="1"/>
  <c r="P535" i="1"/>
  <c r="X533" i="1"/>
  <c r="X532" i="1"/>
  <c r="BO531" i="1"/>
  <c r="BM531" i="1"/>
  <c r="Y531" i="1"/>
  <c r="BP531" i="1" s="1"/>
  <c r="P531" i="1"/>
  <c r="BO530" i="1"/>
  <c r="BM530" i="1"/>
  <c r="Y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BP522" i="1" s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BP482" i="1" s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O291" i="1"/>
  <c r="BM291" i="1"/>
  <c r="Y291" i="1"/>
  <c r="Z291" i="1" s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640" i="1" s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Y235" i="1" s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4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Y106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7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3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634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103" i="1" l="1"/>
  <c r="BN103" i="1"/>
  <c r="Z103" i="1"/>
  <c r="BP148" i="1"/>
  <c r="BN148" i="1"/>
  <c r="Z148" i="1"/>
  <c r="BP194" i="1"/>
  <c r="BN194" i="1"/>
  <c r="Z194" i="1"/>
  <c r="BP220" i="1"/>
  <c r="BN220" i="1"/>
  <c r="Z220" i="1"/>
  <c r="BP253" i="1"/>
  <c r="BN253" i="1"/>
  <c r="Z253" i="1"/>
  <c r="BP310" i="1"/>
  <c r="BN310" i="1"/>
  <c r="Z310" i="1"/>
  <c r="Z311" i="1" s="1"/>
  <c r="BP360" i="1"/>
  <c r="BN360" i="1"/>
  <c r="Z360" i="1"/>
  <c r="BP399" i="1"/>
  <c r="BN399" i="1"/>
  <c r="Z399" i="1"/>
  <c r="BP437" i="1"/>
  <c r="BN437" i="1"/>
  <c r="Z437" i="1"/>
  <c r="BP492" i="1"/>
  <c r="BN492" i="1"/>
  <c r="Z492" i="1"/>
  <c r="BP518" i="1"/>
  <c r="BN518" i="1"/>
  <c r="Z518" i="1"/>
  <c r="BP530" i="1"/>
  <c r="BN530" i="1"/>
  <c r="Z530" i="1"/>
  <c r="BP550" i="1"/>
  <c r="BN550" i="1"/>
  <c r="Z550" i="1"/>
  <c r="X631" i="1"/>
  <c r="Z23" i="1"/>
  <c r="BN23" i="1"/>
  <c r="Z39" i="1"/>
  <c r="BN39" i="1"/>
  <c r="Z54" i="1"/>
  <c r="BN54" i="1"/>
  <c r="Z68" i="1"/>
  <c r="BN68" i="1"/>
  <c r="Z78" i="1"/>
  <c r="BN78" i="1"/>
  <c r="BP114" i="1"/>
  <c r="BN114" i="1"/>
  <c r="Z114" i="1"/>
  <c r="BP170" i="1"/>
  <c r="BN170" i="1"/>
  <c r="Z170" i="1"/>
  <c r="BP208" i="1"/>
  <c r="BN208" i="1"/>
  <c r="Z208" i="1"/>
  <c r="BP240" i="1"/>
  <c r="BN240" i="1"/>
  <c r="Z240" i="1"/>
  <c r="BP270" i="1"/>
  <c r="BN270" i="1"/>
  <c r="Z270" i="1"/>
  <c r="BP350" i="1"/>
  <c r="BN350" i="1"/>
  <c r="Z350" i="1"/>
  <c r="BP374" i="1"/>
  <c r="BN374" i="1"/>
  <c r="Z374" i="1"/>
  <c r="BP413" i="1"/>
  <c r="BN413" i="1"/>
  <c r="Z413" i="1"/>
  <c r="BP487" i="1"/>
  <c r="BN487" i="1"/>
  <c r="Z487" i="1"/>
  <c r="BP495" i="1"/>
  <c r="BN495" i="1"/>
  <c r="Z495" i="1"/>
  <c r="BP529" i="1"/>
  <c r="BN529" i="1"/>
  <c r="Z529" i="1"/>
  <c r="BP549" i="1"/>
  <c r="BN549" i="1"/>
  <c r="Z549" i="1"/>
  <c r="BP553" i="1"/>
  <c r="BN553" i="1"/>
  <c r="Z553" i="1"/>
  <c r="L640" i="1"/>
  <c r="M640" i="1"/>
  <c r="Y371" i="1"/>
  <c r="Y377" i="1"/>
  <c r="X640" i="1"/>
  <c r="Y540" i="1"/>
  <c r="Y554" i="1"/>
  <c r="B640" i="1"/>
  <c r="X632" i="1"/>
  <c r="X633" i="1" s="1"/>
  <c r="Z25" i="1"/>
  <c r="BN25" i="1"/>
  <c r="X630" i="1"/>
  <c r="Z37" i="1"/>
  <c r="BN37" i="1"/>
  <c r="Z43" i="1"/>
  <c r="BN43" i="1"/>
  <c r="BP43" i="1"/>
  <c r="Y46" i="1"/>
  <c r="D640" i="1"/>
  <c r="Z52" i="1"/>
  <c r="BN52" i="1"/>
  <c r="Z60" i="1"/>
  <c r="BN60" i="1"/>
  <c r="Z66" i="1"/>
  <c r="BN66" i="1"/>
  <c r="BP66" i="1"/>
  <c r="Y71" i="1"/>
  <c r="Z70" i="1"/>
  <c r="BN70" i="1"/>
  <c r="Y81" i="1"/>
  <c r="Z76" i="1"/>
  <c r="BN76" i="1"/>
  <c r="Z84" i="1"/>
  <c r="BN84" i="1"/>
  <c r="E640" i="1"/>
  <c r="Z97" i="1"/>
  <c r="BN97" i="1"/>
  <c r="Z98" i="1"/>
  <c r="BN98" i="1"/>
  <c r="Z99" i="1"/>
  <c r="BN99" i="1"/>
  <c r="Z105" i="1"/>
  <c r="BN105" i="1"/>
  <c r="Z112" i="1"/>
  <c r="BN112" i="1"/>
  <c r="Z118" i="1"/>
  <c r="BN118" i="1"/>
  <c r="BP118" i="1"/>
  <c r="Y121" i="1"/>
  <c r="Z124" i="1"/>
  <c r="BN124" i="1"/>
  <c r="BP124" i="1"/>
  <c r="Z127" i="1"/>
  <c r="BN127" i="1"/>
  <c r="Z128" i="1"/>
  <c r="BN128" i="1"/>
  <c r="Z131" i="1"/>
  <c r="BN131" i="1"/>
  <c r="Z142" i="1"/>
  <c r="BN142" i="1"/>
  <c r="Y145" i="1"/>
  <c r="Z152" i="1"/>
  <c r="BN152" i="1"/>
  <c r="BP152" i="1"/>
  <c r="Y155" i="1"/>
  <c r="H640" i="1"/>
  <c r="Y168" i="1"/>
  <c r="Z166" i="1"/>
  <c r="BN166" i="1"/>
  <c r="Y172" i="1"/>
  <c r="Z182" i="1"/>
  <c r="BN182" i="1"/>
  <c r="Z189" i="1"/>
  <c r="BN189" i="1"/>
  <c r="Z200" i="1"/>
  <c r="BN200" i="1"/>
  <c r="Y212" i="1"/>
  <c r="Z206" i="1"/>
  <c r="BN206" i="1"/>
  <c r="Z210" i="1"/>
  <c r="BN210" i="1"/>
  <c r="Y228" i="1"/>
  <c r="Z218" i="1"/>
  <c r="BN218" i="1"/>
  <c r="Z222" i="1"/>
  <c r="BN222" i="1"/>
  <c r="Z226" i="1"/>
  <c r="BN226" i="1"/>
  <c r="Z231" i="1"/>
  <c r="BN231" i="1"/>
  <c r="Z238" i="1"/>
  <c r="BN238" i="1"/>
  <c r="Z247" i="1"/>
  <c r="BN247" i="1"/>
  <c r="Z251" i="1"/>
  <c r="BN251" i="1"/>
  <c r="Z264" i="1"/>
  <c r="BN264" i="1"/>
  <c r="Z268" i="1"/>
  <c r="BN268" i="1"/>
  <c r="Z282" i="1"/>
  <c r="BN282" i="1"/>
  <c r="Q640" i="1"/>
  <c r="BP348" i="1"/>
  <c r="BN348" i="1"/>
  <c r="Z348" i="1"/>
  <c r="Y362" i="1"/>
  <c r="BP358" i="1"/>
  <c r="BN358" i="1"/>
  <c r="Z358" i="1"/>
  <c r="BP370" i="1"/>
  <c r="BN370" i="1"/>
  <c r="Z370" i="1"/>
  <c r="BP388" i="1"/>
  <c r="BN388" i="1"/>
  <c r="Z388" i="1"/>
  <c r="BP411" i="1"/>
  <c r="BN411" i="1"/>
  <c r="Z411" i="1"/>
  <c r="Y640" i="1"/>
  <c r="BP435" i="1"/>
  <c r="BN435" i="1"/>
  <c r="Z435" i="1"/>
  <c r="Y447" i="1"/>
  <c r="BP445" i="1"/>
  <c r="BN445" i="1"/>
  <c r="Z445" i="1"/>
  <c r="Z64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291" i="1"/>
  <c r="BN291" i="1"/>
  <c r="Y315" i="1"/>
  <c r="BP314" i="1"/>
  <c r="BN314" i="1"/>
  <c r="Z314" i="1"/>
  <c r="Z315" i="1" s="1"/>
  <c r="BP352" i="1"/>
  <c r="BN352" i="1"/>
  <c r="Z352" i="1"/>
  <c r="BP366" i="1"/>
  <c r="BN366" i="1"/>
  <c r="Z366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AB640" i="1"/>
  <c r="Y502" i="1"/>
  <c r="BP500" i="1"/>
  <c r="BN500" i="1"/>
  <c r="Z500" i="1"/>
  <c r="BP520" i="1"/>
  <c r="BN520" i="1"/>
  <c r="Z520" i="1"/>
  <c r="BP526" i="1"/>
  <c r="BN526" i="1"/>
  <c r="Z526" i="1"/>
  <c r="BP537" i="1"/>
  <c r="Z537" i="1"/>
  <c r="BP544" i="1"/>
  <c r="BN544" i="1"/>
  <c r="Z544" i="1"/>
  <c r="BP546" i="1"/>
  <c r="BN546" i="1"/>
  <c r="Z546" i="1"/>
  <c r="Y560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S640" i="1"/>
  <c r="Y321" i="1"/>
  <c r="Y363" i="1"/>
  <c r="Y378" i="1"/>
  <c r="W640" i="1"/>
  <c r="Y402" i="1"/>
  <c r="Y421" i="1"/>
  <c r="Y448" i="1"/>
  <c r="Y455" i="1"/>
  <c r="Y497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23" i="1"/>
  <c r="BN523" i="1"/>
  <c r="Z523" i="1"/>
  <c r="BP525" i="1"/>
  <c r="BN525" i="1"/>
  <c r="Z525" i="1"/>
  <c r="BP527" i="1"/>
  <c r="BN527" i="1"/>
  <c r="Z527" i="1"/>
  <c r="BP538" i="1"/>
  <c r="Z538" i="1"/>
  <c r="BP545" i="1"/>
  <c r="BN545" i="1"/>
  <c r="Z545" i="1"/>
  <c r="BP547" i="1"/>
  <c r="BN547" i="1"/>
  <c r="Z547" i="1"/>
  <c r="Y566" i="1"/>
  <c r="Y565" i="1"/>
  <c r="BP563" i="1"/>
  <c r="BN563" i="1"/>
  <c r="Z563" i="1"/>
  <c r="Z565" i="1" s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BP600" i="1"/>
  <c r="BN600" i="1"/>
  <c r="Z600" i="1"/>
  <c r="Y609" i="1"/>
  <c r="AF640" i="1"/>
  <c r="F9" i="1"/>
  <c r="J9" i="1"/>
  <c r="F10" i="1"/>
  <c r="Z22" i="1"/>
  <c r="BN22" i="1"/>
  <c r="BP22" i="1"/>
  <c r="Z24" i="1"/>
  <c r="BN24" i="1"/>
  <c r="Y27" i="1"/>
  <c r="C640" i="1"/>
  <c r="Z36" i="1"/>
  <c r="BN36" i="1"/>
  <c r="BP36" i="1"/>
  <c r="Z38" i="1"/>
  <c r="BN38" i="1"/>
  <c r="Y41" i="1"/>
  <c r="Z44" i="1"/>
  <c r="BN44" i="1"/>
  <c r="BP44" i="1"/>
  <c r="Z49" i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Y64" i="1"/>
  <c r="Z67" i="1"/>
  <c r="Z71" i="1" s="1"/>
  <c r="BN67" i="1"/>
  <c r="BP67" i="1"/>
  <c r="Z69" i="1"/>
  <c r="BN69" i="1"/>
  <c r="Z75" i="1"/>
  <c r="BN75" i="1"/>
  <c r="Z77" i="1"/>
  <c r="BN77" i="1"/>
  <c r="Z79" i="1"/>
  <c r="BN79" i="1"/>
  <c r="Y80" i="1"/>
  <c r="Z83" i="1"/>
  <c r="Z86" i="1" s="1"/>
  <c r="BN83" i="1"/>
  <c r="BP83" i="1"/>
  <c r="Z85" i="1"/>
  <c r="BN85" i="1"/>
  <c r="Y86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Y107" i="1"/>
  <c r="F640" i="1"/>
  <c r="Z111" i="1"/>
  <c r="BN111" i="1"/>
  <c r="Z113" i="1"/>
  <c r="BN113" i="1"/>
  <c r="Y116" i="1"/>
  <c r="Z119" i="1"/>
  <c r="Z121" i="1" s="1"/>
  <c r="BN119" i="1"/>
  <c r="BP119" i="1"/>
  <c r="Z125" i="1"/>
  <c r="BN125" i="1"/>
  <c r="Z126" i="1"/>
  <c r="BN126" i="1"/>
  <c r="Z129" i="1"/>
  <c r="BN129" i="1"/>
  <c r="Z130" i="1"/>
  <c r="BN130" i="1"/>
  <c r="Z132" i="1"/>
  <c r="BN132" i="1"/>
  <c r="Y133" i="1"/>
  <c r="Z136" i="1"/>
  <c r="Z138" i="1" s="1"/>
  <c r="BN136" i="1"/>
  <c r="BP136" i="1"/>
  <c r="Y139" i="1"/>
  <c r="G640" i="1"/>
  <c r="Z143" i="1"/>
  <c r="BN143" i="1"/>
  <c r="BP143" i="1"/>
  <c r="Y144" i="1"/>
  <c r="Z147" i="1"/>
  <c r="BN147" i="1"/>
  <c r="BP147" i="1"/>
  <c r="Y150" i="1"/>
  <c r="Z153" i="1"/>
  <c r="Z154" i="1" s="1"/>
  <c r="BN153" i="1"/>
  <c r="BP153" i="1"/>
  <c r="Z158" i="1"/>
  <c r="Z159" i="1" s="1"/>
  <c r="BN158" i="1"/>
  <c r="BP158" i="1"/>
  <c r="Y159" i="1"/>
  <c r="Z162" i="1"/>
  <c r="BN162" i="1"/>
  <c r="BP162" i="1"/>
  <c r="BP163" i="1"/>
  <c r="BN163" i="1"/>
  <c r="Z163" i="1"/>
  <c r="Y167" i="1"/>
  <c r="BP171" i="1"/>
  <c r="BN171" i="1"/>
  <c r="Z171" i="1"/>
  <c r="Y173" i="1"/>
  <c r="I640" i="1"/>
  <c r="Y178" i="1"/>
  <c r="BP177" i="1"/>
  <c r="BN177" i="1"/>
  <c r="Z177" i="1"/>
  <c r="Z178" i="1" s="1"/>
  <c r="Y179" i="1"/>
  <c r="Y191" i="1"/>
  <c r="BP181" i="1"/>
  <c r="BN181" i="1"/>
  <c r="Z181" i="1"/>
  <c r="Y190" i="1"/>
  <c r="BP185" i="1"/>
  <c r="BN185" i="1"/>
  <c r="Z185" i="1"/>
  <c r="H9" i="1"/>
  <c r="Y26" i="1"/>
  <c r="Y57" i="1"/>
  <c r="Y94" i="1"/>
  <c r="Y115" i="1"/>
  <c r="Y160" i="1"/>
  <c r="BP165" i="1"/>
  <c r="BN165" i="1"/>
  <c r="Z165" i="1"/>
  <c r="BP183" i="1"/>
  <c r="BN183" i="1"/>
  <c r="Z183" i="1"/>
  <c r="BP186" i="1"/>
  <c r="BN186" i="1"/>
  <c r="Z186" i="1"/>
  <c r="Y197" i="1"/>
  <c r="Y201" i="1"/>
  <c r="Y213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Z319" i="1"/>
  <c r="Z320" i="1" s="1"/>
  <c r="BN319" i="1"/>
  <c r="Y320" i="1"/>
  <c r="Z324" i="1"/>
  <c r="Z325" i="1" s="1"/>
  <c r="BN324" i="1"/>
  <c r="BP324" i="1"/>
  <c r="Y325" i="1"/>
  <c r="Z328" i="1"/>
  <c r="Z330" i="1" s="1"/>
  <c r="BN328" i="1"/>
  <c r="BP328" i="1"/>
  <c r="BP329" i="1"/>
  <c r="BN329" i="1"/>
  <c r="Z329" i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5" i="1"/>
  <c r="Y356" i="1"/>
  <c r="BP347" i="1"/>
  <c r="BN347" i="1"/>
  <c r="Z347" i="1"/>
  <c r="Z188" i="1"/>
  <c r="BN188" i="1"/>
  <c r="J640" i="1"/>
  <c r="Z195" i="1"/>
  <c r="Z196" i="1" s="1"/>
  <c r="BN195" i="1"/>
  <c r="Y196" i="1"/>
  <c r="Z199" i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Z230" i="1"/>
  <c r="BN230" i="1"/>
  <c r="BP230" i="1"/>
  <c r="Z232" i="1"/>
  <c r="BN232" i="1"/>
  <c r="K640" i="1"/>
  <c r="Z239" i="1"/>
  <c r="BN239" i="1"/>
  <c r="Z241" i="1"/>
  <c r="BN241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Y311" i="1"/>
  <c r="Y326" i="1"/>
  <c r="BP349" i="1"/>
  <c r="BN349" i="1"/>
  <c r="Z349" i="1"/>
  <c r="Z351" i="1"/>
  <c r="BN351" i="1"/>
  <c r="Z353" i="1"/>
  <c r="BN353" i="1"/>
  <c r="Z359" i="1"/>
  <c r="Z362" i="1" s="1"/>
  <c r="BN359" i="1"/>
  <c r="BP359" i="1"/>
  <c r="Z361" i="1"/>
  <c r="BN361" i="1"/>
  <c r="Z365" i="1"/>
  <c r="BN365" i="1"/>
  <c r="BP365" i="1"/>
  <c r="Z367" i="1"/>
  <c r="BN367" i="1"/>
  <c r="Z369" i="1"/>
  <c r="BN369" i="1"/>
  <c r="Y372" i="1"/>
  <c r="Z375" i="1"/>
  <c r="BN375" i="1"/>
  <c r="BP375" i="1"/>
  <c r="Z380" i="1"/>
  <c r="Z384" i="1" s="1"/>
  <c r="BN380" i="1"/>
  <c r="BP380" i="1"/>
  <c r="Z381" i="1"/>
  <c r="BN381" i="1"/>
  <c r="Z383" i="1"/>
  <c r="BN383" i="1"/>
  <c r="Y384" i="1"/>
  <c r="Z387" i="1"/>
  <c r="Z390" i="1" s="1"/>
  <c r="BN387" i="1"/>
  <c r="BP387" i="1"/>
  <c r="Z389" i="1"/>
  <c r="BN389" i="1"/>
  <c r="Y390" i="1"/>
  <c r="Z394" i="1"/>
  <c r="Z395" i="1" s="1"/>
  <c r="BN394" i="1"/>
  <c r="BP394" i="1"/>
  <c r="Y395" i="1"/>
  <c r="Z398" i="1"/>
  <c r="Z401" i="1" s="1"/>
  <c r="BN398" i="1"/>
  <c r="BP398" i="1"/>
  <c r="Z400" i="1"/>
  <c r="BN400" i="1"/>
  <c r="Y401" i="1"/>
  <c r="Z406" i="1"/>
  <c r="Z416" i="1" s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BP420" i="1"/>
  <c r="Z429" i="1"/>
  <c r="Z430" i="1" s="1"/>
  <c r="BN429" i="1"/>
  <c r="BP429" i="1"/>
  <c r="Y430" i="1"/>
  <c r="Z434" i="1"/>
  <c r="BN434" i="1"/>
  <c r="BP434" i="1"/>
  <c r="Z436" i="1"/>
  <c r="BN436" i="1"/>
  <c r="Z438" i="1"/>
  <c r="BN438" i="1"/>
  <c r="Z440" i="1"/>
  <c r="BN440" i="1"/>
  <c r="Y443" i="1"/>
  <c r="Z446" i="1"/>
  <c r="BN446" i="1"/>
  <c r="BP446" i="1"/>
  <c r="Z450" i="1"/>
  <c r="Z455" i="1" s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BN481" i="1"/>
  <c r="BP481" i="1"/>
  <c r="BP488" i="1"/>
  <c r="BN488" i="1"/>
  <c r="Z488" i="1"/>
  <c r="Z489" i="1" s="1"/>
  <c r="Y490" i="1"/>
  <c r="Y496" i="1"/>
  <c r="BP493" i="1"/>
  <c r="BN493" i="1"/>
  <c r="Z493" i="1"/>
  <c r="Y396" i="1"/>
  <c r="Y416" i="1"/>
  <c r="Y442" i="1"/>
  <c r="Y479" i="1"/>
  <c r="Z482" i="1"/>
  <c r="BN482" i="1"/>
  <c r="Y483" i="1"/>
  <c r="BP494" i="1"/>
  <c r="BN494" i="1"/>
  <c r="Z494" i="1"/>
  <c r="AA640" i="1"/>
  <c r="Y489" i="1"/>
  <c r="Y503" i="1"/>
  <c r="Y508" i="1"/>
  <c r="AD640" i="1"/>
  <c r="Z517" i="1"/>
  <c r="BN517" i="1"/>
  <c r="Z519" i="1"/>
  <c r="BN519" i="1"/>
  <c r="Z521" i="1"/>
  <c r="BN521" i="1"/>
  <c r="Z522" i="1"/>
  <c r="BN522" i="1"/>
  <c r="Z524" i="1"/>
  <c r="BN524" i="1"/>
  <c r="Z528" i="1"/>
  <c r="BN528" i="1"/>
  <c r="Z531" i="1"/>
  <c r="BN531" i="1"/>
  <c r="Y532" i="1"/>
  <c r="Z535" i="1"/>
  <c r="BN535" i="1"/>
  <c r="BP535" i="1"/>
  <c r="Z536" i="1"/>
  <c r="BN536" i="1"/>
  <c r="BN537" i="1"/>
  <c r="BN538" i="1"/>
  <c r="Y539" i="1"/>
  <c r="Z548" i="1"/>
  <c r="BN548" i="1"/>
  <c r="Z551" i="1"/>
  <c r="BN551" i="1"/>
  <c r="Z552" i="1"/>
  <c r="BN552" i="1"/>
  <c r="Y555" i="1"/>
  <c r="Z558" i="1"/>
  <c r="BN558" i="1"/>
  <c r="Y561" i="1"/>
  <c r="Z570" i="1"/>
  <c r="BN570" i="1"/>
  <c r="Z571" i="1"/>
  <c r="BN571" i="1"/>
  <c r="Z572" i="1"/>
  <c r="BN572" i="1"/>
  <c r="Z573" i="1"/>
  <c r="BN573" i="1"/>
  <c r="BP575" i="1"/>
  <c r="BN575" i="1"/>
  <c r="Z575" i="1"/>
  <c r="BP588" i="1"/>
  <c r="BN588" i="1"/>
  <c r="Z588" i="1"/>
  <c r="BP590" i="1"/>
  <c r="BN590" i="1"/>
  <c r="Z590" i="1"/>
  <c r="Y533" i="1"/>
  <c r="Z542" i="1"/>
  <c r="BN542" i="1"/>
  <c r="BP542" i="1"/>
  <c r="Z543" i="1"/>
  <c r="BN543" i="1"/>
  <c r="Y577" i="1"/>
  <c r="AE640" i="1"/>
  <c r="BP574" i="1"/>
  <c r="BN574" i="1"/>
  <c r="Z574" i="1"/>
  <c r="BP576" i="1"/>
  <c r="BN576" i="1"/>
  <c r="Z576" i="1"/>
  <c r="Y578" i="1"/>
  <c r="Y594" i="1"/>
  <c r="BP587" i="1"/>
  <c r="BN587" i="1"/>
  <c r="Z587" i="1"/>
  <c r="Y595" i="1"/>
  <c r="BP589" i="1"/>
  <c r="BN589" i="1"/>
  <c r="Z589" i="1"/>
  <c r="BP591" i="1"/>
  <c r="BN591" i="1"/>
  <c r="Z591" i="1"/>
  <c r="Y610" i="1"/>
  <c r="Y620" i="1"/>
  <c r="Y629" i="1"/>
  <c r="Z592" i="1"/>
  <c r="BN592" i="1"/>
  <c r="Z593" i="1"/>
  <c r="BN593" i="1"/>
  <c r="Z605" i="1"/>
  <c r="BN605" i="1"/>
  <c r="BP605" i="1"/>
  <c r="Z606" i="1"/>
  <c r="BN606" i="1"/>
  <c r="Z607" i="1"/>
  <c r="BN607" i="1"/>
  <c r="Z608" i="1"/>
  <c r="BN608" i="1"/>
  <c r="Y616" i="1"/>
  <c r="Z618" i="1"/>
  <c r="Z619" i="1" s="1"/>
  <c r="BN618" i="1"/>
  <c r="BP618" i="1"/>
  <c r="Z626" i="1"/>
  <c r="BN626" i="1"/>
  <c r="BP626" i="1"/>
  <c r="Z627" i="1"/>
  <c r="BN627" i="1"/>
  <c r="Z560" i="1" l="1"/>
  <c r="Z447" i="1"/>
  <c r="Z377" i="1"/>
  <c r="Z201" i="1"/>
  <c r="Z172" i="1"/>
  <c r="Z149" i="1"/>
  <c r="Z144" i="1"/>
  <c r="Z45" i="1"/>
  <c r="Z628" i="1"/>
  <c r="Z532" i="1"/>
  <c r="Z496" i="1"/>
  <c r="Z293" i="1"/>
  <c r="Z284" i="1"/>
  <c r="Z272" i="1"/>
  <c r="Z242" i="1"/>
  <c r="Z234" i="1"/>
  <c r="Z133" i="1"/>
  <c r="Z115" i="1"/>
  <c r="Z80" i="1"/>
  <c r="Z40" i="1"/>
  <c r="Z602" i="1"/>
  <c r="Z478" i="1"/>
  <c r="Z212" i="1"/>
  <c r="Z584" i="1"/>
  <c r="Z502" i="1"/>
  <c r="Z355" i="1"/>
  <c r="Z190" i="1"/>
  <c r="Z167" i="1"/>
  <c r="Z56" i="1"/>
  <c r="Y632" i="1"/>
  <c r="Z26" i="1"/>
  <c r="Z594" i="1"/>
  <c r="Z609" i="1"/>
  <c r="Z554" i="1"/>
  <c r="Z577" i="1"/>
  <c r="Z539" i="1"/>
  <c r="Z483" i="1"/>
  <c r="Z442" i="1"/>
  <c r="Z371" i="1"/>
  <c r="Z255" i="1"/>
  <c r="Z227" i="1"/>
  <c r="Y634" i="1"/>
  <c r="Y630" i="1"/>
  <c r="Y631" i="1"/>
  <c r="Y633" i="1" s="1"/>
  <c r="Z635" i="1" l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<sst xmlns="http://schemas.openxmlformats.org/spreadsheetml/2006/main" count="2958" uniqueCount="1056">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</sst>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45738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Суббота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0.58333333333333337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10</v>
      </c>
      <c r="Y50" s="728">
        <f t="shared" si="0"/>
        <v>10.8</v>
      </c>
      <c r="Z50" s="36">
        <f>IFERROR(IF(Y50=0,"",ROUNDUP(Y50/H50,0)*0.01898),"")</f>
        <v>1.898E-2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10.402777777777777</v>
      </c>
      <c r="BN50" s="64">
        <f t="shared" si="2"/>
        <v>11.234999999999999</v>
      </c>
      <c r="BO50" s="64">
        <f t="shared" si="3"/>
        <v>1.4467592592592591E-2</v>
      </c>
      <c r="BP50" s="64">
        <f t="shared" si="4"/>
        <v>1.5625E-2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0.92592592592592582</v>
      </c>
      <c r="Y56" s="729">
        <f>IFERROR(Y49/H49,"0")+IFERROR(Y50/H50,"0")+IFERROR(Y51/H51,"0")+IFERROR(Y52/H52,"0")+IFERROR(Y53/H53,"0")+IFERROR(Y54/H54,"0")+IFERROR(Y55/H55,"0")</f>
        <v>1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1.898E-2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10</v>
      </c>
      <c r="Y57" s="729">
        <f>IFERROR(SUM(Y49:Y55),"0")</f>
        <v>10.8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1</v>
      </c>
      <c r="Y69" s="728">
        <f>IFERROR(IF(X69="",0,CEILING((X69/$H69),1)*$H69),"")</f>
        <v>1.8</v>
      </c>
      <c r="Z69" s="36">
        <f>IFERROR(IF(Y69=0,"",ROUNDUP(Y69/H69,0)*0.00502),"")</f>
        <v>5.0200000000000002E-3</v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1.0555555555555556</v>
      </c>
      <c r="BN69" s="64">
        <f>IFERROR(Y69*I69/H69,"0")</f>
        <v>1.9</v>
      </c>
      <c r="BO69" s="64">
        <f>IFERROR(1/J69*(X69/H69),"0")</f>
        <v>2.3741690408357078E-3</v>
      </c>
      <c r="BP69" s="64">
        <f>IFERROR(1/J69*(Y69/H69),"0")</f>
        <v>4.2735042735042739E-3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0.55555555555555558</v>
      </c>
      <c r="Y71" s="729">
        <f>IFERROR(Y66/H66,"0")+IFERROR(Y67/H67,"0")+IFERROR(Y68/H68,"0")+IFERROR(Y69/H69,"0")+IFERROR(Y70/H70,"0")</f>
        <v>1</v>
      </c>
      <c r="Z71" s="729">
        <f>IFERROR(IF(Z66="",0,Z66),"0")+IFERROR(IF(Z67="",0,Z67),"0")+IFERROR(IF(Z68="",0,Z68),"0")+IFERROR(IF(Z69="",0,Z69),"0")+IFERROR(IF(Z70="",0,Z70),"0")</f>
        <v>5.0200000000000002E-3</v>
      </c>
      <c r="AA71" s="730"/>
      <c r="AB71" s="730"/>
      <c r="AC71" s="730"/>
    </row>
    <row r="72" spans="1:68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1</v>
      </c>
      <c r="Y72" s="729">
        <f>IFERROR(SUM(Y66:Y70),"0")</f>
        <v>1.8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666</v>
      </c>
      <c r="Y90" s="728">
        <f>IFERROR(IF(X90="",0,CEILING((X90/$H90),1)*$H90),"")</f>
        <v>669.6</v>
      </c>
      <c r="Z90" s="36">
        <f>IFERROR(IF(Y90=0,"",ROUNDUP(Y90/H90,0)*0.01898),"")</f>
        <v>1.17676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692.82499999999993</v>
      </c>
      <c r="BN90" s="64">
        <f>IFERROR(Y90*I90/H90,"0")</f>
        <v>696.56999999999994</v>
      </c>
      <c r="BO90" s="64">
        <f>IFERROR(1/J90*(X90/H90),"0")</f>
        <v>0.96354166666666663</v>
      </c>
      <c r="BP90" s="64">
        <f>IFERROR(1/J90*(Y90/H90),"0")</f>
        <v>0.96875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61.666666666666664</v>
      </c>
      <c r="Y93" s="729">
        <f>IFERROR(Y90/H90,"0")+IFERROR(Y91/H91,"0")+IFERROR(Y92/H92,"0")</f>
        <v>62</v>
      </c>
      <c r="Z93" s="729">
        <f>IFERROR(IF(Z90="",0,Z90),"0")+IFERROR(IF(Z91="",0,Z91),"0")+IFERROR(IF(Z92="",0,Z92),"0")</f>
        <v>1.17676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666</v>
      </c>
      <c r="Y94" s="729">
        <f>IFERROR(SUM(Y90:Y92),"0")</f>
        <v>669.6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175</v>
      </c>
      <c r="Y97" s="728">
        <f t="shared" si="10"/>
        <v>176.4</v>
      </c>
      <c r="Z97" s="36">
        <f>IFERROR(IF(Y97=0,"",ROUNDUP(Y97/H97,0)*0.01898),"")</f>
        <v>0.39857999999999999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185.8125</v>
      </c>
      <c r="BN97" s="64">
        <f t="shared" si="12"/>
        <v>187.29900000000001</v>
      </c>
      <c r="BO97" s="64">
        <f t="shared" si="13"/>
        <v>0.32552083333333331</v>
      </c>
      <c r="BP97" s="64">
        <f t="shared" si="14"/>
        <v>0.328125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198</v>
      </c>
      <c r="Y100" s="728">
        <f t="shared" si="10"/>
        <v>199.8</v>
      </c>
      <c r="Z100" s="36">
        <f>IFERROR(IF(Y100=0,"",ROUNDUP(Y100/H100,0)*0.00651),"")</f>
        <v>0.48174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216.48</v>
      </c>
      <c r="BN100" s="64">
        <f t="shared" si="12"/>
        <v>218.44800000000001</v>
      </c>
      <c r="BO100" s="64">
        <f t="shared" si="13"/>
        <v>0.40293040293040294</v>
      </c>
      <c r="BP100" s="64">
        <f t="shared" si="14"/>
        <v>0.40659340659340665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94.166666666666657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95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0.88031999999999999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373</v>
      </c>
      <c r="Y107" s="729">
        <f>IFERROR(SUM(Y96:Y105),"0")</f>
        <v>376.20000000000005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135</v>
      </c>
      <c r="Y113" s="728">
        <f>IFERROR(IF(X113="",0,CEILING((X113/$H113),1)*$H113),"")</f>
        <v>135</v>
      </c>
      <c r="Z113" s="36">
        <f>IFERROR(IF(Y113=0,"",ROUNDUP(Y113/H113,0)*0.00902),"")</f>
        <v>0.27060000000000001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141.30000000000001</v>
      </c>
      <c r="BN113" s="64">
        <f>IFERROR(Y113*I113/H113,"0")</f>
        <v>141.30000000000001</v>
      </c>
      <c r="BO113" s="64">
        <f>IFERROR(1/J113*(X113/H113),"0")</f>
        <v>0.22727272727272729</v>
      </c>
      <c r="BP113" s="64">
        <f>IFERROR(1/J113*(Y113/H113),"0")</f>
        <v>0.22727272727272729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30</v>
      </c>
      <c r="Y115" s="729">
        <f>IFERROR(Y110/H110,"0")+IFERROR(Y111/H111,"0")+IFERROR(Y112/H112,"0")+IFERROR(Y113/H113,"0")+IFERROR(Y114/H114,"0")</f>
        <v>30</v>
      </c>
      <c r="Z115" s="729">
        <f>IFERROR(IF(Z110="",0,Z110),"0")+IFERROR(IF(Z111="",0,Z111),"0")+IFERROR(IF(Z112="",0,Z112),"0")+IFERROR(IF(Z113="",0,Z113),"0")+IFERROR(IF(Z114="",0,Z114),"0")</f>
        <v>0.27060000000000001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135</v>
      </c>
      <c r="Y116" s="729">
        <f>IFERROR(SUM(Y110:Y114),"0")</f>
        <v>135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477</v>
      </c>
      <c r="Y125" s="728">
        <f t="shared" si="15"/>
        <v>478.8</v>
      </c>
      <c r="Z125" s="36">
        <f>IFERROR(IF(Y125=0,"",ROUNDUP(Y125/H125,0)*0.01898),"")</f>
        <v>1.08186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506.13107142857143</v>
      </c>
      <c r="BN125" s="64">
        <f t="shared" si="17"/>
        <v>508.04100000000005</v>
      </c>
      <c r="BO125" s="64">
        <f t="shared" si="18"/>
        <v>0.8872767857142857</v>
      </c>
      <c r="BP125" s="64">
        <f t="shared" si="19"/>
        <v>0.890625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327</v>
      </c>
      <c r="Y129" s="728">
        <f t="shared" si="15"/>
        <v>329.40000000000003</v>
      </c>
      <c r="Z129" s="36">
        <f t="shared" si="20"/>
        <v>0.79422000000000004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357.52</v>
      </c>
      <c r="BN129" s="64">
        <f t="shared" si="17"/>
        <v>360.14400000000001</v>
      </c>
      <c r="BO129" s="64">
        <f t="shared" si="18"/>
        <v>0.66544566544566541</v>
      </c>
      <c r="BP129" s="64">
        <f t="shared" si="19"/>
        <v>0.67032967032967039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177.89682539682539</v>
      </c>
      <c r="Y133" s="729">
        <f>IFERROR(Y124/H124,"0")+IFERROR(Y125/H125,"0")+IFERROR(Y126/H126,"0")+IFERROR(Y127/H127,"0")+IFERROR(Y128/H128,"0")+IFERROR(Y129/H129,"0")+IFERROR(Y130/H130,"0")+IFERROR(Y131/H131,"0")+IFERROR(Y132/H132,"0")</f>
        <v>179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1.87608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804</v>
      </c>
      <c r="Y134" s="729">
        <f>IFERROR(SUM(Y124:Y132),"0")</f>
        <v>808.2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67</v>
      </c>
      <c r="Y184" s="728">
        <f t="shared" si="21"/>
        <v>67.2</v>
      </c>
      <c r="Z184" s="36">
        <f>IFERROR(IF(Y184=0,"",ROUNDUP(Y184/H184,0)*0.00502),"")</f>
        <v>0.16064000000000001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71.147619047619045</v>
      </c>
      <c r="BN184" s="64">
        <f t="shared" si="23"/>
        <v>71.36</v>
      </c>
      <c r="BO184" s="64">
        <f t="shared" si="24"/>
        <v>0.13634513634513637</v>
      </c>
      <c r="BP184" s="64">
        <f t="shared" si="25"/>
        <v>0.13675213675213677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6</v>
      </c>
      <c r="Y186" s="728">
        <f t="shared" si="21"/>
        <v>7.2</v>
      </c>
      <c r="Z186" s="36">
        <f>IFERROR(IF(Y186=0,"",ROUNDUP(Y186/H186,0)*0.00502),"")</f>
        <v>2.0080000000000001E-2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6.4333333333333336</v>
      </c>
      <c r="BN186" s="64">
        <f t="shared" si="23"/>
        <v>7.7199999999999989</v>
      </c>
      <c r="BO186" s="64">
        <f t="shared" si="24"/>
        <v>1.4245014245014245E-2</v>
      </c>
      <c r="BP186" s="64">
        <f t="shared" si="25"/>
        <v>1.7094017094017096E-2</v>
      </c>
    </row>
    <row r="187" spans="1:68" ht="27" hidden="1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35.238095238095241</v>
      </c>
      <c r="Y190" s="729">
        <f>IFERROR(Y181/H181,"0")+IFERROR(Y182/H182,"0")+IFERROR(Y183/H183,"0")+IFERROR(Y184/H184,"0")+IFERROR(Y185/H185,"0")+IFERROR(Y186/H186,"0")+IFERROR(Y187/H187,"0")+IFERROR(Y188/H188,"0")+IFERROR(Y189/H189,"0")</f>
        <v>36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0.18071999999999999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73</v>
      </c>
      <c r="Y191" s="729">
        <f>IFERROR(SUM(Y181:Y189),"0")</f>
        <v>74.400000000000006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31</v>
      </c>
      <c r="Y208" s="728">
        <f t="shared" si="26"/>
        <v>32.4</v>
      </c>
      <c r="Z208" s="36">
        <f>IFERROR(IF(Y208=0,"",ROUNDUP(Y208/H208,0)*0.00502),"")</f>
        <v>9.0359999999999996E-2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33.238888888888887</v>
      </c>
      <c r="BN208" s="64">
        <f t="shared" si="28"/>
        <v>34.739999999999995</v>
      </c>
      <c r="BO208" s="64">
        <f t="shared" si="29"/>
        <v>7.3599240265906932E-2</v>
      </c>
      <c r="BP208" s="64">
        <f t="shared" si="30"/>
        <v>7.6923076923076927E-2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22</v>
      </c>
      <c r="Y209" s="728">
        <f t="shared" si="26"/>
        <v>23.400000000000002</v>
      </c>
      <c r="Z209" s="36">
        <f>IFERROR(IF(Y209=0,"",ROUNDUP(Y209/H209,0)*0.00502),"")</f>
        <v>6.5259999999999999E-2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23.222222222222221</v>
      </c>
      <c r="BN209" s="64">
        <f t="shared" si="28"/>
        <v>24.7</v>
      </c>
      <c r="BO209" s="64">
        <f t="shared" si="29"/>
        <v>5.2231718898385564E-2</v>
      </c>
      <c r="BP209" s="64">
        <f t="shared" si="30"/>
        <v>5.5555555555555559E-2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23</v>
      </c>
      <c r="Y211" s="728">
        <f t="shared" si="26"/>
        <v>23.400000000000002</v>
      </c>
      <c r="Z211" s="36">
        <f>IFERROR(IF(Y211=0,"",ROUNDUP(Y211/H211,0)*0.00502),"")</f>
        <v>6.5259999999999999E-2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24.277777777777775</v>
      </c>
      <c r="BN211" s="64">
        <f t="shared" si="28"/>
        <v>24.7</v>
      </c>
      <c r="BO211" s="64">
        <f t="shared" si="29"/>
        <v>5.4605887939221276E-2</v>
      </c>
      <c r="BP211" s="64">
        <f t="shared" si="30"/>
        <v>5.5555555555555559E-2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42.222222222222221</v>
      </c>
      <c r="Y212" s="729">
        <f>IFERROR(Y204/H204,"0")+IFERROR(Y205/H205,"0")+IFERROR(Y206/H206,"0")+IFERROR(Y207/H207,"0")+IFERROR(Y208/H208,"0")+IFERROR(Y209/H209,"0")+IFERROR(Y210/H210,"0")+IFERROR(Y211/H211,"0")</f>
        <v>44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0.22087999999999997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76</v>
      </c>
      <c r="Y213" s="729">
        <f>IFERROR(SUM(Y204:Y211),"0")</f>
        <v>79.2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291</v>
      </c>
      <c r="Y218" s="728">
        <f t="shared" si="31"/>
        <v>295.79999999999995</v>
      </c>
      <c r="Z218" s="36">
        <f>IFERROR(IF(Y218=0,"",ROUNDUP(Y218/H218,0)*0.01898),"")</f>
        <v>0.64532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308.3596551724138</v>
      </c>
      <c r="BN218" s="64">
        <f t="shared" si="33"/>
        <v>313.44599999999997</v>
      </c>
      <c r="BO218" s="64">
        <f t="shared" si="34"/>
        <v>0.52262931034482762</v>
      </c>
      <c r="BP218" s="64">
        <f t="shared" si="35"/>
        <v>0.53125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207</v>
      </c>
      <c r="Y219" s="728">
        <f t="shared" si="31"/>
        <v>208.79999999999998</v>
      </c>
      <c r="Z219" s="36">
        <f t="shared" ref="Z219:Z226" si="36">IFERROR(IF(Y219=0,"",ROUNDUP(Y219/H219,0)*0.00651),"")</f>
        <v>0.56637000000000004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230.28749999999999</v>
      </c>
      <c r="BN219" s="64">
        <f t="shared" si="33"/>
        <v>232.29</v>
      </c>
      <c r="BO219" s="64">
        <f t="shared" si="34"/>
        <v>0.47390109890109894</v>
      </c>
      <c r="BP219" s="64">
        <f t="shared" si="35"/>
        <v>0.47802197802197804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279</v>
      </c>
      <c r="Y221" s="728">
        <f t="shared" si="31"/>
        <v>280.8</v>
      </c>
      <c r="Z221" s="36">
        <f t="shared" si="36"/>
        <v>0.76167000000000007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308.29500000000002</v>
      </c>
      <c r="BN221" s="64">
        <f t="shared" si="33"/>
        <v>310.28400000000005</v>
      </c>
      <c r="BO221" s="64">
        <f t="shared" si="34"/>
        <v>0.6387362637362638</v>
      </c>
      <c r="BP221" s="64">
        <f t="shared" si="35"/>
        <v>0.64285714285714302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246</v>
      </c>
      <c r="Y222" s="728">
        <f t="shared" si="31"/>
        <v>247.2</v>
      </c>
      <c r="Z222" s="36">
        <f t="shared" si="36"/>
        <v>0.67053000000000007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271.83000000000004</v>
      </c>
      <c r="BN222" s="64">
        <f t="shared" si="33"/>
        <v>273.15600000000001</v>
      </c>
      <c r="BO222" s="64">
        <f t="shared" si="34"/>
        <v>0.56318681318681318</v>
      </c>
      <c r="BP222" s="64">
        <f t="shared" si="35"/>
        <v>0.56593406593406603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92</v>
      </c>
      <c r="Y224" s="728">
        <f t="shared" si="31"/>
        <v>93.6</v>
      </c>
      <c r="Z224" s="36">
        <f t="shared" si="36"/>
        <v>0.25389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101.66000000000001</v>
      </c>
      <c r="BN224" s="64">
        <f t="shared" si="33"/>
        <v>103.42800000000001</v>
      </c>
      <c r="BO224" s="64">
        <f t="shared" si="34"/>
        <v>0.21062271062271065</v>
      </c>
      <c r="BP224" s="64">
        <f t="shared" si="35"/>
        <v>0.2142857142857143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197</v>
      </c>
      <c r="Y225" s="728">
        <f t="shared" si="31"/>
        <v>199.2</v>
      </c>
      <c r="Z225" s="36">
        <f t="shared" si="36"/>
        <v>0.54032999999999998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218.17750000000001</v>
      </c>
      <c r="BN225" s="64">
        <f t="shared" si="33"/>
        <v>220.61399999999998</v>
      </c>
      <c r="BO225" s="64">
        <f t="shared" si="34"/>
        <v>0.45100732600732607</v>
      </c>
      <c r="BP225" s="64">
        <f t="shared" si="35"/>
        <v>0.45604395604395609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458.86494252873558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463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3.43811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1312</v>
      </c>
      <c r="Y228" s="729">
        <f>IFERROR(SUM(Y215:Y226),"0")</f>
        <v>1325.3999999999999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6</v>
      </c>
      <c r="Y232" s="728">
        <f>IFERROR(IF(X232="",0,CEILING((X232/$H232),1)*$H232),"")</f>
        <v>7.1999999999999993</v>
      </c>
      <c r="Z232" s="36">
        <f>IFERROR(IF(Y232=0,"",ROUNDUP(Y232/H232,0)*0.00651),"")</f>
        <v>1.9529999999999999E-2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6.6300000000000008</v>
      </c>
      <c r="BN232" s="64">
        <f>IFERROR(Y232*I232/H232,"0")</f>
        <v>7.9560000000000004</v>
      </c>
      <c r="BO232" s="64">
        <f>IFERROR(1/J232*(X232/H232),"0")</f>
        <v>1.3736263736263738E-2</v>
      </c>
      <c r="BP232" s="64">
        <f>IFERROR(1/J232*(Y232/H232),"0")</f>
        <v>1.6483516483516484E-2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27</v>
      </c>
      <c r="Y233" s="728">
        <f>IFERROR(IF(X233="",0,CEILING((X233/$H233),1)*$H233),"")</f>
        <v>28.799999999999997</v>
      </c>
      <c r="Z233" s="36">
        <f>IFERROR(IF(Y233=0,"",ROUNDUP(Y233/H233,0)*0.00651),"")</f>
        <v>7.8119999999999995E-2</v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29.835000000000001</v>
      </c>
      <c r="BN233" s="64">
        <f>IFERROR(Y233*I233/H233,"0")</f>
        <v>31.824000000000002</v>
      </c>
      <c r="BO233" s="64">
        <f>IFERROR(1/J233*(X233/H233),"0")</f>
        <v>6.1813186813186816E-2</v>
      </c>
      <c r="BP233" s="64">
        <f>IFERROR(1/J233*(Y233/H233),"0")</f>
        <v>6.5934065934065936E-2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13.75</v>
      </c>
      <c r="Y234" s="729">
        <f>IFERROR(Y230/H230,"0")+IFERROR(Y231/H231,"0")+IFERROR(Y232/H232,"0")+IFERROR(Y233/H233,"0")</f>
        <v>15</v>
      </c>
      <c r="Z234" s="729">
        <f>IFERROR(IF(Z230="",0,Z230),"0")+IFERROR(IF(Z231="",0,Z231),"0")+IFERROR(IF(Z232="",0,Z232),"0")+IFERROR(IF(Z233="",0,Z233),"0")</f>
        <v>9.7649999999999987E-2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33</v>
      </c>
      <c r="Y235" s="729">
        <f>IFERROR(SUM(Y230:Y233),"0")</f>
        <v>36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70</v>
      </c>
      <c r="Y290" s="728">
        <f>IFERROR(IF(X290="",0,CEILING((X290/$H290),1)*$H290),"")</f>
        <v>72</v>
      </c>
      <c r="Z290" s="36">
        <f>IFERROR(IF(Y290=0,"",ROUNDUP(Y290/H290,0)*0.00651),"")</f>
        <v>0.1953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77.350000000000009</v>
      </c>
      <c r="BN290" s="64">
        <f>IFERROR(Y290*I290/H290,"0")</f>
        <v>79.560000000000016</v>
      </c>
      <c r="BO290" s="64">
        <f>IFERROR(1/J290*(X290/H290),"0")</f>
        <v>0.16025641025641027</v>
      </c>
      <c r="BP290" s="64">
        <f>IFERROR(1/J290*(Y290/H290),"0")</f>
        <v>0.16483516483516486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83</v>
      </c>
      <c r="Y291" s="728">
        <f>IFERROR(IF(X291="",0,CEILING((X291/$H291),1)*$H291),"")</f>
        <v>84</v>
      </c>
      <c r="Z291" s="36">
        <f>IFERROR(IF(Y291=0,"",ROUNDUP(Y291/H291,0)*0.00651),"")</f>
        <v>0.22785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89.225000000000009</v>
      </c>
      <c r="BN291" s="64">
        <f>IFERROR(Y291*I291/H291,"0")</f>
        <v>90.3</v>
      </c>
      <c r="BO291" s="64">
        <f>IFERROR(1/J291*(X291/H291),"0")</f>
        <v>0.19001831501831504</v>
      </c>
      <c r="BP291" s="64">
        <f>IFERROR(1/J291*(Y291/H291),"0")</f>
        <v>0.19230769230769232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63.75</v>
      </c>
      <c r="Y293" s="729">
        <f>IFERROR(Y288/H288,"0")+IFERROR(Y289/H289,"0")+IFERROR(Y290/H290,"0")+IFERROR(Y291/H291,"0")+IFERROR(Y292/H292,"0")</f>
        <v>65</v>
      </c>
      <c r="Z293" s="729">
        <f>IFERROR(IF(Z288="",0,Z288),"0")+IFERROR(IF(Z289="",0,Z289),"0")+IFERROR(IF(Z290="",0,Z290),"0")+IFERROR(IF(Z291="",0,Z291),"0")+IFERROR(IF(Z292="",0,Z292),"0")</f>
        <v>0.42315000000000003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153</v>
      </c>
      <c r="Y294" s="729">
        <f>IFERROR(SUM(Y288:Y292),"0")</f>
        <v>156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736</v>
      </c>
      <c r="Y375" s="728">
        <f>IFERROR(IF(X375="",0,CEILING((X375/$H375),1)*$H375),"")</f>
        <v>741</v>
      </c>
      <c r="Z375" s="36">
        <f>IFERROR(IF(Y375=0,"",ROUNDUP(Y375/H375,0)*0.01898),"")</f>
        <v>1.8030999999999999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784.97230769230782</v>
      </c>
      <c r="BN375" s="64">
        <f>IFERROR(Y375*I375/H375,"0")</f>
        <v>790.30500000000018</v>
      </c>
      <c r="BO375" s="64">
        <f>IFERROR(1/J375*(X375/H375),"0")</f>
        <v>1.4743589743589745</v>
      </c>
      <c r="BP375" s="64">
        <f>IFERROR(1/J375*(Y375/H375),"0")</f>
        <v>1.484375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94.358974358974365</v>
      </c>
      <c r="Y377" s="729">
        <f>IFERROR(Y374/H374,"0")+IFERROR(Y375/H375,"0")+IFERROR(Y376/H376,"0")</f>
        <v>95</v>
      </c>
      <c r="Z377" s="729">
        <f>IFERROR(IF(Z374="",0,Z374),"0")+IFERROR(IF(Z375="",0,Z375),"0")+IFERROR(IF(Z376="",0,Z376),"0")</f>
        <v>1.8030999999999999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736</v>
      </c>
      <c r="Y378" s="729">
        <f>IFERROR(SUM(Y374:Y376),"0")</f>
        <v>741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1624</v>
      </c>
      <c r="Y406" s="728">
        <f t="shared" ref="Y406:Y415" si="57">IFERROR(IF(X406="",0,CEILING((X406/$H406),1)*$H406),"")</f>
        <v>1635</v>
      </c>
      <c r="Z406" s="36">
        <f>IFERROR(IF(Y406=0,"",ROUNDUP(Y406/H406,0)*0.02175),"")</f>
        <v>2.3707499999999997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1675.9680000000001</v>
      </c>
      <c r="BN406" s="64">
        <f t="shared" ref="BN406:BN415" si="59">IFERROR(Y406*I406/H406,"0")</f>
        <v>1687.32</v>
      </c>
      <c r="BO406" s="64">
        <f t="shared" ref="BO406:BO415" si="60">IFERROR(1/J406*(X406/H406),"0")</f>
        <v>2.2555555555555555</v>
      </c>
      <c r="BP406" s="64">
        <f t="shared" ref="BP406:BP415" si="61">IFERROR(1/J406*(Y406/H406),"0")</f>
        <v>2.270833333333333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451</v>
      </c>
      <c r="Y408" s="728">
        <f t="shared" si="57"/>
        <v>465</v>
      </c>
      <c r="Z408" s="36">
        <f>IFERROR(IF(Y408=0,"",ROUNDUP(Y408/H408,0)*0.02175),"")</f>
        <v>0.6742499999999999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465.43200000000002</v>
      </c>
      <c r="BN408" s="64">
        <f t="shared" si="59"/>
        <v>479.88</v>
      </c>
      <c r="BO408" s="64">
        <f t="shared" si="60"/>
        <v>0.62638888888888888</v>
      </c>
      <c r="BP408" s="64">
        <f t="shared" si="61"/>
        <v>0.64583333333333326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1682</v>
      </c>
      <c r="Y410" s="728">
        <f t="shared" si="57"/>
        <v>1695</v>
      </c>
      <c r="Z410" s="36">
        <f>IFERROR(IF(Y410=0,"",ROUNDUP(Y410/H410,0)*0.02175),"")</f>
        <v>2.4577499999999999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1735.8240000000001</v>
      </c>
      <c r="BN410" s="64">
        <f t="shared" si="59"/>
        <v>1749.2400000000002</v>
      </c>
      <c r="BO410" s="64">
        <f t="shared" si="60"/>
        <v>2.3361111111111112</v>
      </c>
      <c r="BP410" s="64">
        <f t="shared" si="61"/>
        <v>2.3541666666666665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576</v>
      </c>
      <c r="Y411" s="728">
        <f t="shared" si="57"/>
        <v>585</v>
      </c>
      <c r="Z411" s="36">
        <f>IFERROR(IF(Y411=0,"",ROUNDUP(Y411/H411,0)*0.02175),"")</f>
        <v>0.84824999999999995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594.43200000000002</v>
      </c>
      <c r="BN411" s="64">
        <f t="shared" si="59"/>
        <v>603.72</v>
      </c>
      <c r="BO411" s="64">
        <f t="shared" si="60"/>
        <v>0.79999999999999993</v>
      </c>
      <c r="BP411" s="64">
        <f t="shared" si="61"/>
        <v>0.8125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288.86666666666667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292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6.3509999999999991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4333</v>
      </c>
      <c r="Y417" s="729">
        <f>IFERROR(SUM(Y406:Y415),"0")</f>
        <v>4380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1046</v>
      </c>
      <c r="Y419" s="728">
        <f>IFERROR(IF(X419="",0,CEILING((X419/$H419),1)*$H419),"")</f>
        <v>1050</v>
      </c>
      <c r="Z419" s="36">
        <f>IFERROR(IF(Y419=0,"",ROUNDUP(Y419/H419,0)*0.02175),"")</f>
        <v>1.5225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1079.472</v>
      </c>
      <c r="BN419" s="64">
        <f>IFERROR(Y419*I419/H419,"0")</f>
        <v>1083.5999999999999</v>
      </c>
      <c r="BO419" s="64">
        <f>IFERROR(1/J419*(X419/H419),"0")</f>
        <v>1.4527777777777777</v>
      </c>
      <c r="BP419" s="64">
        <f>IFERROR(1/J419*(Y419/H419),"0")</f>
        <v>1.4583333333333333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69.733333333333334</v>
      </c>
      <c r="Y421" s="729">
        <f>IFERROR(Y419/H419,"0")+IFERROR(Y420/H420,"0")</f>
        <v>70</v>
      </c>
      <c r="Z421" s="729">
        <f>IFERROR(IF(Z419="",0,Z419),"0")+IFERROR(IF(Z420="",0,Z420),"0")</f>
        <v>1.5225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1046</v>
      </c>
      <c r="Y422" s="729">
        <f>IFERROR(SUM(Y419:Y420),"0")</f>
        <v>1050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142</v>
      </c>
      <c r="Y450" s="728">
        <f>IFERROR(IF(X450="",0,CEILING((X450/$H450),1)*$H450),"")</f>
        <v>144</v>
      </c>
      <c r="Z450" s="36">
        <f>IFERROR(IF(Y450=0,"",ROUNDUP(Y450/H450,0)*0.01898),"")</f>
        <v>0.30368000000000001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150.18866666666668</v>
      </c>
      <c r="BN450" s="64">
        <f>IFERROR(Y450*I450/H450,"0")</f>
        <v>152.304</v>
      </c>
      <c r="BO450" s="64">
        <f>IFERROR(1/J450*(X450/H450),"0")</f>
        <v>0.24652777777777779</v>
      </c>
      <c r="BP450" s="64">
        <f>IFERROR(1/J450*(Y450/H450),"0")</f>
        <v>0.25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15.777777777777779</v>
      </c>
      <c r="Y455" s="729">
        <f>IFERROR(Y450/H450,"0")+IFERROR(Y451/H451,"0")+IFERROR(Y452/H452,"0")+IFERROR(Y453/H453,"0")+IFERROR(Y454/H454,"0")</f>
        <v>16</v>
      </c>
      <c r="Z455" s="729">
        <f>IFERROR(IF(Z450="",0,Z450),"0")+IFERROR(IF(Z451="",0,Z451),"0")+IFERROR(IF(Z452="",0,Z452),"0")+IFERROR(IF(Z453="",0,Z453),"0")+IFERROR(IF(Z454="",0,Z454),"0")</f>
        <v>0.30368000000000001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142</v>
      </c>
      <c r="Y456" s="729">
        <f>IFERROR(SUM(Y450:Y454),"0")</f>
        <v>144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2</v>
      </c>
      <c r="Y501" s="728">
        <f>IFERROR(IF(X501="",0,CEILING((X501/$H501),1)*$H501),"")</f>
        <v>2.4</v>
      </c>
      <c r="Z501" s="36">
        <f>IFERROR(IF(Y501=0,"",ROUNDUP(Y501/H501,0)*0.00651),"")</f>
        <v>1.302E-2</v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3.5000000000000004</v>
      </c>
      <c r="BN501" s="64">
        <f>IFERROR(Y501*I501/H501,"0")</f>
        <v>4.2</v>
      </c>
      <c r="BO501" s="64">
        <f>IFERROR(1/J501*(X501/H501),"0")</f>
        <v>9.1575091575091579E-3</v>
      </c>
      <c r="BP501" s="64">
        <f>IFERROR(1/J501*(Y501/H501),"0")</f>
        <v>1.098901098901099E-2</v>
      </c>
    </row>
    <row r="502" spans="1:68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1.6666666666666667</v>
      </c>
      <c r="Y502" s="729">
        <f>IFERROR(Y500/H500,"0")+IFERROR(Y501/H501,"0")</f>
        <v>2</v>
      </c>
      <c r="Z502" s="729">
        <f>IFERROR(IF(Z500="",0,Z500),"0")+IFERROR(IF(Z501="",0,Z501),"0")</f>
        <v>1.302E-2</v>
      </c>
      <c r="AA502" s="730"/>
      <c r="AB502" s="730"/>
      <c r="AC502" s="730"/>
    </row>
    <row r="503" spans="1:68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2</v>
      </c>
      <c r="Y503" s="729">
        <f>IFERROR(SUM(Y500:Y501),"0")</f>
        <v>2.4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34</v>
      </c>
      <c r="Y516" s="728">
        <f t="shared" ref="Y516:Y531" si="73">IFERROR(IF(X516="",0,CEILING((X516/$H516),1)*$H516),"")</f>
        <v>36.96</v>
      </c>
      <c r="Z516" s="36">
        <f t="shared" ref="Z516:Z521" si="74">IFERROR(IF(Y516=0,"",ROUNDUP(Y516/H516,0)*0.01196),"")</f>
        <v>8.3720000000000003E-2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36.318181818181813</v>
      </c>
      <c r="BN516" s="64">
        <f t="shared" ref="BN516:BN531" si="76">IFERROR(Y516*I516/H516,"0")</f>
        <v>39.479999999999997</v>
      </c>
      <c r="BO516" s="64">
        <f t="shared" ref="BO516:BO531" si="77">IFERROR(1/J516*(X516/H516),"0")</f>
        <v>6.1917249417249423E-2</v>
      </c>
      <c r="BP516" s="64">
        <f t="shared" ref="BP516:BP531" si="78">IFERROR(1/J516*(Y516/H516),"0")</f>
        <v>6.7307692307692318E-2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208</v>
      </c>
      <c r="Y518" s="728">
        <f t="shared" si="73"/>
        <v>211.20000000000002</v>
      </c>
      <c r="Z518" s="36">
        <f t="shared" si="74"/>
        <v>0.47839999999999999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222.18181818181816</v>
      </c>
      <c r="BN518" s="64">
        <f t="shared" si="76"/>
        <v>225.60000000000002</v>
      </c>
      <c r="BO518" s="64">
        <f t="shared" si="77"/>
        <v>0.37878787878787878</v>
      </c>
      <c r="BP518" s="64">
        <f t="shared" si="78"/>
        <v>0.38461538461538464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753</v>
      </c>
      <c r="Y520" s="728">
        <f t="shared" si="73"/>
        <v>755.04000000000008</v>
      </c>
      <c r="Z520" s="36">
        <f t="shared" si="74"/>
        <v>1.71028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804.34090909090912</v>
      </c>
      <c r="BN520" s="64">
        <f t="shared" si="76"/>
        <v>806.5200000000001</v>
      </c>
      <c r="BO520" s="64">
        <f t="shared" si="77"/>
        <v>1.371284965034965</v>
      </c>
      <c r="BP520" s="64">
        <f t="shared" si="78"/>
        <v>1.375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108</v>
      </c>
      <c r="Y523" s="728">
        <f t="shared" si="73"/>
        <v>108</v>
      </c>
      <c r="Z523" s="36">
        <f>IFERROR(IF(Y523=0,"",ROUNDUP(Y523/H523,0)*0.00902),"")</f>
        <v>0.27060000000000001</v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114.3</v>
      </c>
      <c r="BN523" s="64">
        <f t="shared" si="76"/>
        <v>114.3</v>
      </c>
      <c r="BO523" s="64">
        <f t="shared" si="77"/>
        <v>0.22727272727272729</v>
      </c>
      <c r="BP523" s="64">
        <f t="shared" si="78"/>
        <v>0.22727272727272729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218.44696969696969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220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2.5430000000000001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1103</v>
      </c>
      <c r="Y533" s="729">
        <f>IFERROR(SUM(Y516:Y531),"0")</f>
        <v>1111.2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498</v>
      </c>
      <c r="Y535" s="728">
        <f>IFERROR(IF(X535="",0,CEILING((X535/$H535),1)*$H535),"")</f>
        <v>501.6</v>
      </c>
      <c r="Z535" s="36">
        <f>IFERROR(IF(Y535=0,"",ROUNDUP(Y535/H535,0)*0.01196),"")</f>
        <v>1.1362000000000001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531.95454545454538</v>
      </c>
      <c r="BN535" s="64">
        <f>IFERROR(Y535*I535/H535,"0")</f>
        <v>535.79999999999995</v>
      </c>
      <c r="BO535" s="64">
        <f>IFERROR(1/J535*(X535/H535),"0")</f>
        <v>0.90690559440559437</v>
      </c>
      <c r="BP535" s="64">
        <f>IFERROR(1/J535*(Y535/H535),"0")</f>
        <v>0.91346153846153855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94.318181818181813</v>
      </c>
      <c r="Y539" s="729">
        <f>IFERROR(Y535/H535,"0")+IFERROR(Y536/H536,"0")+IFERROR(Y537/H537,"0")+IFERROR(Y538/H538,"0")</f>
        <v>95</v>
      </c>
      <c r="Z539" s="729">
        <f>IFERROR(IF(Z535="",0,Z535),"0")+IFERROR(IF(Z536="",0,Z536),"0")+IFERROR(IF(Z537="",0,Z537),"0")+IFERROR(IF(Z538="",0,Z538),"0")</f>
        <v>1.1362000000000001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498</v>
      </c>
      <c r="Y540" s="729">
        <f>IFERROR(SUM(Y535:Y538),"0")</f>
        <v>501.6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213</v>
      </c>
      <c r="Y542" s="728">
        <f t="shared" ref="Y542:Y553" si="79">IFERROR(IF(X542="",0,CEILING((X542/$H542),1)*$H542),"")</f>
        <v>216.48000000000002</v>
      </c>
      <c r="Z542" s="36">
        <f>IFERROR(IF(Y542=0,"",ROUNDUP(Y542/H542,0)*0.01196),"")</f>
        <v>0.49036000000000002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227.52272727272725</v>
      </c>
      <c r="BN542" s="64">
        <f t="shared" ref="BN542:BN553" si="81">IFERROR(Y542*I542/H542,"0")</f>
        <v>231.24</v>
      </c>
      <c r="BO542" s="64">
        <f t="shared" ref="BO542:BO553" si="82">IFERROR(1/J542*(X542/H542),"0")</f>
        <v>0.38789335664335661</v>
      </c>
      <c r="BP542" s="64">
        <f t="shared" ref="BP542:BP553" si="83">IFERROR(1/J542*(Y542/H542),"0")</f>
        <v>0.39423076923076927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163</v>
      </c>
      <c r="Y543" s="728">
        <f t="shared" si="79"/>
        <v>163.68</v>
      </c>
      <c r="Z543" s="36">
        <f>IFERROR(IF(Y543=0,"",ROUNDUP(Y543/H543,0)*0.01196),"")</f>
        <v>0.37075999999999998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174.11363636363635</v>
      </c>
      <c r="BN543" s="64">
        <f t="shared" si="81"/>
        <v>174.84</v>
      </c>
      <c r="BO543" s="64">
        <f t="shared" si="82"/>
        <v>0.29683857808857811</v>
      </c>
      <c r="BP543" s="64">
        <f t="shared" si="83"/>
        <v>0.29807692307692307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71.212121212121204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72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0.86112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376</v>
      </c>
      <c r="Y555" s="729">
        <f>IFERROR(SUM(Y542:Y553),"0")</f>
        <v>380.16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11872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11982.96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12512.017193744954</v>
      </c>
      <c r="Y631" s="729">
        <f>IFERROR(SUM(BN22:BN627),"0")</f>
        <v>12629.364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20</v>
      </c>
      <c r="Y632" s="38">
        <f>ROUNDUP(SUM(BP22:BP627),0)</f>
        <v>21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13012.017193744954</v>
      </c>
      <c r="Y633" s="729">
        <f>GrossWeightTotalR+PalletQtyTotalR*25</f>
        <v>13154.364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1833.4175917313848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1853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23.12189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12.600000000000001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1045.8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943.2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74.400000000000006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1440.6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156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741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5430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144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2.4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1992.9600000000003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93"/>
        <filter val="1 046,00"/>
        <filter val="1 103,00"/>
        <filter val="1 312,00"/>
        <filter val="1 624,00"/>
        <filter val="1 682,00"/>
        <filter val="1 833,42"/>
        <filter val="1,00"/>
        <filter val="1,67"/>
        <filter val="10,00"/>
        <filter val="108,00"/>
        <filter val="11 872,00"/>
        <filter val="12 512,02"/>
        <filter val="13 012,02"/>
        <filter val="13,75"/>
        <filter val="135,00"/>
        <filter val="142,00"/>
        <filter val="15,78"/>
        <filter val="153,00"/>
        <filter val="163,00"/>
        <filter val="175,00"/>
        <filter val="177,90"/>
        <filter val="197,00"/>
        <filter val="198,00"/>
        <filter val="2,00"/>
        <filter val="20"/>
        <filter val="207,00"/>
        <filter val="208,00"/>
        <filter val="213,00"/>
        <filter val="218,45"/>
        <filter val="22,00"/>
        <filter val="23,00"/>
        <filter val="246,00"/>
        <filter val="27,00"/>
        <filter val="279,00"/>
        <filter val="288,87"/>
        <filter val="291,00"/>
        <filter val="30,00"/>
        <filter val="31,00"/>
        <filter val="327,00"/>
        <filter val="33,00"/>
        <filter val="34,00"/>
        <filter val="35,24"/>
        <filter val="373,00"/>
        <filter val="376,00"/>
        <filter val="4 333,00"/>
        <filter val="42,22"/>
        <filter val="451,00"/>
        <filter val="458,86"/>
        <filter val="477,00"/>
        <filter val="498,00"/>
        <filter val="576,00"/>
        <filter val="6,00"/>
        <filter val="61,67"/>
        <filter val="63,75"/>
        <filter val="666,00"/>
        <filter val="67,00"/>
        <filter val="69,73"/>
        <filter val="70,00"/>
        <filter val="71,21"/>
        <filter val="73,00"/>
        <filter val="736,00"/>
        <filter val="753,00"/>
        <filter val="76,00"/>
        <filter val="804,00"/>
        <filter val="83,00"/>
        <filter val="92,00"/>
        <filter val="94,17"/>
        <filter val="94,32"/>
        <filter val="94,36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