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399D39E1-9B47-4237-9944-3E453D606C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O7" i="1"/>
  <c r="P7" i="1" s="1"/>
  <c r="O8" i="1"/>
  <c r="O9" i="1"/>
  <c r="P9" i="1" s="1"/>
  <c r="O10" i="1"/>
  <c r="O11" i="1"/>
  <c r="O12" i="1"/>
  <c r="O13" i="1"/>
  <c r="P13" i="1" s="1"/>
  <c r="O14" i="1"/>
  <c r="S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P36" i="1" s="1"/>
  <c r="O37" i="1"/>
  <c r="O38" i="1"/>
  <c r="O39" i="1"/>
  <c r="O40" i="1"/>
  <c r="O41" i="1"/>
  <c r="O42" i="1"/>
  <c r="O43" i="1"/>
  <c r="O44" i="1"/>
  <c r="O45" i="1"/>
  <c r="O46" i="1"/>
  <c r="O47" i="1"/>
  <c r="S47" i="1" s="1"/>
  <c r="O48" i="1"/>
  <c r="O49" i="1"/>
  <c r="P49" i="1" s="1"/>
  <c r="O50" i="1"/>
  <c r="O51" i="1"/>
  <c r="P51" i="1" s="1"/>
  <c r="O52" i="1"/>
  <c r="O53" i="1"/>
  <c r="P53" i="1" s="1"/>
  <c r="O54" i="1"/>
  <c r="O55" i="1"/>
  <c r="O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O63" i="1"/>
  <c r="P63" i="1" s="1"/>
  <c r="O64" i="1"/>
  <c r="O65" i="1"/>
  <c r="O66" i="1"/>
  <c r="O67" i="1"/>
  <c r="P67" i="1" s="1"/>
  <c r="O68" i="1"/>
  <c r="O69" i="1"/>
  <c r="O70" i="1"/>
  <c r="O71" i="1"/>
  <c r="O72" i="1"/>
  <c r="O73" i="1"/>
  <c r="O74" i="1"/>
  <c r="O75" i="1"/>
  <c r="S75" i="1" s="1"/>
  <c r="O76" i="1"/>
  <c r="S76" i="1" s="1"/>
  <c r="O77" i="1"/>
  <c r="P77" i="1" s="1"/>
  <c r="O78" i="1"/>
  <c r="O79" i="1"/>
  <c r="P79" i="1" s="1"/>
  <c r="O80" i="1"/>
  <c r="P80" i="1" s="1"/>
  <c r="O81" i="1"/>
  <c r="S81" i="1" s="1"/>
  <c r="O82" i="1"/>
  <c r="S82" i="1" s="1"/>
  <c r="O83" i="1"/>
  <c r="S83" i="1" s="1"/>
  <c r="O84" i="1"/>
  <c r="O85" i="1"/>
  <c r="S85" i="1" s="1"/>
  <c r="O86" i="1"/>
  <c r="S86" i="1" s="1"/>
  <c r="O87" i="1"/>
  <c r="P87" i="1" s="1"/>
  <c r="O88" i="1"/>
  <c r="O89" i="1"/>
  <c r="S89" i="1" s="1"/>
  <c r="O90" i="1"/>
  <c r="O91" i="1"/>
  <c r="T91" i="1" s="1"/>
  <c r="O92" i="1"/>
  <c r="O93" i="1"/>
  <c r="T93" i="1" s="1"/>
  <c r="O94" i="1"/>
  <c r="T94" i="1" s="1"/>
  <c r="O6" i="1"/>
  <c r="AF94" i="1"/>
  <c r="T92" i="1" l="1"/>
  <c r="P92" i="1"/>
  <c r="S92" i="1" s="1"/>
  <c r="P90" i="1"/>
  <c r="S90" i="1" s="1"/>
  <c r="P88" i="1"/>
  <c r="S88" i="1" s="1"/>
  <c r="S84" i="1"/>
  <c r="S80" i="1"/>
  <c r="P78" i="1"/>
  <c r="S78" i="1" s="1"/>
  <c r="P74" i="1"/>
  <c r="S74" i="1" s="1"/>
  <c r="S72" i="1"/>
  <c r="S70" i="1"/>
  <c r="S68" i="1"/>
  <c r="S66" i="1"/>
  <c r="P64" i="1"/>
  <c r="S64" i="1" s="1"/>
  <c r="S62" i="1"/>
  <c r="S60" i="1"/>
  <c r="S58" i="1"/>
  <c r="P56" i="1"/>
  <c r="S56" i="1" s="1"/>
  <c r="P54" i="1"/>
  <c r="S54" i="1" s="1"/>
  <c r="P52" i="1"/>
  <c r="S52" i="1" s="1"/>
  <c r="S50" i="1"/>
  <c r="P48" i="1"/>
  <c r="S48" i="1" s="1"/>
  <c r="P46" i="1"/>
  <c r="S46" i="1" s="1"/>
  <c r="P44" i="1"/>
  <c r="S44" i="1" s="1"/>
  <c r="P42" i="1"/>
  <c r="S42" i="1" s="1"/>
  <c r="S40" i="1"/>
  <c r="P38" i="1"/>
  <c r="S38" i="1" s="1"/>
  <c r="S36" i="1"/>
  <c r="S34" i="1"/>
  <c r="S32" i="1"/>
  <c r="P30" i="1"/>
  <c r="S30" i="1" s="1"/>
  <c r="P16" i="1"/>
  <c r="S16" i="1" s="1"/>
  <c r="S18" i="1"/>
  <c r="P20" i="1"/>
  <c r="S20" i="1" s="1"/>
  <c r="P22" i="1"/>
  <c r="S22" i="1" s="1"/>
  <c r="P24" i="1"/>
  <c r="S24" i="1" s="1"/>
  <c r="P26" i="1"/>
  <c r="S26" i="1" s="1"/>
  <c r="S28" i="1"/>
  <c r="S31" i="1"/>
  <c r="S15" i="1"/>
  <c r="P6" i="1"/>
  <c r="S6" i="1" s="1"/>
  <c r="P8" i="1"/>
  <c r="S8" i="1" s="1"/>
  <c r="P10" i="1"/>
  <c r="AF10" i="1" s="1"/>
  <c r="S12" i="1"/>
  <c r="P17" i="1"/>
  <c r="S17" i="1" s="1"/>
  <c r="P19" i="1"/>
  <c r="S19" i="1" s="1"/>
  <c r="P21" i="1"/>
  <c r="S21" i="1" s="1"/>
  <c r="P23" i="1"/>
  <c r="S23" i="1" s="1"/>
  <c r="P25" i="1"/>
  <c r="S25" i="1" s="1"/>
  <c r="P27" i="1"/>
  <c r="S27" i="1" s="1"/>
  <c r="P29" i="1"/>
  <c r="S29" i="1" s="1"/>
  <c r="P33" i="1"/>
  <c r="S33" i="1" s="1"/>
  <c r="P35" i="1"/>
  <c r="S35" i="1" s="1"/>
  <c r="S37" i="1"/>
  <c r="P39" i="1"/>
  <c r="AF39" i="1" s="1"/>
  <c r="S41" i="1"/>
  <c r="P43" i="1"/>
  <c r="S43" i="1" s="1"/>
  <c r="P45" i="1"/>
  <c r="S45" i="1" s="1"/>
  <c r="AF87" i="1"/>
  <c r="S79" i="1"/>
  <c r="S77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13" i="1"/>
  <c r="S11" i="1"/>
  <c r="S9" i="1"/>
  <c r="S7" i="1"/>
  <c r="S91" i="1"/>
  <c r="T83" i="1"/>
  <c r="T75" i="1"/>
  <c r="T67" i="1"/>
  <c r="T59" i="1"/>
  <c r="T51" i="1"/>
  <c r="T43" i="1"/>
  <c r="T35" i="1"/>
  <c r="T27" i="1"/>
  <c r="T6" i="1"/>
  <c r="T87" i="1"/>
  <c r="T79" i="1"/>
  <c r="T71" i="1"/>
  <c r="T63" i="1"/>
  <c r="T55" i="1"/>
  <c r="T47" i="1"/>
  <c r="T39" i="1"/>
  <c r="T31" i="1"/>
  <c r="T23" i="1"/>
  <c r="T18" i="1"/>
  <c r="T14" i="1"/>
  <c r="T10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0" i="1"/>
  <c r="T16" i="1"/>
  <c r="T12" i="1"/>
  <c r="T8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1" i="1"/>
  <c r="T19" i="1"/>
  <c r="T17" i="1"/>
  <c r="T15" i="1"/>
  <c r="T13" i="1"/>
  <c r="T11" i="1"/>
  <c r="T9" i="1"/>
  <c r="T7" i="1"/>
  <c r="K93" i="1"/>
  <c r="K92" i="1"/>
  <c r="AF91" i="1"/>
  <c r="K91" i="1"/>
  <c r="K90" i="1"/>
  <c r="K89" i="1"/>
  <c r="K88" i="1"/>
  <c r="K87" i="1"/>
  <c r="K86" i="1"/>
  <c r="K85" i="1"/>
  <c r="AF84" i="1"/>
  <c r="K84" i="1"/>
  <c r="K83" i="1"/>
  <c r="K82" i="1"/>
  <c r="K81" i="1"/>
  <c r="K80" i="1"/>
  <c r="AF79" i="1"/>
  <c r="K79" i="1"/>
  <c r="K78" i="1"/>
  <c r="AF77" i="1"/>
  <c r="K77" i="1"/>
  <c r="K76" i="1"/>
  <c r="K75" i="1"/>
  <c r="K74" i="1"/>
  <c r="AF73" i="1"/>
  <c r="K73" i="1"/>
  <c r="AF72" i="1"/>
  <c r="K72" i="1"/>
  <c r="AF71" i="1"/>
  <c r="K71" i="1"/>
  <c r="AF70" i="1"/>
  <c r="K70" i="1"/>
  <c r="AF69" i="1"/>
  <c r="K69" i="1"/>
  <c r="AF68" i="1"/>
  <c r="K68" i="1"/>
  <c r="AF67" i="1"/>
  <c r="K67" i="1"/>
  <c r="AF66" i="1"/>
  <c r="K66" i="1"/>
  <c r="AF65" i="1"/>
  <c r="K65" i="1"/>
  <c r="K64" i="1"/>
  <c r="AF63" i="1"/>
  <c r="K63" i="1"/>
  <c r="AF62" i="1"/>
  <c r="K62" i="1"/>
  <c r="AF61" i="1"/>
  <c r="K61" i="1"/>
  <c r="K60" i="1"/>
  <c r="AF59" i="1"/>
  <c r="K59" i="1"/>
  <c r="K58" i="1"/>
  <c r="AF57" i="1"/>
  <c r="K57" i="1"/>
  <c r="K56" i="1"/>
  <c r="AF55" i="1"/>
  <c r="K55" i="1"/>
  <c r="K54" i="1"/>
  <c r="AF53" i="1"/>
  <c r="K53" i="1"/>
  <c r="K52" i="1"/>
  <c r="AF51" i="1"/>
  <c r="K51" i="1"/>
  <c r="AF50" i="1"/>
  <c r="K50" i="1"/>
  <c r="AF49" i="1"/>
  <c r="K49" i="1"/>
  <c r="K48" i="1"/>
  <c r="K47" i="1"/>
  <c r="AF46" i="1"/>
  <c r="K46" i="1"/>
  <c r="K45" i="1"/>
  <c r="K44" i="1"/>
  <c r="K43" i="1"/>
  <c r="K42" i="1"/>
  <c r="AF41" i="1"/>
  <c r="K41" i="1"/>
  <c r="AF40" i="1"/>
  <c r="K40" i="1"/>
  <c r="K39" i="1"/>
  <c r="K38" i="1"/>
  <c r="AF37" i="1"/>
  <c r="K37" i="1"/>
  <c r="K36" i="1"/>
  <c r="K35" i="1"/>
  <c r="AF34" i="1"/>
  <c r="K34" i="1"/>
  <c r="K33" i="1"/>
  <c r="AF32" i="1"/>
  <c r="K32" i="1"/>
  <c r="AF31" i="1"/>
  <c r="K31" i="1"/>
  <c r="K30" i="1"/>
  <c r="K29" i="1"/>
  <c r="AF28" i="1"/>
  <c r="K28" i="1"/>
  <c r="K27" i="1"/>
  <c r="K26" i="1"/>
  <c r="K25" i="1"/>
  <c r="K24" i="1"/>
  <c r="K23" i="1"/>
  <c r="K22" i="1"/>
  <c r="K21" i="1"/>
  <c r="K20" i="1"/>
  <c r="K19" i="1"/>
  <c r="AF18" i="1"/>
  <c r="K18" i="1"/>
  <c r="K17" i="1"/>
  <c r="K16" i="1"/>
  <c r="AF15" i="1"/>
  <c r="K15" i="1"/>
  <c r="K14" i="1"/>
  <c r="AF13" i="1"/>
  <c r="K13" i="1"/>
  <c r="K12" i="1"/>
  <c r="AF11" i="1"/>
  <c r="K11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0" i="1" l="1"/>
  <c r="AF33" i="1"/>
  <c r="AF44" i="1"/>
  <c r="AF45" i="1"/>
  <c r="AF16" i="1"/>
  <c r="AF90" i="1"/>
  <c r="AF6" i="1"/>
  <c r="AF78" i="1"/>
  <c r="AF19" i="1"/>
  <c r="AF20" i="1"/>
  <c r="AF23" i="1"/>
  <c r="AF24" i="1"/>
  <c r="AF27" i="1"/>
  <c r="AF54" i="1"/>
  <c r="S10" i="1"/>
  <c r="AF42" i="1"/>
  <c r="AF48" i="1"/>
  <c r="AF58" i="1"/>
  <c r="AF92" i="1"/>
  <c r="AF52" i="1"/>
  <c r="AF56" i="1"/>
  <c r="AF60" i="1"/>
  <c r="AF64" i="1"/>
  <c r="AF74" i="1"/>
  <c r="AF80" i="1"/>
  <c r="AF88" i="1"/>
  <c r="S39" i="1"/>
  <c r="S87" i="1"/>
  <c r="P5" i="1"/>
  <c r="AF17" i="1"/>
  <c r="AF21" i="1"/>
  <c r="AF22" i="1"/>
  <c r="AF25" i="1"/>
  <c r="AF26" i="1"/>
  <c r="AF29" i="1"/>
  <c r="AF35" i="1"/>
  <c r="AF36" i="1"/>
  <c r="AF38" i="1"/>
  <c r="AF43" i="1"/>
  <c r="AF8" i="1"/>
  <c r="AF12" i="1"/>
  <c r="K5" i="1"/>
  <c r="AF5" i="1" l="1"/>
</calcChain>
</file>

<file path=xl/sharedStrings.xml><?xml version="1.0" encoding="utf-8"?>
<sst xmlns="http://schemas.openxmlformats.org/spreadsheetml/2006/main" count="361" uniqueCount="150">
  <si>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</si>
  <si>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</si>
  <si>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</si>
  <si>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</si>
  <si>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</si>
  <si>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</si>
  <si>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</si>
  <si>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</si>
  <si>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</si>
  <si>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</si>
  <si>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</si>
  <si>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</si>
  <si>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</si>
  <si>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</si>
  <si>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</si>
  <si>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</si>
  <si>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</si>
  <si>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</si>
  <si>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</si>
  <si>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</si>
  <si>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</si>
  <si>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</si>
  <si>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</si>
  <si>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</si>
  <si>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19,03,</t>
  </si>
  <si>
    <t>13,03,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</si>
  <si>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</si>
  <si>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</si>
  <si>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</si>
  <si>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</si>
  <si>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</si>
  <si>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</si>
  <si>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</si>
  <si>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</si>
  <si>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</si>
  <si>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</si>
  <si>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</si>
  <si>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</si>
  <si>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</si>
  <si>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</si>
  <si>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</si>
  <si>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</si>
  <si>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</si>
  <si>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</si>
  <si>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</si>
  <si>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</si>
  <si>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</si>
  <si>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</si>
  <si>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</si>
  <si>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</si>
  <si>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</si>
  <si>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</si>
  <si>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</si>
  <si>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</si>
  <si>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</si>
  <si>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</si>
  <si>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</si>
  <si>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</si>
  <si>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</si>
  <si>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</si>
  <si>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</si>
  <si>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</si>
  <si>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</si>
  <si>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</si>
  <si>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</si>
  <si>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</si>
  <si>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</si>
  <si>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</si>
  <si>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</si>
  <si>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необходимо увеличить продажи!!!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</si>
  <si>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</si>
  <si>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</si>
  <si>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</si>
  <si>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</si>
  <si>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14,03,25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</si>
  <si>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</si>
  <si>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</si>
  <si>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</si>
  <si>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</si>
  <si>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</si>
  <si>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</si>
  <si>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</si>
  <si>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</si>
  <si>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</si>
  <si>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</si>
  <si>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</si>
  <si>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</si>
  <si>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</si>
  <si>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</si>
  <si>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</si>
  <si>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</si>
  <si>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</si>
  <si>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</si>
  <si>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</si>
  <si>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</si>
  <si>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</si>
  <si>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</si>
  <si>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</si>
  <si>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</si>
  <si>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</si>
  <si>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</si>
  <si>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</si>
  <si>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</si>
  <si>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</si>
  <si>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</si>
  <si>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</si>
  <si>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</si>
  <si>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</si>
  <si>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</si>
  <si>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</si>
  <si>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</si>
  <si>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</si>
  <si>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</si>
  <si>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</si>
  <si>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</si>
  <si>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</si>
  <si>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</si>
  <si>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</si>
  <si>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</si>
  <si>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</si>
  <si>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</si>
  <si>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</si>
  <si>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</si>
  <si>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</si>
  <si>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</si>
  <si>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</si>
  <si>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</si>
  <si>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</si>
  <si>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</si>
  <si>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</si>
  <si>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</si>
  <si>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</si>
  <si>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</si>
  <si>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</si>
  <si>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</si>
  <si>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</si>
  <si>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</si>
  <si>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</si>
  <si>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</si>
  <si>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</si>
  <si>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</si>
  <si>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</si>
  <si>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</si>
  <si>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</si>
  <si>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</si>
  <si>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</si>
  <si>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</si>
  <si>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Spar / ПЕРЕМЕЩЕНИЕ ИЗ Донецка</t>
    </r>
  </si>
  <si>
    <t>необходимо увеличить продажи / сети / 12,03,25 филиал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</si>
  <si>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СПАР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</si>
</sst>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47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146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35510.447</v>
      </c>
      <c r="F5" s="4">
        <f>SUM(F6:F498)</f>
        <v>39909.204999999994</v>
      </c>
      <c r="G5" s="7"/>
      <c r="H5" s="1"/>
      <c r="I5" s="1"/>
      <c r="J5" s="4">
        <f>SUM(J6:J498)</f>
        <v>35083.825000000004</v>
      </c>
      <c r="K5" s="4">
        <f>SUM(K6:K498)</f>
        <v>426.62200000000007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7102.0894000000008</v>
      </c>
      <c r="P5" s="4">
        <f>SUM(P6:P498)</f>
        <v>31149.391599999999</v>
      </c>
      <c r="Q5" s="4">
        <f>SUM(Q6:Q498)</f>
        <v>0</v>
      </c>
      <c r="R5" s="1"/>
      <c r="S5" s="1"/>
      <c r="T5" s="1"/>
      <c r="U5" s="4">
        <f>SUM(U6:U498)</f>
        <v>6112.3332</v>
      </c>
      <c r="V5" s="4">
        <f>SUM(V6:V498)</f>
        <v>6331.464600000003</v>
      </c>
      <c r="W5" s="4">
        <f>SUM(W6:W498)</f>
        <v>7260.2397999999994</v>
      </c>
      <c r="X5" s="4">
        <f>SUM(X6:X498)</f>
        <v>7477.838600000001</v>
      </c>
      <c r="Y5" s="4">
        <f>SUM(Y6:Y498)</f>
        <v>7680.7965999999997</v>
      </c>
      <c r="Z5" s="4">
        <f>SUM(Z6:Z498)</f>
        <v>7410.4089999999987</v>
      </c>
      <c r="AA5" s="4">
        <f>SUM(AA6:AA498)</f>
        <v>7564.0430000000006</v>
      </c>
      <c r="AB5" s="4">
        <f>SUM(AB6:AB498)</f>
        <v>8224.1212000000014</v>
      </c>
      <c r="AC5" s="4">
        <f>SUM(AC6:AC498)</f>
        <v>7925.5166000000045</v>
      </c>
      <c r="AD5" s="4">
        <f>SUM(AD6:AD498)</f>
        <v>7184.4159999999993</v>
      </c>
      <c r="AE5" s="1"/>
      <c r="AF5" s="4">
        <f>SUM(AF6:AF498)</f>
        <v>26699.361600000004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1639.9090000000001</v>
      </c>
      <c r="D6" s="1">
        <v>723.50699999999995</v>
      </c>
      <c r="E6" s="1">
        <v>1045.2760000000001</v>
      </c>
      <c r="F6" s="1">
        <v>1207.347</v>
      </c>
      <c r="G6" s="7">
        <v>1</v>
      </c>
      <c r="H6" s="1">
        <v>50</v>
      </c>
      <c r="I6" s="1" t="s">
        <v>36</v>
      </c>
      <c r="J6" s="1">
        <v>1008.95</v>
      </c>
      <c r="K6" s="1">
        <f t="shared" ref="K6:K36" si="0">E6-J6</f>
        <v>36.326000000000022</v>
      </c>
      <c r="L6" s="1"/>
      <c r="M6" s="1"/>
      <c r="N6" s="1"/>
      <c r="O6" s="1">
        <f>E6/5</f>
        <v>209.05520000000001</v>
      </c>
      <c r="P6" s="5">
        <f>10*O6-F6</f>
        <v>883.20500000000015</v>
      </c>
      <c r="Q6" s="5"/>
      <c r="R6" s="1"/>
      <c r="S6" s="1">
        <f>(F6+P6)/O6</f>
        <v>10</v>
      </c>
      <c r="T6" s="1">
        <f>F6/O6</f>
        <v>5.775254573911579</v>
      </c>
      <c r="U6" s="1">
        <v>174.72720000000001</v>
      </c>
      <c r="V6" s="1">
        <v>192.51759999999999</v>
      </c>
      <c r="W6" s="1">
        <v>204.0472</v>
      </c>
      <c r="X6" s="1">
        <v>230.04660000000001</v>
      </c>
      <c r="Y6" s="1">
        <v>252.7114</v>
      </c>
      <c r="Z6" s="1">
        <v>206.4434</v>
      </c>
      <c r="AA6" s="1">
        <v>195.1386</v>
      </c>
      <c r="AB6" s="1">
        <v>205.48400000000001</v>
      </c>
      <c r="AC6" s="1">
        <v>203.6514</v>
      </c>
      <c r="AD6" s="1">
        <v>192.19759999999999</v>
      </c>
      <c r="AE6" s="1" t="s">
        <v>37</v>
      </c>
      <c r="AF6" s="1">
        <f>G6*P6</f>
        <v>883.20500000000015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548.61900000000003</v>
      </c>
      <c r="D7" s="1">
        <v>107.236</v>
      </c>
      <c r="E7" s="1">
        <v>421.56299999999999</v>
      </c>
      <c r="F7" s="1">
        <v>200.07300000000001</v>
      </c>
      <c r="G7" s="7">
        <v>1</v>
      </c>
      <c r="H7" s="1">
        <v>45</v>
      </c>
      <c r="I7" s="1" t="s">
        <v>36</v>
      </c>
      <c r="J7" s="1">
        <v>398.4</v>
      </c>
      <c r="K7" s="1">
        <f t="shared" si="0"/>
        <v>23.163000000000011</v>
      </c>
      <c r="L7" s="1"/>
      <c r="M7" s="1"/>
      <c r="N7" s="1"/>
      <c r="O7" s="1">
        <f t="shared" ref="O7:O69" si="1">E7/5</f>
        <v>84.312600000000003</v>
      </c>
      <c r="P7" s="5">
        <f>8*O7-F7</f>
        <v>474.42780000000005</v>
      </c>
      <c r="Q7" s="5"/>
      <c r="R7" s="1"/>
      <c r="S7" s="1">
        <f t="shared" ref="S7:S69" si="2">(F7+P7)/O7</f>
        <v>8</v>
      </c>
      <c r="T7" s="1">
        <f t="shared" ref="T7:T69" si="3">F7/O7</f>
        <v>2.3729905138733711</v>
      </c>
      <c r="U7" s="1">
        <v>49.2316</v>
      </c>
      <c r="V7" s="1">
        <v>47.328200000000002</v>
      </c>
      <c r="W7" s="1">
        <v>70.820799999999991</v>
      </c>
      <c r="X7" s="1">
        <v>73.962599999999995</v>
      </c>
      <c r="Y7" s="1">
        <v>70.432600000000008</v>
      </c>
      <c r="Z7" s="1">
        <v>71.752600000000001</v>
      </c>
      <c r="AA7" s="1">
        <v>76.904200000000003</v>
      </c>
      <c r="AB7" s="1">
        <v>76.995399999999989</v>
      </c>
      <c r="AC7" s="1">
        <v>76.400400000000005</v>
      </c>
      <c r="AD7" s="1">
        <v>71.605999999999995</v>
      </c>
      <c r="AE7" s="1"/>
      <c r="AF7" s="1">
        <f>G7*P7</f>
        <v>474.42780000000005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506.053</v>
      </c>
      <c r="D8" s="1">
        <v>360.10599999999999</v>
      </c>
      <c r="E8" s="1">
        <v>396.07600000000002</v>
      </c>
      <c r="F8" s="1">
        <v>407.53300000000002</v>
      </c>
      <c r="G8" s="7">
        <v>1</v>
      </c>
      <c r="H8" s="1">
        <v>45</v>
      </c>
      <c r="I8" s="1" t="s">
        <v>36</v>
      </c>
      <c r="J8" s="1">
        <v>385.25</v>
      </c>
      <c r="K8" s="1">
        <f t="shared" si="0"/>
        <v>10.826000000000022</v>
      </c>
      <c r="L8" s="1"/>
      <c r="M8" s="1"/>
      <c r="N8" s="1"/>
      <c r="O8" s="1">
        <f t="shared" si="1"/>
        <v>79.21520000000001</v>
      </c>
      <c r="P8" s="5">
        <f t="shared" ref="P7:P13" si="4">10*O8-F8</f>
        <v>384.61900000000003</v>
      </c>
      <c r="Q8" s="5"/>
      <c r="R8" s="1"/>
      <c r="S8" s="1">
        <f t="shared" si="2"/>
        <v>10</v>
      </c>
      <c r="T8" s="1">
        <f t="shared" si="3"/>
        <v>5.1446313333804623</v>
      </c>
      <c r="U8" s="1">
        <v>64.822599999999994</v>
      </c>
      <c r="V8" s="1">
        <v>64.847000000000008</v>
      </c>
      <c r="W8" s="1">
        <v>75.128599999999992</v>
      </c>
      <c r="X8" s="1">
        <v>75.173400000000001</v>
      </c>
      <c r="Y8" s="1">
        <v>77.520799999999994</v>
      </c>
      <c r="Z8" s="1">
        <v>81.404200000000003</v>
      </c>
      <c r="AA8" s="1">
        <v>85.80080000000001</v>
      </c>
      <c r="AB8" s="1">
        <v>88.909000000000006</v>
      </c>
      <c r="AC8" s="1">
        <v>97.507800000000003</v>
      </c>
      <c r="AD8" s="1">
        <v>90.278199999999998</v>
      </c>
      <c r="AE8" s="1"/>
      <c r="AF8" s="1">
        <f>G8*P8</f>
        <v>384.61900000000003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341</v>
      </c>
      <c r="D9" s="1">
        <v>498</v>
      </c>
      <c r="E9" s="1">
        <v>301</v>
      </c>
      <c r="F9" s="1">
        <v>459</v>
      </c>
      <c r="G9" s="7">
        <v>0.45</v>
      </c>
      <c r="H9" s="1">
        <v>45</v>
      </c>
      <c r="I9" s="1" t="s">
        <v>36</v>
      </c>
      <c r="J9" s="1">
        <v>306</v>
      </c>
      <c r="K9" s="1">
        <f t="shared" si="0"/>
        <v>-5</v>
      </c>
      <c r="L9" s="1"/>
      <c r="M9" s="1"/>
      <c r="N9" s="1"/>
      <c r="O9" s="1">
        <f t="shared" si="1"/>
        <v>60.2</v>
      </c>
      <c r="P9" s="5">
        <f t="shared" si="4"/>
        <v>143</v>
      </c>
      <c r="Q9" s="5"/>
      <c r="R9" s="1"/>
      <c r="S9" s="1">
        <f t="shared" si="2"/>
        <v>10</v>
      </c>
      <c r="T9" s="1">
        <f t="shared" si="3"/>
        <v>7.6245847176079726</v>
      </c>
      <c r="U9" s="1">
        <v>53.8</v>
      </c>
      <c r="V9" s="1">
        <v>54</v>
      </c>
      <c r="W9" s="1">
        <v>55.6</v>
      </c>
      <c r="X9" s="1">
        <v>52.8</v>
      </c>
      <c r="Y9" s="1">
        <v>58.2</v>
      </c>
      <c r="Z9" s="1">
        <v>60.2</v>
      </c>
      <c r="AA9" s="1">
        <v>64.599999999999994</v>
      </c>
      <c r="AB9" s="1">
        <v>65</v>
      </c>
      <c r="AC9" s="1">
        <v>68.2</v>
      </c>
      <c r="AD9" s="1">
        <v>60.8</v>
      </c>
      <c r="AE9" s="1"/>
      <c r="AF9" s="1">
        <f>G9*P9</f>
        <v>64.350000000000009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41</v>
      </c>
      <c r="C10" s="1">
        <v>860</v>
      </c>
      <c r="D10" s="1">
        <v>612</v>
      </c>
      <c r="E10" s="1">
        <v>568</v>
      </c>
      <c r="F10" s="1">
        <v>822</v>
      </c>
      <c r="G10" s="7">
        <v>0.45</v>
      </c>
      <c r="H10" s="1">
        <v>45</v>
      </c>
      <c r="I10" s="1" t="s">
        <v>36</v>
      </c>
      <c r="J10" s="1">
        <v>576</v>
      </c>
      <c r="K10" s="1">
        <f t="shared" si="0"/>
        <v>-8</v>
      </c>
      <c r="L10" s="1"/>
      <c r="M10" s="1"/>
      <c r="N10" s="1"/>
      <c r="O10" s="1">
        <f t="shared" si="1"/>
        <v>113.6</v>
      </c>
      <c r="P10" s="5">
        <f t="shared" si="4"/>
        <v>314</v>
      </c>
      <c r="Q10" s="5"/>
      <c r="R10" s="1"/>
      <c r="S10" s="1">
        <f t="shared" si="2"/>
        <v>10</v>
      </c>
      <c r="T10" s="1">
        <f t="shared" si="3"/>
        <v>7.2359154929577469</v>
      </c>
      <c r="U10" s="1">
        <v>105</v>
      </c>
      <c r="V10" s="1">
        <v>109.8</v>
      </c>
      <c r="W10" s="1">
        <v>127.2</v>
      </c>
      <c r="X10" s="1">
        <v>132.4</v>
      </c>
      <c r="Y10" s="1">
        <v>135.6</v>
      </c>
      <c r="Z10" s="1">
        <v>144.4</v>
      </c>
      <c r="AA10" s="1">
        <v>158.6</v>
      </c>
      <c r="AB10" s="1">
        <v>159.6</v>
      </c>
      <c r="AC10" s="1">
        <v>141.19999999999999</v>
      </c>
      <c r="AD10" s="1">
        <v>130.80000000000001</v>
      </c>
      <c r="AE10" s="1"/>
      <c r="AF10" s="1">
        <f>G10*P10</f>
        <v>141.30000000000001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41</v>
      </c>
      <c r="C11" s="1">
        <v>48</v>
      </c>
      <c r="D11" s="1">
        <v>255</v>
      </c>
      <c r="E11" s="1">
        <v>62</v>
      </c>
      <c r="F11" s="1">
        <v>224</v>
      </c>
      <c r="G11" s="7">
        <v>0.17</v>
      </c>
      <c r="H11" s="1">
        <v>180</v>
      </c>
      <c r="I11" s="1" t="s">
        <v>36</v>
      </c>
      <c r="J11" s="1">
        <v>66</v>
      </c>
      <c r="K11" s="1">
        <f t="shared" si="0"/>
        <v>-4</v>
      </c>
      <c r="L11" s="1"/>
      <c r="M11" s="1"/>
      <c r="N11" s="1"/>
      <c r="O11" s="1">
        <f t="shared" si="1"/>
        <v>12.4</v>
      </c>
      <c r="P11" s="5"/>
      <c r="Q11" s="5"/>
      <c r="R11" s="1"/>
      <c r="S11" s="1">
        <f t="shared" si="2"/>
        <v>18.064516129032256</v>
      </c>
      <c r="T11" s="1">
        <f t="shared" si="3"/>
        <v>18.064516129032256</v>
      </c>
      <c r="U11" s="1">
        <v>22.2</v>
      </c>
      <c r="V11" s="1">
        <v>21.2</v>
      </c>
      <c r="W11" s="1">
        <v>15.2</v>
      </c>
      <c r="X11" s="1">
        <v>12.4</v>
      </c>
      <c r="Y11" s="1">
        <v>8.6</v>
      </c>
      <c r="Z11" s="1">
        <v>16</v>
      </c>
      <c r="AA11" s="1">
        <v>20</v>
      </c>
      <c r="AB11" s="1">
        <v>15.8</v>
      </c>
      <c r="AC11" s="1">
        <v>11.2</v>
      </c>
      <c r="AD11" s="1">
        <v>8.1999999999999993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41</v>
      </c>
      <c r="C12" s="1">
        <v>153</v>
      </c>
      <c r="D12" s="1"/>
      <c r="E12" s="1">
        <v>38</v>
      </c>
      <c r="F12" s="1">
        <v>113</v>
      </c>
      <c r="G12" s="7">
        <v>0.3</v>
      </c>
      <c r="H12" s="1">
        <v>40</v>
      </c>
      <c r="I12" s="1" t="s">
        <v>36</v>
      </c>
      <c r="J12" s="1">
        <v>38</v>
      </c>
      <c r="K12" s="1">
        <f t="shared" si="0"/>
        <v>0</v>
      </c>
      <c r="L12" s="1"/>
      <c r="M12" s="1"/>
      <c r="N12" s="1"/>
      <c r="O12" s="1">
        <f t="shared" si="1"/>
        <v>7.6</v>
      </c>
      <c r="P12" s="5"/>
      <c r="Q12" s="5"/>
      <c r="R12" s="1"/>
      <c r="S12" s="1">
        <f t="shared" si="2"/>
        <v>14.868421052631579</v>
      </c>
      <c r="T12" s="1">
        <f t="shared" si="3"/>
        <v>14.868421052631579</v>
      </c>
      <c r="U12" s="1">
        <v>10</v>
      </c>
      <c r="V12" s="1">
        <v>9.1999999999999993</v>
      </c>
      <c r="W12" s="1">
        <v>7</v>
      </c>
      <c r="X12" s="1">
        <v>14.6</v>
      </c>
      <c r="Y12" s="1">
        <v>19.399999999999999</v>
      </c>
      <c r="Z12" s="1">
        <v>19.399999999999999</v>
      </c>
      <c r="AA12" s="1">
        <v>21</v>
      </c>
      <c r="AB12" s="1">
        <v>17</v>
      </c>
      <c r="AC12" s="1">
        <v>13.6</v>
      </c>
      <c r="AD12" s="1">
        <v>19</v>
      </c>
      <c r="AE12" s="25" t="s">
        <v>69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285</v>
      </c>
      <c r="D13" s="1">
        <v>225</v>
      </c>
      <c r="E13" s="1">
        <v>187</v>
      </c>
      <c r="F13" s="1">
        <v>314</v>
      </c>
      <c r="G13" s="7">
        <v>0.17</v>
      </c>
      <c r="H13" s="1">
        <v>180</v>
      </c>
      <c r="I13" s="1" t="s">
        <v>36</v>
      </c>
      <c r="J13" s="1">
        <v>186</v>
      </c>
      <c r="K13" s="1">
        <f t="shared" si="0"/>
        <v>1</v>
      </c>
      <c r="L13" s="1"/>
      <c r="M13" s="1"/>
      <c r="N13" s="1"/>
      <c r="O13" s="1">
        <f t="shared" si="1"/>
        <v>37.4</v>
      </c>
      <c r="P13" s="5">
        <f t="shared" si="4"/>
        <v>60</v>
      </c>
      <c r="Q13" s="5"/>
      <c r="R13" s="1"/>
      <c r="S13" s="1">
        <f t="shared" si="2"/>
        <v>10</v>
      </c>
      <c r="T13" s="1">
        <f t="shared" si="3"/>
        <v>8.3957219251336905</v>
      </c>
      <c r="U13" s="1">
        <v>40.200000000000003</v>
      </c>
      <c r="V13" s="1">
        <v>37.6</v>
      </c>
      <c r="W13" s="1">
        <v>39.200000000000003</v>
      </c>
      <c r="X13" s="1">
        <v>45.2</v>
      </c>
      <c r="Y13" s="1">
        <v>39.799999999999997</v>
      </c>
      <c r="Z13" s="1">
        <v>37</v>
      </c>
      <c r="AA13" s="1">
        <v>43</v>
      </c>
      <c r="AB13" s="1">
        <v>44.2</v>
      </c>
      <c r="AC13" s="1">
        <v>32.4</v>
      </c>
      <c r="AD13" s="1">
        <v>25.4</v>
      </c>
      <c r="AE13" s="1"/>
      <c r="AF13" s="1">
        <f>G13*P13</f>
        <v>10.200000000000001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47</v>
      </c>
      <c r="B14" s="18" t="s">
        <v>41</v>
      </c>
      <c r="C14" s="18"/>
      <c r="D14" s="18"/>
      <c r="E14" s="18"/>
      <c r="F14" s="18"/>
      <c r="G14" s="19">
        <v>0</v>
      </c>
      <c r="H14" s="18">
        <v>50</v>
      </c>
      <c r="I14" s="18" t="s">
        <v>36</v>
      </c>
      <c r="J14" s="18"/>
      <c r="K14" s="18">
        <f t="shared" si="0"/>
        <v>0</v>
      </c>
      <c r="L14" s="18"/>
      <c r="M14" s="18"/>
      <c r="N14" s="18"/>
      <c r="O14" s="18">
        <f t="shared" si="1"/>
        <v>0</v>
      </c>
      <c r="P14" s="20"/>
      <c r="Q14" s="20"/>
      <c r="R14" s="18"/>
      <c r="S14" s="18" t="e">
        <f t="shared" si="2"/>
        <v>#DIV/0!</v>
      </c>
      <c r="T14" s="18" t="e">
        <f t="shared" si="3"/>
        <v>#DIV/0!</v>
      </c>
      <c r="U14" s="18">
        <v>0</v>
      </c>
      <c r="V14" s="18">
        <v>0</v>
      </c>
      <c r="W14" s="18">
        <v>-0.2</v>
      </c>
      <c r="X14" s="18">
        <v>-0.2</v>
      </c>
      <c r="Y14" s="18">
        <v>-1</v>
      </c>
      <c r="Z14" s="18">
        <v>-1</v>
      </c>
      <c r="AA14" s="18">
        <v>1</v>
      </c>
      <c r="AB14" s="18">
        <v>1</v>
      </c>
      <c r="AC14" s="18">
        <v>0</v>
      </c>
      <c r="AD14" s="18">
        <v>0</v>
      </c>
      <c r="AE14" s="18" t="s">
        <v>48</v>
      </c>
      <c r="AF14" s="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24</v>
      </c>
      <c r="D15" s="1">
        <v>24</v>
      </c>
      <c r="E15" s="1">
        <v>14</v>
      </c>
      <c r="F15" s="1">
        <v>26</v>
      </c>
      <c r="G15" s="7">
        <v>0.35</v>
      </c>
      <c r="H15" s="1">
        <v>50</v>
      </c>
      <c r="I15" s="1" t="s">
        <v>36</v>
      </c>
      <c r="J15" s="1">
        <v>16</v>
      </c>
      <c r="K15" s="1">
        <f t="shared" si="0"/>
        <v>-2</v>
      </c>
      <c r="L15" s="1"/>
      <c r="M15" s="1"/>
      <c r="N15" s="1"/>
      <c r="O15" s="1">
        <f t="shared" si="1"/>
        <v>2.8</v>
      </c>
      <c r="P15" s="5"/>
      <c r="Q15" s="5"/>
      <c r="R15" s="1"/>
      <c r="S15" s="1">
        <f t="shared" si="2"/>
        <v>9.2857142857142865</v>
      </c>
      <c r="T15" s="1">
        <f t="shared" si="3"/>
        <v>9.2857142857142865</v>
      </c>
      <c r="U15" s="1">
        <v>3.6</v>
      </c>
      <c r="V15" s="1">
        <v>3.6</v>
      </c>
      <c r="W15" s="1">
        <v>6.6</v>
      </c>
      <c r="X15" s="1">
        <v>6.2</v>
      </c>
      <c r="Y15" s="1">
        <v>-0.6</v>
      </c>
      <c r="Z15" s="1">
        <v>0</v>
      </c>
      <c r="AA15" s="1">
        <v>5.8</v>
      </c>
      <c r="AB15" s="1">
        <v>6.2</v>
      </c>
      <c r="AC15" s="1">
        <v>0.2</v>
      </c>
      <c r="AD15" s="1">
        <v>-0.8</v>
      </c>
      <c r="AE15" s="1" t="s">
        <v>50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808.89099999999996</v>
      </c>
      <c r="D16" s="1">
        <v>770.09500000000003</v>
      </c>
      <c r="E16" s="1">
        <v>716.19399999999996</v>
      </c>
      <c r="F16" s="1">
        <v>756.21299999999997</v>
      </c>
      <c r="G16" s="7">
        <v>1</v>
      </c>
      <c r="H16" s="1">
        <v>55</v>
      </c>
      <c r="I16" s="1" t="s">
        <v>36</v>
      </c>
      <c r="J16" s="1">
        <v>688.55</v>
      </c>
      <c r="K16" s="1">
        <f t="shared" si="0"/>
        <v>27.644000000000005</v>
      </c>
      <c r="L16" s="1"/>
      <c r="M16" s="1"/>
      <c r="N16" s="1"/>
      <c r="O16" s="1">
        <f t="shared" si="1"/>
        <v>143.2388</v>
      </c>
      <c r="P16" s="5">
        <f t="shared" ref="P15:P46" si="5">10*O16-F16</f>
        <v>676.17499999999995</v>
      </c>
      <c r="Q16" s="5"/>
      <c r="R16" s="1"/>
      <c r="S16" s="1">
        <f t="shared" si="2"/>
        <v>10</v>
      </c>
      <c r="T16" s="1">
        <f t="shared" si="3"/>
        <v>5.2793865907840614</v>
      </c>
      <c r="U16" s="1">
        <v>124.5916</v>
      </c>
      <c r="V16" s="1">
        <v>128.5864</v>
      </c>
      <c r="W16" s="1">
        <v>156.54220000000001</v>
      </c>
      <c r="X16" s="1">
        <v>148.0136</v>
      </c>
      <c r="Y16" s="1">
        <v>86.253</v>
      </c>
      <c r="Z16" s="1">
        <v>82.231799999999993</v>
      </c>
      <c r="AA16" s="1">
        <v>74.808599999999998</v>
      </c>
      <c r="AB16" s="1">
        <v>80.048199999999994</v>
      </c>
      <c r="AC16" s="1">
        <v>77.3416</v>
      </c>
      <c r="AD16" s="1">
        <v>78.067999999999998</v>
      </c>
      <c r="AE16" s="1" t="s">
        <v>52</v>
      </c>
      <c r="AF16" s="1">
        <f>G16*P16</f>
        <v>676.17499999999995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35</v>
      </c>
      <c r="C17" s="1">
        <v>3165.0720000000001</v>
      </c>
      <c r="D17" s="1">
        <v>2059.3939999999998</v>
      </c>
      <c r="E17" s="1">
        <v>2278.326</v>
      </c>
      <c r="F17" s="1">
        <v>2548.163</v>
      </c>
      <c r="G17" s="7">
        <v>1</v>
      </c>
      <c r="H17" s="1">
        <v>50</v>
      </c>
      <c r="I17" s="1" t="s">
        <v>36</v>
      </c>
      <c r="J17" s="1">
        <v>2292.6999999999998</v>
      </c>
      <c r="K17" s="1">
        <f t="shared" si="0"/>
        <v>-14.373999999999796</v>
      </c>
      <c r="L17" s="1"/>
      <c r="M17" s="1"/>
      <c r="N17" s="1"/>
      <c r="O17" s="1">
        <f t="shared" si="1"/>
        <v>455.66520000000003</v>
      </c>
      <c r="P17" s="5">
        <f t="shared" si="5"/>
        <v>2008.489</v>
      </c>
      <c r="Q17" s="5"/>
      <c r="R17" s="1"/>
      <c r="S17" s="1">
        <f t="shared" si="2"/>
        <v>10</v>
      </c>
      <c r="T17" s="1">
        <f t="shared" si="3"/>
        <v>5.5921825937113478</v>
      </c>
      <c r="U17" s="1">
        <v>405.77159999999998</v>
      </c>
      <c r="V17" s="1">
        <v>402.40120000000002</v>
      </c>
      <c r="W17" s="1">
        <v>479.74540000000002</v>
      </c>
      <c r="X17" s="1">
        <v>472.3818</v>
      </c>
      <c r="Y17" s="1">
        <v>328.16019999999997</v>
      </c>
      <c r="Z17" s="1">
        <v>337.84980000000002</v>
      </c>
      <c r="AA17" s="1">
        <v>386.88420000000002</v>
      </c>
      <c r="AB17" s="1">
        <v>415.35939999999999</v>
      </c>
      <c r="AC17" s="1">
        <v>336.47320000000002</v>
      </c>
      <c r="AD17" s="1">
        <v>306.82859999999999</v>
      </c>
      <c r="AE17" s="1" t="s">
        <v>52</v>
      </c>
      <c r="AF17" s="1">
        <f>G17*P17</f>
        <v>2008.489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35</v>
      </c>
      <c r="C18" s="1">
        <v>156.55600000000001</v>
      </c>
      <c r="D18" s="1">
        <v>250.77799999999999</v>
      </c>
      <c r="E18" s="1">
        <v>115.455</v>
      </c>
      <c r="F18" s="1">
        <v>246.13</v>
      </c>
      <c r="G18" s="7">
        <v>1</v>
      </c>
      <c r="H18" s="1">
        <v>60</v>
      </c>
      <c r="I18" s="1" t="s">
        <v>36</v>
      </c>
      <c r="J18" s="1">
        <v>110.6</v>
      </c>
      <c r="K18" s="1">
        <f t="shared" si="0"/>
        <v>4.855000000000004</v>
      </c>
      <c r="L18" s="1"/>
      <c r="M18" s="1"/>
      <c r="N18" s="1"/>
      <c r="O18" s="1">
        <f t="shared" si="1"/>
        <v>23.091000000000001</v>
      </c>
      <c r="P18" s="5"/>
      <c r="Q18" s="5"/>
      <c r="R18" s="1"/>
      <c r="S18" s="1">
        <f t="shared" si="2"/>
        <v>10.659131263262742</v>
      </c>
      <c r="T18" s="1">
        <f t="shared" si="3"/>
        <v>10.659131263262742</v>
      </c>
      <c r="U18" s="1">
        <v>31.021999999999998</v>
      </c>
      <c r="V18" s="1">
        <v>33.302399999999999</v>
      </c>
      <c r="W18" s="1">
        <v>28.489799999999999</v>
      </c>
      <c r="X18" s="1">
        <v>27.704999999999998</v>
      </c>
      <c r="Y18" s="1">
        <v>33.787400000000012</v>
      </c>
      <c r="Z18" s="1">
        <v>32.773800000000001</v>
      </c>
      <c r="AA18" s="1">
        <v>29.477599999999999</v>
      </c>
      <c r="AB18" s="1">
        <v>35.4602</v>
      </c>
      <c r="AC18" s="1">
        <v>38.959200000000003</v>
      </c>
      <c r="AD18" s="1">
        <v>34.006399999999999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429.22199999999998</v>
      </c>
      <c r="D19" s="1">
        <v>761.98500000000001</v>
      </c>
      <c r="E19" s="1">
        <v>479.41399999999999</v>
      </c>
      <c r="F19" s="1">
        <v>628.20500000000004</v>
      </c>
      <c r="G19" s="7">
        <v>1</v>
      </c>
      <c r="H19" s="1">
        <v>60</v>
      </c>
      <c r="I19" s="1" t="s">
        <v>36</v>
      </c>
      <c r="J19" s="1">
        <v>480.84500000000003</v>
      </c>
      <c r="K19" s="1">
        <f t="shared" si="0"/>
        <v>-1.43100000000004</v>
      </c>
      <c r="L19" s="1"/>
      <c r="M19" s="1"/>
      <c r="N19" s="1"/>
      <c r="O19" s="1">
        <f t="shared" si="1"/>
        <v>95.882800000000003</v>
      </c>
      <c r="P19" s="5">
        <f t="shared" si="5"/>
        <v>330.62299999999993</v>
      </c>
      <c r="Q19" s="5"/>
      <c r="R19" s="1"/>
      <c r="S19" s="1">
        <f t="shared" si="2"/>
        <v>10</v>
      </c>
      <c r="T19" s="1">
        <f t="shared" si="3"/>
        <v>6.5518007400701688</v>
      </c>
      <c r="U19" s="1">
        <v>86.835999999999999</v>
      </c>
      <c r="V19" s="1">
        <v>84.484200000000001</v>
      </c>
      <c r="W19" s="1">
        <v>85.857600000000005</v>
      </c>
      <c r="X19" s="1">
        <v>79.802199999999999</v>
      </c>
      <c r="Y19" s="1">
        <v>69.794600000000003</v>
      </c>
      <c r="Z19" s="1">
        <v>72.757599999999996</v>
      </c>
      <c r="AA19" s="1">
        <v>88.82820000000001</v>
      </c>
      <c r="AB19" s="1">
        <v>87.918800000000005</v>
      </c>
      <c r="AC19" s="1">
        <v>76.506399999999999</v>
      </c>
      <c r="AD19" s="1">
        <v>77.945599999999999</v>
      </c>
      <c r="AE19" s="1"/>
      <c r="AF19" s="1">
        <f>G19*P19</f>
        <v>330.62299999999993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35</v>
      </c>
      <c r="C20" s="1">
        <v>167.524</v>
      </c>
      <c r="D20" s="1">
        <v>157.88</v>
      </c>
      <c r="E20" s="1">
        <v>129.53899999999999</v>
      </c>
      <c r="F20" s="1">
        <v>173.48599999999999</v>
      </c>
      <c r="G20" s="7">
        <v>1</v>
      </c>
      <c r="H20" s="1">
        <v>60</v>
      </c>
      <c r="I20" s="1" t="s">
        <v>36</v>
      </c>
      <c r="J20" s="1">
        <v>123.66</v>
      </c>
      <c r="K20" s="1">
        <f t="shared" si="0"/>
        <v>5.8789999999999907</v>
      </c>
      <c r="L20" s="1"/>
      <c r="M20" s="1"/>
      <c r="N20" s="1"/>
      <c r="O20" s="1">
        <f t="shared" si="1"/>
        <v>25.907799999999998</v>
      </c>
      <c r="P20" s="5">
        <f t="shared" si="5"/>
        <v>85.591999999999985</v>
      </c>
      <c r="Q20" s="5"/>
      <c r="R20" s="1"/>
      <c r="S20" s="1">
        <f t="shared" si="2"/>
        <v>10</v>
      </c>
      <c r="T20" s="1">
        <f t="shared" si="3"/>
        <v>6.6962845166320566</v>
      </c>
      <c r="U20" s="1">
        <v>25.0642</v>
      </c>
      <c r="V20" s="1">
        <v>23.478200000000001</v>
      </c>
      <c r="W20" s="1">
        <v>16.283200000000001</v>
      </c>
      <c r="X20" s="1">
        <v>21.6372</v>
      </c>
      <c r="Y20" s="1">
        <v>29.497800000000002</v>
      </c>
      <c r="Z20" s="1">
        <v>27.126000000000001</v>
      </c>
      <c r="AA20" s="1">
        <v>31.8126</v>
      </c>
      <c r="AB20" s="1">
        <v>32.18</v>
      </c>
      <c r="AC20" s="1">
        <v>34.949800000000003</v>
      </c>
      <c r="AD20" s="1">
        <v>35.035800000000002</v>
      </c>
      <c r="AE20" s="1"/>
      <c r="AF20" s="1">
        <f>G20*P20</f>
        <v>85.591999999999985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35</v>
      </c>
      <c r="C21" s="1">
        <v>2112.6129999999998</v>
      </c>
      <c r="D21" s="1">
        <v>1030.723</v>
      </c>
      <c r="E21" s="1">
        <v>1407.194</v>
      </c>
      <c r="F21" s="1">
        <v>1483.0920000000001</v>
      </c>
      <c r="G21" s="7">
        <v>1</v>
      </c>
      <c r="H21" s="1">
        <v>60</v>
      </c>
      <c r="I21" s="1" t="s">
        <v>36</v>
      </c>
      <c r="J21" s="1">
        <v>1355.58</v>
      </c>
      <c r="K21" s="1">
        <f t="shared" si="0"/>
        <v>51.614000000000033</v>
      </c>
      <c r="L21" s="1"/>
      <c r="M21" s="1"/>
      <c r="N21" s="1"/>
      <c r="O21" s="1">
        <f t="shared" si="1"/>
        <v>281.43880000000001</v>
      </c>
      <c r="P21" s="5">
        <f t="shared" si="5"/>
        <v>1331.2959999999998</v>
      </c>
      <c r="Q21" s="5"/>
      <c r="R21" s="1"/>
      <c r="S21" s="1">
        <f t="shared" si="2"/>
        <v>10</v>
      </c>
      <c r="T21" s="1">
        <f t="shared" si="3"/>
        <v>5.2696785233592527</v>
      </c>
      <c r="U21" s="1">
        <v>243.20779999999999</v>
      </c>
      <c r="V21" s="1">
        <v>246.3004</v>
      </c>
      <c r="W21" s="1">
        <v>258.69439999999997</v>
      </c>
      <c r="X21" s="1">
        <v>253.22819999999999</v>
      </c>
      <c r="Y21" s="1">
        <v>280.7978</v>
      </c>
      <c r="Z21" s="1">
        <v>276.86579999999998</v>
      </c>
      <c r="AA21" s="1">
        <v>263.56119999999999</v>
      </c>
      <c r="AB21" s="1">
        <v>275.12</v>
      </c>
      <c r="AC21" s="1">
        <v>284.4896</v>
      </c>
      <c r="AD21" s="1">
        <v>260.23719999999997</v>
      </c>
      <c r="AE21" s="1" t="s">
        <v>58</v>
      </c>
      <c r="AF21" s="1">
        <f>G21*P21</f>
        <v>1331.2959999999998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35</v>
      </c>
      <c r="C22" s="1">
        <v>671.91899999999998</v>
      </c>
      <c r="D22" s="1"/>
      <c r="E22" s="1">
        <v>266.33300000000003</v>
      </c>
      <c r="F22" s="1">
        <v>360.67500000000001</v>
      </c>
      <c r="G22" s="7">
        <v>1</v>
      </c>
      <c r="H22" s="1">
        <v>60</v>
      </c>
      <c r="I22" s="1" t="s">
        <v>36</v>
      </c>
      <c r="J22" s="1">
        <v>254.07</v>
      </c>
      <c r="K22" s="1">
        <f t="shared" si="0"/>
        <v>12.263000000000034</v>
      </c>
      <c r="L22" s="1"/>
      <c r="M22" s="1"/>
      <c r="N22" s="1"/>
      <c r="O22" s="1">
        <f t="shared" si="1"/>
        <v>53.266600000000004</v>
      </c>
      <c r="P22" s="5">
        <f t="shared" si="5"/>
        <v>171.99100000000004</v>
      </c>
      <c r="Q22" s="5"/>
      <c r="R22" s="1"/>
      <c r="S22" s="1">
        <f t="shared" si="2"/>
        <v>10</v>
      </c>
      <c r="T22" s="1">
        <f t="shared" si="3"/>
        <v>6.7711286246916451</v>
      </c>
      <c r="U22" s="1">
        <v>39.108600000000003</v>
      </c>
      <c r="V22" s="1">
        <v>41.738</v>
      </c>
      <c r="W22" s="1">
        <v>74.789400000000001</v>
      </c>
      <c r="X22" s="1">
        <v>83.188800000000001</v>
      </c>
      <c r="Y22" s="1">
        <v>116.6786</v>
      </c>
      <c r="Z22" s="1">
        <v>116.6052</v>
      </c>
      <c r="AA22" s="1">
        <v>127.098</v>
      </c>
      <c r="AB22" s="1">
        <v>139.32820000000001</v>
      </c>
      <c r="AC22" s="1">
        <v>117.48860000000001</v>
      </c>
      <c r="AD22" s="1">
        <v>89.549199999999999</v>
      </c>
      <c r="AE22" s="1" t="s">
        <v>61</v>
      </c>
      <c r="AF22" s="1">
        <f>G22*P22</f>
        <v>171.99100000000004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35</v>
      </c>
      <c r="C23" s="1">
        <v>546.53899999999999</v>
      </c>
      <c r="D23" s="1"/>
      <c r="E23" s="1">
        <v>243.62299999999999</v>
      </c>
      <c r="F23" s="1">
        <v>266.16800000000001</v>
      </c>
      <c r="G23" s="7">
        <v>1</v>
      </c>
      <c r="H23" s="1">
        <v>60</v>
      </c>
      <c r="I23" s="1" t="s">
        <v>36</v>
      </c>
      <c r="J23" s="1">
        <v>233.02</v>
      </c>
      <c r="K23" s="1">
        <f t="shared" si="0"/>
        <v>10.60299999999998</v>
      </c>
      <c r="L23" s="1"/>
      <c r="M23" s="1"/>
      <c r="N23" s="1"/>
      <c r="O23" s="1">
        <f t="shared" si="1"/>
        <v>48.724599999999995</v>
      </c>
      <c r="P23" s="5">
        <f t="shared" si="5"/>
        <v>221.07799999999997</v>
      </c>
      <c r="Q23" s="5"/>
      <c r="R23" s="1"/>
      <c r="S23" s="1">
        <f t="shared" si="2"/>
        <v>10</v>
      </c>
      <c r="T23" s="1">
        <f t="shared" si="3"/>
        <v>5.4627026183898897</v>
      </c>
      <c r="U23" s="1">
        <v>38.2806</v>
      </c>
      <c r="V23" s="1">
        <v>36.550400000000003</v>
      </c>
      <c r="W23" s="1">
        <v>60.637</v>
      </c>
      <c r="X23" s="1">
        <v>69.0946</v>
      </c>
      <c r="Y23" s="1">
        <v>119.038</v>
      </c>
      <c r="Z23" s="1">
        <v>118.2518</v>
      </c>
      <c r="AA23" s="1">
        <v>111.83159999999999</v>
      </c>
      <c r="AB23" s="1">
        <v>127.3006</v>
      </c>
      <c r="AC23" s="1">
        <v>116.58620000000001</v>
      </c>
      <c r="AD23" s="1">
        <v>88.330600000000004</v>
      </c>
      <c r="AE23" s="1" t="s">
        <v>61</v>
      </c>
      <c r="AF23" s="1">
        <f>G23*P23</f>
        <v>221.07799999999997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35</v>
      </c>
      <c r="C24" s="1">
        <v>764.80499999999995</v>
      </c>
      <c r="D24" s="1">
        <v>621.39700000000005</v>
      </c>
      <c r="E24" s="1">
        <v>617.88599999999997</v>
      </c>
      <c r="F24" s="1">
        <v>653.65300000000002</v>
      </c>
      <c r="G24" s="7">
        <v>1</v>
      </c>
      <c r="H24" s="1">
        <v>60</v>
      </c>
      <c r="I24" s="1" t="s">
        <v>36</v>
      </c>
      <c r="J24" s="1">
        <v>590.52</v>
      </c>
      <c r="K24" s="1">
        <f t="shared" si="0"/>
        <v>27.365999999999985</v>
      </c>
      <c r="L24" s="1"/>
      <c r="M24" s="1"/>
      <c r="N24" s="1"/>
      <c r="O24" s="1">
        <f t="shared" si="1"/>
        <v>123.57719999999999</v>
      </c>
      <c r="P24" s="5">
        <f t="shared" si="5"/>
        <v>582.11899999999991</v>
      </c>
      <c r="Q24" s="5"/>
      <c r="R24" s="1"/>
      <c r="S24" s="1">
        <f t="shared" si="2"/>
        <v>10</v>
      </c>
      <c r="T24" s="1">
        <f t="shared" si="3"/>
        <v>5.2894304127298568</v>
      </c>
      <c r="U24" s="1">
        <v>108.4508</v>
      </c>
      <c r="V24" s="1">
        <v>112.6566</v>
      </c>
      <c r="W24" s="1">
        <v>132.751</v>
      </c>
      <c r="X24" s="1">
        <v>121.5416</v>
      </c>
      <c r="Y24" s="1">
        <v>58.943399999999997</v>
      </c>
      <c r="Z24" s="1">
        <v>56.558000000000007</v>
      </c>
      <c r="AA24" s="1">
        <v>62.283200000000001</v>
      </c>
      <c r="AB24" s="1">
        <v>73.118399999999994</v>
      </c>
      <c r="AC24" s="1">
        <v>86.7346</v>
      </c>
      <c r="AD24" s="1">
        <v>84.134600000000006</v>
      </c>
      <c r="AE24" s="1" t="s">
        <v>52</v>
      </c>
      <c r="AF24" s="1">
        <f>G24*P24</f>
        <v>582.11899999999991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35</v>
      </c>
      <c r="C25" s="1">
        <v>283.09899999999999</v>
      </c>
      <c r="D25" s="1">
        <v>276.70400000000001</v>
      </c>
      <c r="E25" s="1">
        <v>261.47199999999998</v>
      </c>
      <c r="F25" s="1">
        <v>251.34700000000001</v>
      </c>
      <c r="G25" s="7">
        <v>1</v>
      </c>
      <c r="H25" s="1">
        <v>30</v>
      </c>
      <c r="I25" s="1" t="s">
        <v>36</v>
      </c>
      <c r="J25" s="1">
        <v>246.3</v>
      </c>
      <c r="K25" s="1">
        <f t="shared" si="0"/>
        <v>15.171999999999969</v>
      </c>
      <c r="L25" s="1"/>
      <c r="M25" s="1"/>
      <c r="N25" s="1"/>
      <c r="O25" s="1">
        <f t="shared" si="1"/>
        <v>52.294399999999996</v>
      </c>
      <c r="P25" s="5">
        <f t="shared" si="5"/>
        <v>271.59699999999998</v>
      </c>
      <c r="Q25" s="5"/>
      <c r="R25" s="1"/>
      <c r="S25" s="1">
        <f t="shared" si="2"/>
        <v>10</v>
      </c>
      <c r="T25" s="1">
        <f t="shared" si="3"/>
        <v>4.8063846224452336</v>
      </c>
      <c r="U25" s="1">
        <v>41.6068</v>
      </c>
      <c r="V25" s="1">
        <v>41.186</v>
      </c>
      <c r="W25" s="1">
        <v>44.9148</v>
      </c>
      <c r="X25" s="1">
        <v>43.176600000000001</v>
      </c>
      <c r="Y25" s="1">
        <v>46.800400000000003</v>
      </c>
      <c r="Z25" s="1">
        <v>49.538600000000002</v>
      </c>
      <c r="AA25" s="1">
        <v>51.288200000000003</v>
      </c>
      <c r="AB25" s="1">
        <v>52.424799999999998</v>
      </c>
      <c r="AC25" s="1">
        <v>55.983600000000003</v>
      </c>
      <c r="AD25" s="1">
        <v>56.239600000000003</v>
      </c>
      <c r="AE25" s="1"/>
      <c r="AF25" s="1">
        <f>G25*P25</f>
        <v>271.59699999999998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35</v>
      </c>
      <c r="C26" s="1">
        <v>273.04500000000002</v>
      </c>
      <c r="D26" s="1">
        <v>168.49299999999999</v>
      </c>
      <c r="E26" s="1">
        <v>173.65899999999999</v>
      </c>
      <c r="F26" s="1">
        <v>236.09399999999999</v>
      </c>
      <c r="G26" s="7">
        <v>1</v>
      </c>
      <c r="H26" s="1">
        <v>30</v>
      </c>
      <c r="I26" s="1" t="s">
        <v>36</v>
      </c>
      <c r="J26" s="1">
        <v>159.4</v>
      </c>
      <c r="K26" s="1">
        <f t="shared" si="0"/>
        <v>14.258999999999986</v>
      </c>
      <c r="L26" s="1"/>
      <c r="M26" s="1"/>
      <c r="N26" s="1"/>
      <c r="O26" s="1">
        <f t="shared" si="1"/>
        <v>34.7318</v>
      </c>
      <c r="P26" s="5">
        <f t="shared" si="5"/>
        <v>111.22399999999999</v>
      </c>
      <c r="Q26" s="5"/>
      <c r="R26" s="1"/>
      <c r="S26" s="1">
        <f t="shared" si="2"/>
        <v>10</v>
      </c>
      <c r="T26" s="1">
        <f t="shared" si="3"/>
        <v>6.797632141150185</v>
      </c>
      <c r="U26" s="1">
        <v>34.130399999999987</v>
      </c>
      <c r="V26" s="1">
        <v>33.811599999999999</v>
      </c>
      <c r="W26" s="1">
        <v>40.175600000000003</v>
      </c>
      <c r="X26" s="1">
        <v>39.363600000000012</v>
      </c>
      <c r="Y26" s="1">
        <v>38.167000000000002</v>
      </c>
      <c r="Z26" s="1">
        <v>40.303800000000003</v>
      </c>
      <c r="AA26" s="1">
        <v>51.299400000000013</v>
      </c>
      <c r="AB26" s="1">
        <v>51.735599999999998</v>
      </c>
      <c r="AC26" s="1">
        <v>37.042200000000001</v>
      </c>
      <c r="AD26" s="1">
        <v>30.46</v>
      </c>
      <c r="AE26" s="1" t="s">
        <v>66</v>
      </c>
      <c r="AF26" s="1">
        <f>G26*P26</f>
        <v>111.22399999999999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35</v>
      </c>
      <c r="C27" s="1">
        <v>489.51499999999999</v>
      </c>
      <c r="D27" s="1">
        <v>345.51</v>
      </c>
      <c r="E27" s="1">
        <v>369.73599999999999</v>
      </c>
      <c r="F27" s="1">
        <v>398.97399999999999</v>
      </c>
      <c r="G27" s="7">
        <v>1</v>
      </c>
      <c r="H27" s="1">
        <v>30</v>
      </c>
      <c r="I27" s="1" t="s">
        <v>36</v>
      </c>
      <c r="J27" s="1">
        <v>357.2</v>
      </c>
      <c r="K27" s="1">
        <f t="shared" si="0"/>
        <v>12.536000000000001</v>
      </c>
      <c r="L27" s="1"/>
      <c r="M27" s="1"/>
      <c r="N27" s="1"/>
      <c r="O27" s="1">
        <f t="shared" si="1"/>
        <v>73.947199999999995</v>
      </c>
      <c r="P27" s="5">
        <f t="shared" si="5"/>
        <v>340.49799999999999</v>
      </c>
      <c r="Q27" s="5"/>
      <c r="R27" s="1"/>
      <c r="S27" s="1">
        <f t="shared" si="2"/>
        <v>10</v>
      </c>
      <c r="T27" s="1">
        <f t="shared" si="3"/>
        <v>5.3953902243763121</v>
      </c>
      <c r="U27" s="1">
        <v>63.240400000000001</v>
      </c>
      <c r="V27" s="1">
        <v>65.141199999999998</v>
      </c>
      <c r="W27" s="1">
        <v>73.643200000000007</v>
      </c>
      <c r="X27" s="1">
        <v>73.3536</v>
      </c>
      <c r="Y27" s="1">
        <v>67.882199999999997</v>
      </c>
      <c r="Z27" s="1">
        <v>70.528999999999996</v>
      </c>
      <c r="AA27" s="1">
        <v>75.510000000000005</v>
      </c>
      <c r="AB27" s="1">
        <v>79.639800000000008</v>
      </c>
      <c r="AC27" s="1">
        <v>84.305599999999998</v>
      </c>
      <c r="AD27" s="1">
        <v>81.161599999999993</v>
      </c>
      <c r="AE27" s="1"/>
      <c r="AF27" s="1">
        <f>G27*P27</f>
        <v>340.49799999999999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35</v>
      </c>
      <c r="C28" s="1">
        <v>40.531999999999996</v>
      </c>
      <c r="D28" s="1">
        <v>24.346</v>
      </c>
      <c r="E28" s="1">
        <v>18.712</v>
      </c>
      <c r="F28" s="1">
        <v>41.71</v>
      </c>
      <c r="G28" s="7">
        <v>1</v>
      </c>
      <c r="H28" s="1">
        <v>45</v>
      </c>
      <c r="I28" s="1" t="s">
        <v>36</v>
      </c>
      <c r="J28" s="1">
        <v>30.1</v>
      </c>
      <c r="K28" s="1">
        <f t="shared" si="0"/>
        <v>-11.388000000000002</v>
      </c>
      <c r="L28" s="1"/>
      <c r="M28" s="1"/>
      <c r="N28" s="1"/>
      <c r="O28" s="1">
        <f t="shared" si="1"/>
        <v>3.7423999999999999</v>
      </c>
      <c r="P28" s="5"/>
      <c r="Q28" s="5"/>
      <c r="R28" s="1"/>
      <c r="S28" s="1">
        <f t="shared" si="2"/>
        <v>11.145254382214622</v>
      </c>
      <c r="T28" s="1">
        <f t="shared" si="3"/>
        <v>11.145254382214622</v>
      </c>
      <c r="U28" s="1">
        <v>2.4445999999999999</v>
      </c>
      <c r="V28" s="1">
        <v>2.7004000000000001</v>
      </c>
      <c r="W28" s="1">
        <v>5.4307999999999996</v>
      </c>
      <c r="X28" s="1">
        <v>4.4626000000000001</v>
      </c>
      <c r="Y28" s="1">
        <v>3.3197999999999999</v>
      </c>
      <c r="Z28" s="1">
        <v>4.2915999999999999</v>
      </c>
      <c r="AA28" s="1">
        <v>5.6878000000000002</v>
      </c>
      <c r="AB28" s="1">
        <v>5.6793999999999993</v>
      </c>
      <c r="AC28" s="1">
        <v>3.2292000000000001</v>
      </c>
      <c r="AD28" s="1">
        <v>2.6972</v>
      </c>
      <c r="AE28" s="26" t="s">
        <v>45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35</v>
      </c>
      <c r="C29" s="1">
        <v>65.497</v>
      </c>
      <c r="D29" s="1"/>
      <c r="E29" s="1">
        <v>23.302</v>
      </c>
      <c r="F29" s="1">
        <v>42.152999999999999</v>
      </c>
      <c r="G29" s="7">
        <v>1</v>
      </c>
      <c r="H29" s="1">
        <v>40</v>
      </c>
      <c r="I29" s="1" t="s">
        <v>36</v>
      </c>
      <c r="J29" s="1">
        <v>21.25</v>
      </c>
      <c r="K29" s="1">
        <f t="shared" si="0"/>
        <v>2.0519999999999996</v>
      </c>
      <c r="L29" s="1"/>
      <c r="M29" s="1"/>
      <c r="N29" s="1"/>
      <c r="O29" s="1">
        <f t="shared" si="1"/>
        <v>4.6604000000000001</v>
      </c>
      <c r="P29" s="5">
        <f t="shared" si="5"/>
        <v>4.4510000000000005</v>
      </c>
      <c r="Q29" s="5"/>
      <c r="R29" s="1"/>
      <c r="S29" s="1">
        <f t="shared" si="2"/>
        <v>10</v>
      </c>
      <c r="T29" s="1">
        <f t="shared" si="3"/>
        <v>9.0449317655136898</v>
      </c>
      <c r="U29" s="1">
        <v>2.9007999999999998</v>
      </c>
      <c r="V29" s="1">
        <v>1.7383999999999999</v>
      </c>
      <c r="W29" s="1">
        <v>3.7818000000000001</v>
      </c>
      <c r="X29" s="1">
        <v>6.4077999999999999</v>
      </c>
      <c r="Y29" s="1">
        <v>6.5085999999999986</v>
      </c>
      <c r="Z29" s="1">
        <v>4.4720000000000004</v>
      </c>
      <c r="AA29" s="1">
        <v>4.7274000000000003</v>
      </c>
      <c r="AB29" s="1">
        <v>5.0009999999999986</v>
      </c>
      <c r="AC29" s="1">
        <v>5.4689999999999994</v>
      </c>
      <c r="AD29" s="1">
        <v>6.6416000000000004</v>
      </c>
      <c r="AE29" s="1"/>
      <c r="AF29" s="1">
        <f>G29*P29</f>
        <v>4.4510000000000005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35</v>
      </c>
      <c r="C30" s="1">
        <v>248.58699999999999</v>
      </c>
      <c r="D30" s="1">
        <v>153.09299999999999</v>
      </c>
      <c r="E30" s="1">
        <v>187.44</v>
      </c>
      <c r="F30" s="1">
        <v>165.54</v>
      </c>
      <c r="G30" s="7">
        <v>1</v>
      </c>
      <c r="H30" s="1">
        <v>30</v>
      </c>
      <c r="I30" s="1" t="s">
        <v>36</v>
      </c>
      <c r="J30" s="1">
        <v>175.4</v>
      </c>
      <c r="K30" s="1">
        <f t="shared" si="0"/>
        <v>12.039999999999992</v>
      </c>
      <c r="L30" s="1"/>
      <c r="M30" s="1"/>
      <c r="N30" s="1"/>
      <c r="O30" s="1">
        <f t="shared" si="1"/>
        <v>37.488</v>
      </c>
      <c r="P30" s="5">
        <f t="shared" si="5"/>
        <v>209.34</v>
      </c>
      <c r="Q30" s="5"/>
      <c r="R30" s="1"/>
      <c r="S30" s="1">
        <f t="shared" si="2"/>
        <v>10</v>
      </c>
      <c r="T30" s="1">
        <f t="shared" si="3"/>
        <v>4.4158130601792571</v>
      </c>
      <c r="U30" s="1">
        <v>29.335000000000001</v>
      </c>
      <c r="V30" s="1">
        <v>27.977599999999999</v>
      </c>
      <c r="W30" s="1">
        <v>31.760400000000001</v>
      </c>
      <c r="X30" s="1">
        <v>33.487400000000001</v>
      </c>
      <c r="Y30" s="1">
        <v>38.676600000000001</v>
      </c>
      <c r="Z30" s="1">
        <v>38.743200000000002</v>
      </c>
      <c r="AA30" s="1">
        <v>31.553599999999999</v>
      </c>
      <c r="AB30" s="1">
        <v>32.640799999999999</v>
      </c>
      <c r="AC30" s="1">
        <v>40.050600000000003</v>
      </c>
      <c r="AD30" s="1">
        <v>36.476399999999998</v>
      </c>
      <c r="AE30" s="1"/>
      <c r="AF30" s="1">
        <f>G30*P30</f>
        <v>209.34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35</v>
      </c>
      <c r="C31" s="1">
        <v>23.042999999999999</v>
      </c>
      <c r="D31" s="1"/>
      <c r="E31" s="1">
        <v>5.375</v>
      </c>
      <c r="F31" s="1">
        <v>14.061</v>
      </c>
      <c r="G31" s="7">
        <v>1</v>
      </c>
      <c r="H31" s="1">
        <v>50</v>
      </c>
      <c r="I31" s="1" t="s">
        <v>36</v>
      </c>
      <c r="J31" s="1">
        <v>5.4</v>
      </c>
      <c r="K31" s="1">
        <f t="shared" si="0"/>
        <v>-2.5000000000000355E-2</v>
      </c>
      <c r="L31" s="1"/>
      <c r="M31" s="1"/>
      <c r="N31" s="1"/>
      <c r="O31" s="1">
        <f t="shared" si="1"/>
        <v>1.075</v>
      </c>
      <c r="P31" s="5"/>
      <c r="Q31" s="5"/>
      <c r="R31" s="1"/>
      <c r="S31" s="1">
        <f t="shared" si="2"/>
        <v>13.08</v>
      </c>
      <c r="T31" s="1">
        <f t="shared" si="3"/>
        <v>13.08</v>
      </c>
      <c r="U31" s="1">
        <v>1.2565999999999999</v>
      </c>
      <c r="V31" s="1">
        <v>1.6217999999999999</v>
      </c>
      <c r="W31" s="1">
        <v>2.3355999999999999</v>
      </c>
      <c r="X31" s="1">
        <v>1.2562</v>
      </c>
      <c r="Y31" s="1">
        <v>-1.7856000000000001</v>
      </c>
      <c r="Z31" s="1">
        <v>-1.2482</v>
      </c>
      <c r="AA31" s="1">
        <v>2.7170000000000001</v>
      </c>
      <c r="AB31" s="1">
        <v>3.2597999999999998</v>
      </c>
      <c r="AC31" s="1">
        <v>0.54279999999999995</v>
      </c>
      <c r="AD31" s="1">
        <v>0</v>
      </c>
      <c r="AE31" s="25" t="s">
        <v>69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35</v>
      </c>
      <c r="C32" s="1">
        <v>16.238</v>
      </c>
      <c r="D32" s="1"/>
      <c r="E32" s="1">
        <v>5.51</v>
      </c>
      <c r="F32" s="1">
        <v>7.9420000000000002</v>
      </c>
      <c r="G32" s="7">
        <v>1</v>
      </c>
      <c r="H32" s="1">
        <v>50</v>
      </c>
      <c r="I32" s="1" t="s">
        <v>36</v>
      </c>
      <c r="J32" s="1">
        <v>4.5999999999999996</v>
      </c>
      <c r="K32" s="1">
        <f t="shared" si="0"/>
        <v>0.91000000000000014</v>
      </c>
      <c r="L32" s="1"/>
      <c r="M32" s="1"/>
      <c r="N32" s="1"/>
      <c r="O32" s="1">
        <f t="shared" si="1"/>
        <v>1.1019999999999999</v>
      </c>
      <c r="P32" s="5">
        <v>4</v>
      </c>
      <c r="Q32" s="5"/>
      <c r="R32" s="1"/>
      <c r="S32" s="1">
        <f t="shared" si="2"/>
        <v>10.836660617059893</v>
      </c>
      <c r="T32" s="1">
        <f t="shared" si="3"/>
        <v>7.2068965517241388</v>
      </c>
      <c r="U32" s="1">
        <v>1.478</v>
      </c>
      <c r="V32" s="1">
        <v>1.6639999999999999</v>
      </c>
      <c r="W32" s="1">
        <v>2.4</v>
      </c>
      <c r="X32" s="1">
        <v>1.9710000000000001</v>
      </c>
      <c r="Y32" s="1">
        <v>-0.16600000000000001</v>
      </c>
      <c r="Z32" s="1">
        <v>0.26300000000000001</v>
      </c>
      <c r="AA32" s="1">
        <v>2.5886</v>
      </c>
      <c r="AB32" s="1">
        <v>2.5861999999999998</v>
      </c>
      <c r="AC32" s="1">
        <v>0.18360000000000001</v>
      </c>
      <c r="AD32" s="1">
        <v>0</v>
      </c>
      <c r="AE32" s="1" t="s">
        <v>74</v>
      </c>
      <c r="AF32" s="1">
        <f>G32*P32</f>
        <v>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41</v>
      </c>
      <c r="C33" s="1">
        <v>2355</v>
      </c>
      <c r="D33" s="1">
        <v>120</v>
      </c>
      <c r="E33" s="1">
        <v>1154</v>
      </c>
      <c r="F33" s="1">
        <v>1143</v>
      </c>
      <c r="G33" s="7">
        <v>0.4</v>
      </c>
      <c r="H33" s="1">
        <v>45</v>
      </c>
      <c r="I33" s="1" t="s">
        <v>36</v>
      </c>
      <c r="J33" s="1">
        <v>1165</v>
      </c>
      <c r="K33" s="1">
        <f t="shared" si="0"/>
        <v>-11</v>
      </c>
      <c r="L33" s="1"/>
      <c r="M33" s="1"/>
      <c r="N33" s="1"/>
      <c r="O33" s="1">
        <f t="shared" si="1"/>
        <v>230.8</v>
      </c>
      <c r="P33" s="5">
        <f t="shared" si="5"/>
        <v>1165</v>
      </c>
      <c r="Q33" s="5"/>
      <c r="R33" s="1"/>
      <c r="S33" s="1">
        <f t="shared" si="2"/>
        <v>10</v>
      </c>
      <c r="T33" s="1">
        <f t="shared" si="3"/>
        <v>4.9523396880415946</v>
      </c>
      <c r="U33" s="1">
        <v>186.6</v>
      </c>
      <c r="V33" s="1">
        <v>185.8</v>
      </c>
      <c r="W33" s="1">
        <v>232.8</v>
      </c>
      <c r="X33" s="1">
        <v>276.39999999999998</v>
      </c>
      <c r="Y33" s="1">
        <v>365.4</v>
      </c>
      <c r="Z33" s="1">
        <v>343.6</v>
      </c>
      <c r="AA33" s="1">
        <v>325.60000000000002</v>
      </c>
      <c r="AB33" s="1">
        <v>382</v>
      </c>
      <c r="AC33" s="1">
        <v>394.4</v>
      </c>
      <c r="AD33" s="1">
        <v>340.4</v>
      </c>
      <c r="AE33" s="1" t="s">
        <v>76</v>
      </c>
      <c r="AF33" s="1">
        <f>G33*P33</f>
        <v>466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41</v>
      </c>
      <c r="C34" s="1">
        <v>692</v>
      </c>
      <c r="D34" s="1">
        <v>580</v>
      </c>
      <c r="E34" s="1">
        <v>410</v>
      </c>
      <c r="F34" s="1">
        <v>831</v>
      </c>
      <c r="G34" s="7">
        <v>0.45</v>
      </c>
      <c r="H34" s="1">
        <v>50</v>
      </c>
      <c r="I34" s="1" t="s">
        <v>36</v>
      </c>
      <c r="J34" s="1">
        <v>410</v>
      </c>
      <c r="K34" s="1">
        <f t="shared" si="0"/>
        <v>0</v>
      </c>
      <c r="L34" s="1"/>
      <c r="M34" s="1"/>
      <c r="N34" s="1"/>
      <c r="O34" s="1">
        <f t="shared" si="1"/>
        <v>82</v>
      </c>
      <c r="P34" s="5"/>
      <c r="Q34" s="5"/>
      <c r="R34" s="1"/>
      <c r="S34" s="1">
        <f t="shared" si="2"/>
        <v>10.134146341463415</v>
      </c>
      <c r="T34" s="1">
        <f t="shared" si="3"/>
        <v>10.134146341463415</v>
      </c>
      <c r="U34" s="1">
        <v>92.2</v>
      </c>
      <c r="V34" s="1">
        <v>110.6</v>
      </c>
      <c r="W34" s="1">
        <v>95.2</v>
      </c>
      <c r="X34" s="1">
        <v>81.2</v>
      </c>
      <c r="Y34" s="1">
        <v>88.6</v>
      </c>
      <c r="Z34" s="1">
        <v>68.2</v>
      </c>
      <c r="AA34" s="1">
        <v>57.8</v>
      </c>
      <c r="AB34" s="1">
        <v>70.8</v>
      </c>
      <c r="AC34" s="1">
        <v>80.2</v>
      </c>
      <c r="AD34" s="1">
        <v>75</v>
      </c>
      <c r="AE34" s="1" t="s">
        <v>37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41</v>
      </c>
      <c r="C35" s="1">
        <v>1614</v>
      </c>
      <c r="D35" s="1">
        <v>1014</v>
      </c>
      <c r="E35" s="1">
        <v>1023</v>
      </c>
      <c r="F35" s="1">
        <v>1430</v>
      </c>
      <c r="G35" s="7">
        <v>0.4</v>
      </c>
      <c r="H35" s="1">
        <v>45</v>
      </c>
      <c r="I35" s="1" t="s">
        <v>36</v>
      </c>
      <c r="J35" s="1">
        <v>1028</v>
      </c>
      <c r="K35" s="1">
        <f t="shared" si="0"/>
        <v>-5</v>
      </c>
      <c r="L35" s="1"/>
      <c r="M35" s="1"/>
      <c r="N35" s="1"/>
      <c r="O35" s="1">
        <f t="shared" si="1"/>
        <v>204.6</v>
      </c>
      <c r="P35" s="5">
        <f t="shared" si="5"/>
        <v>616</v>
      </c>
      <c r="Q35" s="5"/>
      <c r="R35" s="1"/>
      <c r="S35" s="1">
        <f t="shared" si="2"/>
        <v>10</v>
      </c>
      <c r="T35" s="1">
        <f t="shared" si="3"/>
        <v>6.989247311827957</v>
      </c>
      <c r="U35" s="1">
        <v>197.4</v>
      </c>
      <c r="V35" s="1">
        <v>204.4</v>
      </c>
      <c r="W35" s="1">
        <v>235.2</v>
      </c>
      <c r="X35" s="1">
        <v>244.2</v>
      </c>
      <c r="Y35" s="1">
        <v>300.39999999999998</v>
      </c>
      <c r="Z35" s="1">
        <v>290.8</v>
      </c>
      <c r="AA35" s="1">
        <v>287</v>
      </c>
      <c r="AB35" s="1">
        <v>324.60000000000002</v>
      </c>
      <c r="AC35" s="1">
        <v>313.8</v>
      </c>
      <c r="AD35" s="1">
        <v>272</v>
      </c>
      <c r="AE35" s="1" t="s">
        <v>76</v>
      </c>
      <c r="AF35" s="1">
        <f>G35*P35</f>
        <v>246.4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35</v>
      </c>
      <c r="C36" s="1">
        <v>879.4</v>
      </c>
      <c r="D36" s="1">
        <v>402.40499999999997</v>
      </c>
      <c r="E36" s="1">
        <v>706.28800000000001</v>
      </c>
      <c r="F36" s="1">
        <v>490.80200000000002</v>
      </c>
      <c r="G36" s="7">
        <v>1</v>
      </c>
      <c r="H36" s="1">
        <v>45</v>
      </c>
      <c r="I36" s="1" t="s">
        <v>36</v>
      </c>
      <c r="J36" s="1">
        <v>657.8</v>
      </c>
      <c r="K36" s="1">
        <f t="shared" si="0"/>
        <v>48.488000000000056</v>
      </c>
      <c r="L36" s="1"/>
      <c r="M36" s="1"/>
      <c r="N36" s="1"/>
      <c r="O36" s="1">
        <f t="shared" si="1"/>
        <v>141.2576</v>
      </c>
      <c r="P36" s="5">
        <f>9*O36-F36</f>
        <v>780.51639999999986</v>
      </c>
      <c r="Q36" s="5"/>
      <c r="R36" s="1"/>
      <c r="S36" s="1">
        <f t="shared" si="2"/>
        <v>9</v>
      </c>
      <c r="T36" s="1">
        <f t="shared" si="3"/>
        <v>3.4745174772897176</v>
      </c>
      <c r="U36" s="1">
        <v>108.191</v>
      </c>
      <c r="V36" s="1">
        <v>95.141800000000003</v>
      </c>
      <c r="W36" s="1">
        <v>124.9448</v>
      </c>
      <c r="X36" s="1">
        <v>125.6336</v>
      </c>
      <c r="Y36" s="1">
        <v>139.50239999999999</v>
      </c>
      <c r="Z36" s="1">
        <v>142.7722</v>
      </c>
      <c r="AA36" s="1">
        <v>154.9058</v>
      </c>
      <c r="AB36" s="1">
        <v>177.7748</v>
      </c>
      <c r="AC36" s="1">
        <v>175.8622</v>
      </c>
      <c r="AD36" s="1">
        <v>152.5034</v>
      </c>
      <c r="AE36" s="1"/>
      <c r="AF36" s="1">
        <f>G36*P36</f>
        <v>780.51639999999986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41</v>
      </c>
      <c r="C37" s="1">
        <v>605</v>
      </c>
      <c r="D37" s="1">
        <v>588</v>
      </c>
      <c r="E37" s="1">
        <v>366</v>
      </c>
      <c r="F37" s="1">
        <v>757</v>
      </c>
      <c r="G37" s="7">
        <v>0.45</v>
      </c>
      <c r="H37" s="1">
        <v>45</v>
      </c>
      <c r="I37" s="1" t="s">
        <v>36</v>
      </c>
      <c r="J37" s="1">
        <v>365</v>
      </c>
      <c r="K37" s="1">
        <f t="shared" ref="K37:K68" si="6">E37-J37</f>
        <v>1</v>
      </c>
      <c r="L37" s="1"/>
      <c r="M37" s="1"/>
      <c r="N37" s="1"/>
      <c r="O37" s="1">
        <f t="shared" si="1"/>
        <v>73.2</v>
      </c>
      <c r="P37" s="5"/>
      <c r="Q37" s="5"/>
      <c r="R37" s="1"/>
      <c r="S37" s="1">
        <f t="shared" si="2"/>
        <v>10.341530054644808</v>
      </c>
      <c r="T37" s="1">
        <f t="shared" si="3"/>
        <v>10.341530054644808</v>
      </c>
      <c r="U37" s="1">
        <v>87.2</v>
      </c>
      <c r="V37" s="1">
        <v>98.6</v>
      </c>
      <c r="W37" s="1">
        <v>98.8</v>
      </c>
      <c r="X37" s="1">
        <v>102.6</v>
      </c>
      <c r="Y37" s="1">
        <v>118.2</v>
      </c>
      <c r="Z37" s="1">
        <v>122.6</v>
      </c>
      <c r="AA37" s="1">
        <v>108.4</v>
      </c>
      <c r="AB37" s="1">
        <v>112.4</v>
      </c>
      <c r="AC37" s="1">
        <v>126.2</v>
      </c>
      <c r="AD37" s="1">
        <v>118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41</v>
      </c>
      <c r="C38" s="1">
        <v>566</v>
      </c>
      <c r="D38" s="1">
        <v>528</v>
      </c>
      <c r="E38" s="1">
        <v>421</v>
      </c>
      <c r="F38" s="1">
        <v>594</v>
      </c>
      <c r="G38" s="7">
        <v>0.35</v>
      </c>
      <c r="H38" s="1">
        <v>40</v>
      </c>
      <c r="I38" s="1" t="s">
        <v>36</v>
      </c>
      <c r="J38" s="1">
        <v>431</v>
      </c>
      <c r="K38" s="1">
        <f t="shared" si="6"/>
        <v>-10</v>
      </c>
      <c r="L38" s="1"/>
      <c r="M38" s="1"/>
      <c r="N38" s="1"/>
      <c r="O38" s="1">
        <f t="shared" si="1"/>
        <v>84.2</v>
      </c>
      <c r="P38" s="5">
        <f t="shared" si="5"/>
        <v>248</v>
      </c>
      <c r="Q38" s="5"/>
      <c r="R38" s="1"/>
      <c r="S38" s="1">
        <f t="shared" si="2"/>
        <v>10</v>
      </c>
      <c r="T38" s="1">
        <f t="shared" si="3"/>
        <v>7.0546318289786223</v>
      </c>
      <c r="U38" s="1">
        <v>83.4</v>
      </c>
      <c r="V38" s="1">
        <v>96</v>
      </c>
      <c r="W38" s="1">
        <v>97.2</v>
      </c>
      <c r="X38" s="1">
        <v>96.4</v>
      </c>
      <c r="Y38" s="1">
        <v>100.8</v>
      </c>
      <c r="Z38" s="1">
        <v>98</v>
      </c>
      <c r="AA38" s="1">
        <v>103.8</v>
      </c>
      <c r="AB38" s="1">
        <v>102.8</v>
      </c>
      <c r="AC38" s="1">
        <v>100.8</v>
      </c>
      <c r="AD38" s="1">
        <v>111.4</v>
      </c>
      <c r="AE38" s="1" t="s">
        <v>82</v>
      </c>
      <c r="AF38" s="1">
        <f>G38*P38</f>
        <v>86.8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35</v>
      </c>
      <c r="C39" s="1">
        <v>205.636</v>
      </c>
      <c r="D39" s="1">
        <v>209.75299999999999</v>
      </c>
      <c r="E39" s="1">
        <v>206.98</v>
      </c>
      <c r="F39" s="1">
        <v>194.11</v>
      </c>
      <c r="G39" s="7">
        <v>1</v>
      </c>
      <c r="H39" s="1">
        <v>40</v>
      </c>
      <c r="I39" s="1" t="s">
        <v>36</v>
      </c>
      <c r="J39" s="1">
        <v>204.95</v>
      </c>
      <c r="K39" s="1">
        <f t="shared" si="6"/>
        <v>2.0300000000000011</v>
      </c>
      <c r="L39" s="1"/>
      <c r="M39" s="1"/>
      <c r="N39" s="1"/>
      <c r="O39" s="1">
        <f t="shared" si="1"/>
        <v>41.396000000000001</v>
      </c>
      <c r="P39" s="5">
        <f t="shared" si="5"/>
        <v>219.85000000000002</v>
      </c>
      <c r="Q39" s="5"/>
      <c r="R39" s="1"/>
      <c r="S39" s="1">
        <f t="shared" si="2"/>
        <v>10</v>
      </c>
      <c r="T39" s="1">
        <f t="shared" si="3"/>
        <v>4.6891003961735436</v>
      </c>
      <c r="U39" s="1">
        <v>34.8992</v>
      </c>
      <c r="V39" s="1">
        <v>38.204799999999999</v>
      </c>
      <c r="W39" s="1">
        <v>38.683800000000012</v>
      </c>
      <c r="X39" s="1">
        <v>37.855800000000002</v>
      </c>
      <c r="Y39" s="1">
        <v>27.293800000000001</v>
      </c>
      <c r="Z39" s="1">
        <v>25.960799999999999</v>
      </c>
      <c r="AA39" s="1">
        <v>34.489199999999997</v>
      </c>
      <c r="AB39" s="1">
        <v>46.691600000000001</v>
      </c>
      <c r="AC39" s="1">
        <v>44.766199999999998</v>
      </c>
      <c r="AD39" s="1">
        <v>46.431800000000003</v>
      </c>
      <c r="AE39" s="1"/>
      <c r="AF39" s="1">
        <f>G39*P39</f>
        <v>219.85000000000002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41</v>
      </c>
      <c r="C40" s="1">
        <v>688</v>
      </c>
      <c r="D40" s="1">
        <v>138</v>
      </c>
      <c r="E40" s="1">
        <v>224</v>
      </c>
      <c r="F40" s="1">
        <v>530</v>
      </c>
      <c r="G40" s="7">
        <v>0.4</v>
      </c>
      <c r="H40" s="1">
        <v>40</v>
      </c>
      <c r="I40" s="1" t="s">
        <v>36</v>
      </c>
      <c r="J40" s="1">
        <v>231</v>
      </c>
      <c r="K40" s="1">
        <f t="shared" si="6"/>
        <v>-7</v>
      </c>
      <c r="L40" s="1"/>
      <c r="M40" s="1"/>
      <c r="N40" s="1"/>
      <c r="O40" s="1">
        <f t="shared" si="1"/>
        <v>44.8</v>
      </c>
      <c r="P40" s="5"/>
      <c r="Q40" s="5"/>
      <c r="R40" s="1"/>
      <c r="S40" s="1">
        <f t="shared" si="2"/>
        <v>11.830357142857144</v>
      </c>
      <c r="T40" s="1">
        <f t="shared" si="3"/>
        <v>11.830357142857144</v>
      </c>
      <c r="U40" s="1">
        <v>61.6</v>
      </c>
      <c r="V40" s="1">
        <v>70.8</v>
      </c>
      <c r="W40" s="1">
        <v>66</v>
      </c>
      <c r="X40" s="1">
        <v>82.6</v>
      </c>
      <c r="Y40" s="1">
        <v>107.8</v>
      </c>
      <c r="Z40" s="1">
        <v>94.2</v>
      </c>
      <c r="AA40" s="1">
        <v>82.4</v>
      </c>
      <c r="AB40" s="1">
        <v>79.2</v>
      </c>
      <c r="AC40" s="1">
        <v>79</v>
      </c>
      <c r="AD40" s="1">
        <v>84.8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41</v>
      </c>
      <c r="C41" s="1">
        <v>917</v>
      </c>
      <c r="D41" s="1"/>
      <c r="E41" s="1">
        <v>277</v>
      </c>
      <c r="F41" s="1">
        <v>582</v>
      </c>
      <c r="G41" s="7">
        <v>0.4</v>
      </c>
      <c r="H41" s="1">
        <v>45</v>
      </c>
      <c r="I41" s="1" t="s">
        <v>36</v>
      </c>
      <c r="J41" s="1">
        <v>285</v>
      </c>
      <c r="K41" s="1">
        <f t="shared" si="6"/>
        <v>-8</v>
      </c>
      <c r="L41" s="1"/>
      <c r="M41" s="1"/>
      <c r="N41" s="1"/>
      <c r="O41" s="1">
        <f t="shared" si="1"/>
        <v>55.4</v>
      </c>
      <c r="P41" s="5"/>
      <c r="Q41" s="5"/>
      <c r="R41" s="1"/>
      <c r="S41" s="1">
        <f t="shared" si="2"/>
        <v>10.505415162454874</v>
      </c>
      <c r="T41" s="1">
        <f t="shared" si="3"/>
        <v>10.505415162454874</v>
      </c>
      <c r="U41" s="1">
        <v>68.400000000000006</v>
      </c>
      <c r="V41" s="1">
        <v>78.2</v>
      </c>
      <c r="W41" s="1">
        <v>84.2</v>
      </c>
      <c r="X41" s="1">
        <v>109.8</v>
      </c>
      <c r="Y41" s="1">
        <v>140</v>
      </c>
      <c r="Z41" s="1">
        <v>145</v>
      </c>
      <c r="AA41" s="1">
        <v>131.6</v>
      </c>
      <c r="AB41" s="1">
        <v>130.4</v>
      </c>
      <c r="AC41" s="1">
        <v>140.80000000000001</v>
      </c>
      <c r="AD41" s="1">
        <v>133.19999999999999</v>
      </c>
      <c r="AE41" s="1" t="s">
        <v>76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35</v>
      </c>
      <c r="C42" s="1">
        <v>195.57900000000001</v>
      </c>
      <c r="D42" s="1">
        <v>426.36200000000002</v>
      </c>
      <c r="E42" s="1">
        <v>260.38</v>
      </c>
      <c r="F42" s="1">
        <v>345.06200000000001</v>
      </c>
      <c r="G42" s="7">
        <v>1</v>
      </c>
      <c r="H42" s="1">
        <v>40</v>
      </c>
      <c r="I42" s="1" t="s">
        <v>36</v>
      </c>
      <c r="J42" s="1">
        <v>259.64999999999998</v>
      </c>
      <c r="K42" s="1">
        <f t="shared" si="6"/>
        <v>0.73000000000001819</v>
      </c>
      <c r="L42" s="1"/>
      <c r="M42" s="1"/>
      <c r="N42" s="1"/>
      <c r="O42" s="1">
        <f t="shared" si="1"/>
        <v>52.076000000000001</v>
      </c>
      <c r="P42" s="5">
        <f t="shared" si="5"/>
        <v>175.69799999999998</v>
      </c>
      <c r="Q42" s="5"/>
      <c r="R42" s="1"/>
      <c r="S42" s="1">
        <f t="shared" si="2"/>
        <v>10</v>
      </c>
      <c r="T42" s="1">
        <f t="shared" si="3"/>
        <v>6.6261233581688304</v>
      </c>
      <c r="U42" s="1">
        <v>52.982799999999997</v>
      </c>
      <c r="V42" s="1">
        <v>59.021400000000007</v>
      </c>
      <c r="W42" s="1">
        <v>48.4604</v>
      </c>
      <c r="X42" s="1">
        <v>47.186</v>
      </c>
      <c r="Y42" s="1">
        <v>58.925199999999997</v>
      </c>
      <c r="Z42" s="1">
        <v>57.936199999999999</v>
      </c>
      <c r="AA42" s="1">
        <v>48.518599999999999</v>
      </c>
      <c r="AB42" s="1">
        <v>50.168799999999997</v>
      </c>
      <c r="AC42" s="1">
        <v>60.056199999999997</v>
      </c>
      <c r="AD42" s="1">
        <v>51.476399999999998</v>
      </c>
      <c r="AE42" s="1"/>
      <c r="AF42" s="1">
        <f>G42*P42</f>
        <v>175.69799999999998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41</v>
      </c>
      <c r="C43" s="1">
        <v>895</v>
      </c>
      <c r="D43" s="1">
        <v>744</v>
      </c>
      <c r="E43" s="1">
        <v>632</v>
      </c>
      <c r="F43" s="1">
        <v>884</v>
      </c>
      <c r="G43" s="7">
        <v>0.35</v>
      </c>
      <c r="H43" s="1">
        <v>40</v>
      </c>
      <c r="I43" s="1" t="s">
        <v>36</v>
      </c>
      <c r="J43" s="1">
        <v>639</v>
      </c>
      <c r="K43" s="1">
        <f t="shared" si="6"/>
        <v>-7</v>
      </c>
      <c r="L43" s="1"/>
      <c r="M43" s="1"/>
      <c r="N43" s="1"/>
      <c r="O43" s="1">
        <f t="shared" si="1"/>
        <v>126.4</v>
      </c>
      <c r="P43" s="5">
        <f t="shared" si="5"/>
        <v>380</v>
      </c>
      <c r="Q43" s="5"/>
      <c r="R43" s="1"/>
      <c r="S43" s="1">
        <f t="shared" si="2"/>
        <v>10</v>
      </c>
      <c r="T43" s="1">
        <f t="shared" si="3"/>
        <v>6.9936708860759493</v>
      </c>
      <c r="U43" s="1">
        <v>124.6</v>
      </c>
      <c r="V43" s="1">
        <v>141.80000000000001</v>
      </c>
      <c r="W43" s="1">
        <v>147</v>
      </c>
      <c r="X43" s="1">
        <v>147.6</v>
      </c>
      <c r="Y43" s="1">
        <v>150</v>
      </c>
      <c r="Z43" s="1">
        <v>136</v>
      </c>
      <c r="AA43" s="1">
        <v>146.80000000000001</v>
      </c>
      <c r="AB43" s="1">
        <v>155.19999999999999</v>
      </c>
      <c r="AC43" s="1">
        <v>138.4</v>
      </c>
      <c r="AD43" s="1">
        <v>135.6</v>
      </c>
      <c r="AE43" s="1"/>
      <c r="AF43" s="1">
        <f>G43*P43</f>
        <v>133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41</v>
      </c>
      <c r="C44" s="1">
        <v>600</v>
      </c>
      <c r="D44" s="1">
        <v>552</v>
      </c>
      <c r="E44" s="1">
        <v>549</v>
      </c>
      <c r="F44" s="1">
        <v>514</v>
      </c>
      <c r="G44" s="7">
        <v>0.4</v>
      </c>
      <c r="H44" s="1">
        <v>40</v>
      </c>
      <c r="I44" s="1" t="s">
        <v>36</v>
      </c>
      <c r="J44" s="1">
        <v>554</v>
      </c>
      <c r="K44" s="1">
        <f t="shared" si="6"/>
        <v>-5</v>
      </c>
      <c r="L44" s="1"/>
      <c r="M44" s="1"/>
      <c r="N44" s="1"/>
      <c r="O44" s="1">
        <f t="shared" si="1"/>
        <v>109.8</v>
      </c>
      <c r="P44" s="5">
        <f t="shared" si="5"/>
        <v>584</v>
      </c>
      <c r="Q44" s="5"/>
      <c r="R44" s="1"/>
      <c r="S44" s="1">
        <f t="shared" si="2"/>
        <v>10</v>
      </c>
      <c r="T44" s="1">
        <f t="shared" si="3"/>
        <v>4.6812386156648449</v>
      </c>
      <c r="U44" s="1">
        <v>87.2</v>
      </c>
      <c r="V44" s="1">
        <v>86.4</v>
      </c>
      <c r="W44" s="1">
        <v>94.2</v>
      </c>
      <c r="X44" s="1">
        <v>94.2</v>
      </c>
      <c r="Y44" s="1">
        <v>119.2</v>
      </c>
      <c r="Z44" s="1">
        <v>118.2</v>
      </c>
      <c r="AA44" s="1">
        <v>108</v>
      </c>
      <c r="AB44" s="1">
        <v>129.80000000000001</v>
      </c>
      <c r="AC44" s="1">
        <v>123.6</v>
      </c>
      <c r="AD44" s="1">
        <v>111.4</v>
      </c>
      <c r="AE44" s="1"/>
      <c r="AF44" s="1">
        <f>G44*P44</f>
        <v>233.60000000000002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35</v>
      </c>
      <c r="C45" s="1">
        <v>678.97699999999998</v>
      </c>
      <c r="D45" s="1">
        <v>613.76800000000003</v>
      </c>
      <c r="E45" s="1">
        <v>453.83699999999999</v>
      </c>
      <c r="F45" s="1">
        <v>762.18799999999999</v>
      </c>
      <c r="G45" s="7">
        <v>1</v>
      </c>
      <c r="H45" s="1">
        <v>50</v>
      </c>
      <c r="I45" s="1" t="s">
        <v>36</v>
      </c>
      <c r="J45" s="1">
        <v>444.15</v>
      </c>
      <c r="K45" s="1">
        <f t="shared" si="6"/>
        <v>9.6870000000000118</v>
      </c>
      <c r="L45" s="1"/>
      <c r="M45" s="1"/>
      <c r="N45" s="1"/>
      <c r="O45" s="1">
        <f t="shared" si="1"/>
        <v>90.767399999999995</v>
      </c>
      <c r="P45" s="5">
        <f t="shared" si="5"/>
        <v>145.48599999999999</v>
      </c>
      <c r="Q45" s="5"/>
      <c r="R45" s="1"/>
      <c r="S45" s="1">
        <f t="shared" si="2"/>
        <v>10</v>
      </c>
      <c r="T45" s="1">
        <f t="shared" si="3"/>
        <v>8.3971558070408534</v>
      </c>
      <c r="U45" s="1">
        <v>100.724</v>
      </c>
      <c r="V45" s="1">
        <v>102.1494</v>
      </c>
      <c r="W45" s="1">
        <v>107.59059999999999</v>
      </c>
      <c r="X45" s="1">
        <v>105.8282</v>
      </c>
      <c r="Y45" s="1">
        <v>101.6326</v>
      </c>
      <c r="Z45" s="1">
        <v>98.513999999999996</v>
      </c>
      <c r="AA45" s="1">
        <v>103.414</v>
      </c>
      <c r="AB45" s="1">
        <v>119.30840000000001</v>
      </c>
      <c r="AC45" s="1">
        <v>118.9104</v>
      </c>
      <c r="AD45" s="1">
        <v>114.70959999999999</v>
      </c>
      <c r="AE45" s="1"/>
      <c r="AF45" s="1">
        <f>G45*P45</f>
        <v>145.48599999999999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35</v>
      </c>
      <c r="C46" s="1">
        <v>1390.3320000000001</v>
      </c>
      <c r="D46" s="1">
        <v>1814.037</v>
      </c>
      <c r="E46" s="1">
        <v>1304.854</v>
      </c>
      <c r="F46" s="1">
        <v>1661.5740000000001</v>
      </c>
      <c r="G46" s="7">
        <v>1</v>
      </c>
      <c r="H46" s="1">
        <v>50</v>
      </c>
      <c r="I46" s="1" t="s">
        <v>36</v>
      </c>
      <c r="J46" s="1">
        <v>1275.79</v>
      </c>
      <c r="K46" s="1">
        <f t="shared" si="6"/>
        <v>29.064000000000078</v>
      </c>
      <c r="L46" s="1"/>
      <c r="M46" s="1"/>
      <c r="N46" s="1"/>
      <c r="O46" s="1">
        <f t="shared" si="1"/>
        <v>260.9708</v>
      </c>
      <c r="P46" s="5">
        <f t="shared" si="5"/>
        <v>948.13400000000001</v>
      </c>
      <c r="Q46" s="5"/>
      <c r="R46" s="1"/>
      <c r="S46" s="1">
        <f t="shared" si="2"/>
        <v>10</v>
      </c>
      <c r="T46" s="1">
        <f t="shared" si="3"/>
        <v>6.366896219806967</v>
      </c>
      <c r="U46" s="1">
        <v>249.76740000000001</v>
      </c>
      <c r="V46" s="1">
        <v>254.047</v>
      </c>
      <c r="W46" s="1">
        <v>245.80179999999999</v>
      </c>
      <c r="X46" s="1">
        <v>241.0044</v>
      </c>
      <c r="Y46" s="1">
        <v>168.96340000000001</v>
      </c>
      <c r="Z46" s="1">
        <v>153.9452</v>
      </c>
      <c r="AA46" s="1">
        <v>166.167</v>
      </c>
      <c r="AB46" s="1">
        <v>184.31800000000001</v>
      </c>
      <c r="AC46" s="1">
        <v>164.56979999999999</v>
      </c>
      <c r="AD46" s="1">
        <v>156.08940000000001</v>
      </c>
      <c r="AE46" s="1"/>
      <c r="AF46" s="1">
        <f>G46*P46</f>
        <v>948.13400000000001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8" t="s">
        <v>91</v>
      </c>
      <c r="B47" s="18" t="s">
        <v>35</v>
      </c>
      <c r="C47" s="18"/>
      <c r="D47" s="18"/>
      <c r="E47" s="18"/>
      <c r="F47" s="18"/>
      <c r="G47" s="19">
        <v>0</v>
      </c>
      <c r="H47" s="18">
        <v>40</v>
      </c>
      <c r="I47" s="18" t="s">
        <v>36</v>
      </c>
      <c r="J47" s="18"/>
      <c r="K47" s="18">
        <f t="shared" si="6"/>
        <v>0</v>
      </c>
      <c r="L47" s="18"/>
      <c r="M47" s="18"/>
      <c r="N47" s="18"/>
      <c r="O47" s="18">
        <f t="shared" si="1"/>
        <v>0</v>
      </c>
      <c r="P47" s="20"/>
      <c r="Q47" s="20"/>
      <c r="R47" s="18"/>
      <c r="S47" s="18" t="e">
        <f t="shared" si="2"/>
        <v>#DIV/0!</v>
      </c>
      <c r="T47" s="18" t="e">
        <f t="shared" si="3"/>
        <v>#DIV/0!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 t="s">
        <v>48</v>
      </c>
      <c r="AF47" s="18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41</v>
      </c>
      <c r="C48" s="1">
        <v>578</v>
      </c>
      <c r="D48" s="1">
        <v>770</v>
      </c>
      <c r="E48" s="1">
        <v>624</v>
      </c>
      <c r="F48" s="1">
        <v>628</v>
      </c>
      <c r="G48" s="7">
        <v>0.45</v>
      </c>
      <c r="H48" s="1">
        <v>50</v>
      </c>
      <c r="I48" s="1" t="s">
        <v>36</v>
      </c>
      <c r="J48" s="1">
        <v>624</v>
      </c>
      <c r="K48" s="1">
        <f t="shared" si="6"/>
        <v>0</v>
      </c>
      <c r="L48" s="1"/>
      <c r="M48" s="1"/>
      <c r="N48" s="1"/>
      <c r="O48" s="1">
        <f t="shared" si="1"/>
        <v>124.8</v>
      </c>
      <c r="P48" s="5">
        <f t="shared" ref="P48:P74" si="7">10*O48-F48</f>
        <v>620</v>
      </c>
      <c r="Q48" s="5"/>
      <c r="R48" s="1"/>
      <c r="S48" s="1">
        <f t="shared" si="2"/>
        <v>10</v>
      </c>
      <c r="T48" s="1">
        <f t="shared" si="3"/>
        <v>5.0320512820512819</v>
      </c>
      <c r="U48" s="1">
        <v>87.8</v>
      </c>
      <c r="V48" s="1">
        <v>108</v>
      </c>
      <c r="W48" s="1">
        <v>104.4</v>
      </c>
      <c r="X48" s="1">
        <v>96.2</v>
      </c>
      <c r="Y48" s="1">
        <v>79.599999999999994</v>
      </c>
      <c r="Z48" s="1">
        <v>73.8</v>
      </c>
      <c r="AA48" s="1">
        <v>70.2</v>
      </c>
      <c r="AB48" s="1">
        <v>69.8</v>
      </c>
      <c r="AC48" s="1">
        <v>66.599999999999994</v>
      </c>
      <c r="AD48" s="1">
        <v>67.8</v>
      </c>
      <c r="AE48" s="1" t="s">
        <v>93</v>
      </c>
      <c r="AF48" s="1">
        <f>G48*P48</f>
        <v>279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94</v>
      </c>
      <c r="B49" s="1" t="s">
        <v>35</v>
      </c>
      <c r="C49" s="1">
        <v>235.441</v>
      </c>
      <c r="D49" s="1">
        <v>47.89</v>
      </c>
      <c r="E49" s="1">
        <v>203.113</v>
      </c>
      <c r="F49" s="1">
        <v>61.036999999999999</v>
      </c>
      <c r="G49" s="7">
        <v>1</v>
      </c>
      <c r="H49" s="1">
        <v>40</v>
      </c>
      <c r="I49" s="1" t="s">
        <v>36</v>
      </c>
      <c r="J49" s="1">
        <v>203.4</v>
      </c>
      <c r="K49" s="1">
        <f t="shared" si="6"/>
        <v>-0.28700000000000614</v>
      </c>
      <c r="L49" s="1"/>
      <c r="M49" s="1"/>
      <c r="N49" s="1"/>
      <c r="O49" s="1">
        <f t="shared" si="1"/>
        <v>40.622599999999998</v>
      </c>
      <c r="P49" s="5">
        <f>8*O49-F49</f>
        <v>263.94380000000001</v>
      </c>
      <c r="Q49" s="5"/>
      <c r="R49" s="1"/>
      <c r="S49" s="1">
        <f t="shared" si="2"/>
        <v>8</v>
      </c>
      <c r="T49" s="1">
        <f t="shared" si="3"/>
        <v>1.502537996090846</v>
      </c>
      <c r="U49" s="1">
        <v>45.607999999999997</v>
      </c>
      <c r="V49" s="1">
        <v>39.416400000000003</v>
      </c>
      <c r="W49" s="1">
        <v>39.8628</v>
      </c>
      <c r="X49" s="1">
        <v>40.385199999999998</v>
      </c>
      <c r="Y49" s="1">
        <v>40.035200000000003</v>
      </c>
      <c r="Z49" s="1">
        <v>42.963799999999999</v>
      </c>
      <c r="AA49" s="1">
        <v>62.046000000000006</v>
      </c>
      <c r="AB49" s="1">
        <v>66.080399999999997</v>
      </c>
      <c r="AC49" s="1">
        <v>51.001199999999997</v>
      </c>
      <c r="AD49" s="1">
        <v>41.177</v>
      </c>
      <c r="AE49" s="1"/>
      <c r="AF49" s="1">
        <f>G49*P49</f>
        <v>263.94380000000001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95</v>
      </c>
      <c r="B50" s="1" t="s">
        <v>41</v>
      </c>
      <c r="C50" s="1">
        <v>250</v>
      </c>
      <c r="D50" s="1">
        <v>96</v>
      </c>
      <c r="E50" s="24">
        <f>91+E89</f>
        <v>95</v>
      </c>
      <c r="F50" s="1">
        <v>217</v>
      </c>
      <c r="G50" s="7">
        <v>0.4</v>
      </c>
      <c r="H50" s="1">
        <v>40</v>
      </c>
      <c r="I50" s="1" t="s">
        <v>36</v>
      </c>
      <c r="J50" s="1">
        <v>91</v>
      </c>
      <c r="K50" s="1">
        <f t="shared" si="6"/>
        <v>4</v>
      </c>
      <c r="L50" s="1"/>
      <c r="M50" s="1"/>
      <c r="N50" s="1"/>
      <c r="O50" s="1">
        <f t="shared" si="1"/>
        <v>19</v>
      </c>
      <c r="P50" s="5"/>
      <c r="Q50" s="5"/>
      <c r="R50" s="1"/>
      <c r="S50" s="1">
        <f t="shared" si="2"/>
        <v>11.421052631578947</v>
      </c>
      <c r="T50" s="1">
        <f t="shared" si="3"/>
        <v>11.421052631578947</v>
      </c>
      <c r="U50" s="1">
        <v>24.6</v>
      </c>
      <c r="V50" s="1">
        <v>32.4</v>
      </c>
      <c r="W50" s="1">
        <v>34.4</v>
      </c>
      <c r="X50" s="1">
        <v>37.6</v>
      </c>
      <c r="Y50" s="1">
        <v>39.200000000000003</v>
      </c>
      <c r="Z50" s="1">
        <v>36.200000000000003</v>
      </c>
      <c r="AA50" s="1">
        <v>34.4</v>
      </c>
      <c r="AB50" s="1">
        <v>31.8</v>
      </c>
      <c r="AC50" s="1">
        <v>35</v>
      </c>
      <c r="AD50" s="1">
        <v>39.4</v>
      </c>
      <c r="AE50" s="1" t="s">
        <v>96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41</v>
      </c>
      <c r="C51" s="1">
        <v>166</v>
      </c>
      <c r="D51" s="1">
        <v>42</v>
      </c>
      <c r="E51" s="1">
        <v>91</v>
      </c>
      <c r="F51" s="1">
        <v>89</v>
      </c>
      <c r="G51" s="7">
        <v>0.4</v>
      </c>
      <c r="H51" s="1">
        <v>40</v>
      </c>
      <c r="I51" s="1" t="s">
        <v>36</v>
      </c>
      <c r="J51" s="1">
        <v>89</v>
      </c>
      <c r="K51" s="1">
        <f t="shared" si="6"/>
        <v>2</v>
      </c>
      <c r="L51" s="1"/>
      <c r="M51" s="1"/>
      <c r="N51" s="1"/>
      <c r="O51" s="1">
        <f t="shared" si="1"/>
        <v>18.2</v>
      </c>
      <c r="P51" s="5">
        <f t="shared" si="7"/>
        <v>93</v>
      </c>
      <c r="Q51" s="5"/>
      <c r="R51" s="1"/>
      <c r="S51" s="1">
        <f t="shared" si="2"/>
        <v>10</v>
      </c>
      <c r="T51" s="1">
        <f t="shared" si="3"/>
        <v>4.8901098901098905</v>
      </c>
      <c r="U51" s="1">
        <v>15.2</v>
      </c>
      <c r="V51" s="1">
        <v>16.8</v>
      </c>
      <c r="W51" s="1">
        <v>22.2</v>
      </c>
      <c r="X51" s="1">
        <v>21.6</v>
      </c>
      <c r="Y51" s="1">
        <v>16.399999999999999</v>
      </c>
      <c r="Z51" s="1">
        <v>17.2</v>
      </c>
      <c r="AA51" s="1">
        <v>21.4</v>
      </c>
      <c r="AB51" s="1">
        <v>20.6</v>
      </c>
      <c r="AC51" s="1">
        <v>22.8</v>
      </c>
      <c r="AD51" s="1">
        <v>22.4</v>
      </c>
      <c r="AE51" s="1"/>
      <c r="AF51" s="1">
        <f>G51*P51</f>
        <v>37.200000000000003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35</v>
      </c>
      <c r="C52" s="1">
        <v>420.06900000000002</v>
      </c>
      <c r="D52" s="1">
        <v>475.54</v>
      </c>
      <c r="E52" s="1">
        <v>404.32100000000003</v>
      </c>
      <c r="F52" s="1">
        <v>417.38499999999999</v>
      </c>
      <c r="G52" s="7">
        <v>1</v>
      </c>
      <c r="H52" s="1">
        <v>50</v>
      </c>
      <c r="I52" s="1" t="s">
        <v>36</v>
      </c>
      <c r="J52" s="1">
        <v>394.3</v>
      </c>
      <c r="K52" s="1">
        <f t="shared" si="6"/>
        <v>10.021000000000015</v>
      </c>
      <c r="L52" s="1"/>
      <c r="M52" s="1"/>
      <c r="N52" s="1"/>
      <c r="O52" s="1">
        <f t="shared" si="1"/>
        <v>80.864200000000011</v>
      </c>
      <c r="P52" s="5">
        <f t="shared" si="7"/>
        <v>391.25700000000006</v>
      </c>
      <c r="Q52" s="5"/>
      <c r="R52" s="1"/>
      <c r="S52" s="1">
        <f t="shared" si="2"/>
        <v>10</v>
      </c>
      <c r="T52" s="1">
        <f t="shared" si="3"/>
        <v>5.1615548042273334</v>
      </c>
      <c r="U52" s="1">
        <v>69.453000000000003</v>
      </c>
      <c r="V52" s="1">
        <v>75.691600000000008</v>
      </c>
      <c r="W52" s="1">
        <v>78.375599999999991</v>
      </c>
      <c r="X52" s="1">
        <v>75.148600000000002</v>
      </c>
      <c r="Y52" s="1">
        <v>90.614000000000004</v>
      </c>
      <c r="Z52" s="1">
        <v>90.802400000000006</v>
      </c>
      <c r="AA52" s="1">
        <v>95.362200000000001</v>
      </c>
      <c r="AB52" s="1">
        <v>99.406800000000004</v>
      </c>
      <c r="AC52" s="1">
        <v>87.414000000000001</v>
      </c>
      <c r="AD52" s="1">
        <v>83.495800000000003</v>
      </c>
      <c r="AE52" s="1"/>
      <c r="AF52" s="1">
        <f>G52*P52</f>
        <v>391.25700000000006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35</v>
      </c>
      <c r="C53" s="1">
        <v>1604.7180000000001</v>
      </c>
      <c r="D53" s="1">
        <v>247.673</v>
      </c>
      <c r="E53" s="1">
        <v>819.01</v>
      </c>
      <c r="F53" s="1">
        <v>896.79499999999996</v>
      </c>
      <c r="G53" s="7">
        <v>1</v>
      </c>
      <c r="H53" s="1">
        <v>50</v>
      </c>
      <c r="I53" s="1" t="s">
        <v>36</v>
      </c>
      <c r="J53" s="1">
        <v>796.85</v>
      </c>
      <c r="K53" s="1">
        <f t="shared" si="6"/>
        <v>22.159999999999968</v>
      </c>
      <c r="L53" s="1"/>
      <c r="M53" s="1"/>
      <c r="N53" s="1"/>
      <c r="O53" s="1">
        <f t="shared" si="1"/>
        <v>163.80199999999999</v>
      </c>
      <c r="P53" s="5">
        <f t="shared" si="7"/>
        <v>741.22500000000002</v>
      </c>
      <c r="Q53" s="5"/>
      <c r="R53" s="1"/>
      <c r="S53" s="1">
        <f t="shared" si="2"/>
        <v>10</v>
      </c>
      <c r="T53" s="1">
        <f t="shared" si="3"/>
        <v>5.4748721016837401</v>
      </c>
      <c r="U53" s="1">
        <v>145.31460000000001</v>
      </c>
      <c r="V53" s="1">
        <v>154.2002</v>
      </c>
      <c r="W53" s="1">
        <v>158.2176</v>
      </c>
      <c r="X53" s="1">
        <v>177.751</v>
      </c>
      <c r="Y53" s="1">
        <v>222.18520000000001</v>
      </c>
      <c r="Z53" s="1">
        <v>203.40280000000001</v>
      </c>
      <c r="AA53" s="1">
        <v>185.30680000000001</v>
      </c>
      <c r="AB53" s="1">
        <v>201.53899999999999</v>
      </c>
      <c r="AC53" s="1">
        <v>193.87639999999999</v>
      </c>
      <c r="AD53" s="1">
        <v>183.12780000000001</v>
      </c>
      <c r="AE53" s="1"/>
      <c r="AF53" s="1">
        <f>G53*P53</f>
        <v>741.22500000000002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35</v>
      </c>
      <c r="C54" s="1">
        <v>154.14500000000001</v>
      </c>
      <c r="D54" s="1">
        <v>215.90100000000001</v>
      </c>
      <c r="E54" s="1">
        <v>183.739</v>
      </c>
      <c r="F54" s="1">
        <v>168.68600000000001</v>
      </c>
      <c r="G54" s="7">
        <v>1</v>
      </c>
      <c r="H54" s="1">
        <v>50</v>
      </c>
      <c r="I54" s="1" t="s">
        <v>36</v>
      </c>
      <c r="J54" s="1">
        <v>179.1</v>
      </c>
      <c r="K54" s="1">
        <f t="shared" si="6"/>
        <v>4.63900000000001</v>
      </c>
      <c r="L54" s="1"/>
      <c r="M54" s="1"/>
      <c r="N54" s="1"/>
      <c r="O54" s="1">
        <f t="shared" si="1"/>
        <v>36.747799999999998</v>
      </c>
      <c r="P54" s="5">
        <f t="shared" si="7"/>
        <v>198.79199999999994</v>
      </c>
      <c r="Q54" s="5"/>
      <c r="R54" s="1"/>
      <c r="S54" s="1">
        <f t="shared" si="2"/>
        <v>10</v>
      </c>
      <c r="T54" s="1">
        <f t="shared" si="3"/>
        <v>4.5903700357572434</v>
      </c>
      <c r="U54" s="1">
        <v>27.192399999999999</v>
      </c>
      <c r="V54" s="1">
        <v>22.622399999999999</v>
      </c>
      <c r="W54" s="1">
        <v>22.773199999999999</v>
      </c>
      <c r="X54" s="1">
        <v>24.156400000000001</v>
      </c>
      <c r="Y54" s="1">
        <v>30.990200000000002</v>
      </c>
      <c r="Z54" s="1">
        <v>31.298400000000001</v>
      </c>
      <c r="AA54" s="1">
        <v>33.322600000000001</v>
      </c>
      <c r="AB54" s="1">
        <v>35.502000000000002</v>
      </c>
      <c r="AC54" s="1">
        <v>33.849800000000002</v>
      </c>
      <c r="AD54" s="1">
        <v>31.110199999999999</v>
      </c>
      <c r="AE54" s="1"/>
      <c r="AF54" s="1">
        <f>G54*P54</f>
        <v>198.79199999999994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41</v>
      </c>
      <c r="C55" s="1">
        <v>289</v>
      </c>
      <c r="D55" s="1">
        <v>260</v>
      </c>
      <c r="E55" s="1">
        <v>176</v>
      </c>
      <c r="F55" s="1">
        <v>351</v>
      </c>
      <c r="G55" s="7">
        <v>0.4</v>
      </c>
      <c r="H55" s="1">
        <v>50</v>
      </c>
      <c r="I55" s="1" t="s">
        <v>36</v>
      </c>
      <c r="J55" s="1">
        <v>176</v>
      </c>
      <c r="K55" s="1">
        <f t="shared" si="6"/>
        <v>0</v>
      </c>
      <c r="L55" s="1"/>
      <c r="M55" s="1"/>
      <c r="N55" s="1"/>
      <c r="O55" s="1">
        <f t="shared" si="1"/>
        <v>35.200000000000003</v>
      </c>
      <c r="P55" s="5"/>
      <c r="Q55" s="5"/>
      <c r="R55" s="1"/>
      <c r="S55" s="1">
        <f t="shared" si="2"/>
        <v>9.9715909090909083</v>
      </c>
      <c r="T55" s="1">
        <f t="shared" si="3"/>
        <v>9.9715909090909083</v>
      </c>
      <c r="U55" s="1">
        <v>38.200000000000003</v>
      </c>
      <c r="V55" s="1">
        <v>54.8</v>
      </c>
      <c r="W55" s="1">
        <v>44.2</v>
      </c>
      <c r="X55" s="1">
        <v>49.4</v>
      </c>
      <c r="Y55" s="1">
        <v>61.6</v>
      </c>
      <c r="Z55" s="1">
        <v>57.4</v>
      </c>
      <c r="AA55" s="1">
        <v>85</v>
      </c>
      <c r="AB55" s="1">
        <v>102.4</v>
      </c>
      <c r="AC55" s="1">
        <v>89.8</v>
      </c>
      <c r="AD55" s="1">
        <v>70</v>
      </c>
      <c r="AE55" s="1" t="s">
        <v>102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41</v>
      </c>
      <c r="C56" s="1">
        <v>1019</v>
      </c>
      <c r="D56" s="1">
        <v>900</v>
      </c>
      <c r="E56" s="1">
        <v>912</v>
      </c>
      <c r="F56" s="1">
        <v>850</v>
      </c>
      <c r="G56" s="7">
        <v>0.4</v>
      </c>
      <c r="H56" s="1">
        <v>40</v>
      </c>
      <c r="I56" s="1" t="s">
        <v>36</v>
      </c>
      <c r="J56" s="1">
        <v>917</v>
      </c>
      <c r="K56" s="1">
        <f t="shared" si="6"/>
        <v>-5</v>
      </c>
      <c r="L56" s="1"/>
      <c r="M56" s="1"/>
      <c r="N56" s="1"/>
      <c r="O56" s="1">
        <f t="shared" si="1"/>
        <v>182.4</v>
      </c>
      <c r="P56" s="5">
        <f t="shared" si="7"/>
        <v>974</v>
      </c>
      <c r="Q56" s="5"/>
      <c r="R56" s="1"/>
      <c r="S56" s="1">
        <f t="shared" si="2"/>
        <v>10</v>
      </c>
      <c r="T56" s="1">
        <f t="shared" si="3"/>
        <v>4.6600877192982457</v>
      </c>
      <c r="U56" s="1">
        <v>146.19999999999999</v>
      </c>
      <c r="V56" s="1">
        <v>140.80000000000001</v>
      </c>
      <c r="W56" s="1">
        <v>152.80000000000001</v>
      </c>
      <c r="X56" s="1">
        <v>155.80000000000001</v>
      </c>
      <c r="Y56" s="1">
        <v>180.4</v>
      </c>
      <c r="Z56" s="1">
        <v>183</v>
      </c>
      <c r="AA56" s="1">
        <v>181.6</v>
      </c>
      <c r="AB56" s="1">
        <v>204.2</v>
      </c>
      <c r="AC56" s="1">
        <v>203.2</v>
      </c>
      <c r="AD56" s="1">
        <v>185.4</v>
      </c>
      <c r="AE56" s="1"/>
      <c r="AF56" s="1">
        <f>G56*P56</f>
        <v>389.6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41</v>
      </c>
      <c r="C57" s="1">
        <v>826</v>
      </c>
      <c r="D57" s="1">
        <v>696</v>
      </c>
      <c r="E57" s="1">
        <v>765</v>
      </c>
      <c r="F57" s="1">
        <v>634</v>
      </c>
      <c r="G57" s="7">
        <v>0.4</v>
      </c>
      <c r="H57" s="1">
        <v>40</v>
      </c>
      <c r="I57" s="1" t="s">
        <v>36</v>
      </c>
      <c r="J57" s="1">
        <v>769</v>
      </c>
      <c r="K57" s="1">
        <f t="shared" si="6"/>
        <v>-4</v>
      </c>
      <c r="L57" s="1"/>
      <c r="M57" s="1"/>
      <c r="N57" s="1"/>
      <c r="O57" s="1">
        <f t="shared" si="1"/>
        <v>153</v>
      </c>
      <c r="P57" s="5">
        <f t="shared" si="7"/>
        <v>896</v>
      </c>
      <c r="Q57" s="5"/>
      <c r="R57" s="1"/>
      <c r="S57" s="1">
        <f t="shared" si="2"/>
        <v>10</v>
      </c>
      <c r="T57" s="1">
        <f t="shared" si="3"/>
        <v>4.143790849673203</v>
      </c>
      <c r="U57" s="1">
        <v>116.4</v>
      </c>
      <c r="V57" s="1">
        <v>113.6</v>
      </c>
      <c r="W57" s="1">
        <v>125</v>
      </c>
      <c r="X57" s="1">
        <v>126.2</v>
      </c>
      <c r="Y57" s="1">
        <v>162.6</v>
      </c>
      <c r="Z57" s="1">
        <v>160.6</v>
      </c>
      <c r="AA57" s="1">
        <v>162</v>
      </c>
      <c r="AB57" s="1">
        <v>184.2</v>
      </c>
      <c r="AC57" s="1">
        <v>169.8</v>
      </c>
      <c r="AD57" s="1">
        <v>155.6</v>
      </c>
      <c r="AE57" s="1"/>
      <c r="AF57" s="1">
        <f>G57*P57</f>
        <v>358.40000000000003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35</v>
      </c>
      <c r="C58" s="1">
        <v>784.10900000000004</v>
      </c>
      <c r="D58" s="1">
        <v>204.70400000000001</v>
      </c>
      <c r="E58" s="1">
        <v>608.07299999999998</v>
      </c>
      <c r="F58" s="1">
        <v>331.18400000000003</v>
      </c>
      <c r="G58" s="7">
        <v>1</v>
      </c>
      <c r="H58" s="1">
        <v>40</v>
      </c>
      <c r="I58" s="1" t="s">
        <v>36</v>
      </c>
      <c r="J58" s="1">
        <v>599.20000000000005</v>
      </c>
      <c r="K58" s="1">
        <f t="shared" si="6"/>
        <v>8.8729999999999336</v>
      </c>
      <c r="L58" s="1"/>
      <c r="M58" s="1"/>
      <c r="N58" s="1"/>
      <c r="O58" s="1">
        <f t="shared" si="1"/>
        <v>121.6146</v>
      </c>
      <c r="P58" s="5">
        <f t="shared" ref="P58:P59" si="8">9*O58-F58</f>
        <v>763.34739999999988</v>
      </c>
      <c r="Q58" s="5"/>
      <c r="R58" s="1"/>
      <c r="S58" s="1">
        <f t="shared" si="2"/>
        <v>8.9999999999999982</v>
      </c>
      <c r="T58" s="1">
        <f t="shared" si="3"/>
        <v>2.7232256653395237</v>
      </c>
      <c r="U58" s="1">
        <v>78.779399999999995</v>
      </c>
      <c r="V58" s="1">
        <v>79.445799999999991</v>
      </c>
      <c r="W58" s="1">
        <v>112.238</v>
      </c>
      <c r="X58" s="1">
        <v>112.24</v>
      </c>
      <c r="Y58" s="1">
        <v>107.9432</v>
      </c>
      <c r="Z58" s="1">
        <v>107.0176</v>
      </c>
      <c r="AA58" s="1">
        <v>106.4194</v>
      </c>
      <c r="AB58" s="1">
        <v>125.1662</v>
      </c>
      <c r="AC58" s="1">
        <v>137.16059999999999</v>
      </c>
      <c r="AD58" s="1">
        <v>116.5042</v>
      </c>
      <c r="AE58" s="1"/>
      <c r="AF58" s="1">
        <f>G58*P58</f>
        <v>763.34739999999988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35</v>
      </c>
      <c r="C59" s="1">
        <v>656.05</v>
      </c>
      <c r="D59" s="1">
        <v>86.92</v>
      </c>
      <c r="E59" s="1">
        <v>443.63600000000002</v>
      </c>
      <c r="F59" s="1">
        <v>257.53500000000003</v>
      </c>
      <c r="G59" s="7">
        <v>1</v>
      </c>
      <c r="H59" s="1">
        <v>40</v>
      </c>
      <c r="I59" s="1" t="s">
        <v>36</v>
      </c>
      <c r="J59" s="1">
        <v>438.2</v>
      </c>
      <c r="K59" s="1">
        <f t="shared" si="6"/>
        <v>5.4360000000000355</v>
      </c>
      <c r="L59" s="1"/>
      <c r="M59" s="1"/>
      <c r="N59" s="1"/>
      <c r="O59" s="1">
        <f t="shared" si="1"/>
        <v>88.727200000000011</v>
      </c>
      <c r="P59" s="5">
        <f t="shared" si="8"/>
        <v>541.00980000000004</v>
      </c>
      <c r="Q59" s="5"/>
      <c r="R59" s="1"/>
      <c r="S59" s="1">
        <f t="shared" si="2"/>
        <v>9</v>
      </c>
      <c r="T59" s="1">
        <f t="shared" si="3"/>
        <v>2.9025484856954802</v>
      </c>
      <c r="U59" s="1">
        <v>52.353200000000001</v>
      </c>
      <c r="V59" s="1">
        <v>51.728599999999993</v>
      </c>
      <c r="W59" s="1">
        <v>85.974000000000004</v>
      </c>
      <c r="X59" s="1">
        <v>86.384600000000006</v>
      </c>
      <c r="Y59" s="1">
        <v>80.246000000000009</v>
      </c>
      <c r="Z59" s="1">
        <v>81.642200000000003</v>
      </c>
      <c r="AA59" s="1">
        <v>86.718600000000009</v>
      </c>
      <c r="AB59" s="1">
        <v>101.9462</v>
      </c>
      <c r="AC59" s="1">
        <v>105.6904</v>
      </c>
      <c r="AD59" s="1">
        <v>90.182000000000002</v>
      </c>
      <c r="AE59" s="1"/>
      <c r="AF59" s="1">
        <f>G59*P59</f>
        <v>541.00980000000004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35</v>
      </c>
      <c r="C60" s="1">
        <v>662.97500000000002</v>
      </c>
      <c r="D60" s="1">
        <v>150.01599999999999</v>
      </c>
      <c r="E60" s="1">
        <v>540.02700000000004</v>
      </c>
      <c r="F60" s="1">
        <v>233.94200000000001</v>
      </c>
      <c r="G60" s="7">
        <v>1</v>
      </c>
      <c r="H60" s="1">
        <v>40</v>
      </c>
      <c r="I60" s="1" t="s">
        <v>36</v>
      </c>
      <c r="J60" s="1">
        <v>534.1</v>
      </c>
      <c r="K60" s="1">
        <f t="shared" si="6"/>
        <v>5.9270000000000209</v>
      </c>
      <c r="L60" s="1"/>
      <c r="M60" s="1"/>
      <c r="N60" s="1"/>
      <c r="O60" s="1">
        <f t="shared" si="1"/>
        <v>108.00540000000001</v>
      </c>
      <c r="P60" s="5">
        <f>8*O60-F60</f>
        <v>630.10120000000006</v>
      </c>
      <c r="Q60" s="5"/>
      <c r="R60" s="1"/>
      <c r="S60" s="1">
        <f t="shared" si="2"/>
        <v>8</v>
      </c>
      <c r="T60" s="1">
        <f t="shared" si="3"/>
        <v>2.1660213285632013</v>
      </c>
      <c r="U60" s="1">
        <v>63.811</v>
      </c>
      <c r="V60" s="1">
        <v>64.664000000000001</v>
      </c>
      <c r="W60" s="1">
        <v>96.909000000000006</v>
      </c>
      <c r="X60" s="1">
        <v>93.413199999999989</v>
      </c>
      <c r="Y60" s="1">
        <v>86.7988</v>
      </c>
      <c r="Z60" s="1">
        <v>89.770200000000003</v>
      </c>
      <c r="AA60" s="1">
        <v>99.047200000000004</v>
      </c>
      <c r="AB60" s="1">
        <v>126.09820000000001</v>
      </c>
      <c r="AC60" s="1">
        <v>120.8554</v>
      </c>
      <c r="AD60" s="1">
        <v>94.270799999999994</v>
      </c>
      <c r="AE60" s="1"/>
      <c r="AF60" s="1">
        <f>G60*P60</f>
        <v>630.10120000000006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35</v>
      </c>
      <c r="C61" s="1">
        <v>143.42099999999999</v>
      </c>
      <c r="D61" s="1">
        <v>108.196</v>
      </c>
      <c r="E61" s="1">
        <v>109.46599999999999</v>
      </c>
      <c r="F61" s="1">
        <v>127.09699999999999</v>
      </c>
      <c r="G61" s="7">
        <v>1</v>
      </c>
      <c r="H61" s="1">
        <v>30</v>
      </c>
      <c r="I61" s="1" t="s">
        <v>36</v>
      </c>
      <c r="J61" s="1">
        <v>107.45</v>
      </c>
      <c r="K61" s="1">
        <f t="shared" si="6"/>
        <v>2.0159999999999911</v>
      </c>
      <c r="L61" s="1"/>
      <c r="M61" s="1"/>
      <c r="N61" s="1"/>
      <c r="O61" s="1">
        <f t="shared" si="1"/>
        <v>21.8932</v>
      </c>
      <c r="P61" s="5">
        <f t="shared" si="7"/>
        <v>91.835000000000022</v>
      </c>
      <c r="Q61" s="5"/>
      <c r="R61" s="1"/>
      <c r="S61" s="1">
        <f t="shared" si="2"/>
        <v>10</v>
      </c>
      <c r="T61" s="1">
        <f t="shared" si="3"/>
        <v>5.8053185463979684</v>
      </c>
      <c r="U61" s="1">
        <v>18.638999999999999</v>
      </c>
      <c r="V61" s="1">
        <v>21.760400000000001</v>
      </c>
      <c r="W61" s="1">
        <v>25.026399999999999</v>
      </c>
      <c r="X61" s="1">
        <v>22.1798</v>
      </c>
      <c r="Y61" s="1">
        <v>25.658000000000001</v>
      </c>
      <c r="Z61" s="1">
        <v>25.0672</v>
      </c>
      <c r="AA61" s="1">
        <v>31.573399999999999</v>
      </c>
      <c r="AB61" s="1">
        <v>31.979800000000001</v>
      </c>
      <c r="AC61" s="1">
        <v>21.0702</v>
      </c>
      <c r="AD61" s="1">
        <v>17.143999999999998</v>
      </c>
      <c r="AE61" s="1" t="s">
        <v>76</v>
      </c>
      <c r="AF61" s="1">
        <f>G61*P61</f>
        <v>91.835000000000022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41</v>
      </c>
      <c r="C62" s="1">
        <v>318</v>
      </c>
      <c r="D62" s="1"/>
      <c r="E62" s="1">
        <v>68</v>
      </c>
      <c r="F62" s="1">
        <v>250</v>
      </c>
      <c r="G62" s="7">
        <v>0.6</v>
      </c>
      <c r="H62" s="1">
        <v>60</v>
      </c>
      <c r="I62" s="1" t="s">
        <v>36</v>
      </c>
      <c r="J62" s="1">
        <v>68</v>
      </c>
      <c r="K62" s="1">
        <f t="shared" si="6"/>
        <v>0</v>
      </c>
      <c r="L62" s="1"/>
      <c r="M62" s="1"/>
      <c r="N62" s="1"/>
      <c r="O62" s="1">
        <f t="shared" si="1"/>
        <v>13.6</v>
      </c>
      <c r="P62" s="5"/>
      <c r="Q62" s="5"/>
      <c r="R62" s="1"/>
      <c r="S62" s="1">
        <f t="shared" si="2"/>
        <v>18.382352941176471</v>
      </c>
      <c r="T62" s="1">
        <f t="shared" si="3"/>
        <v>18.382352941176471</v>
      </c>
      <c r="U62" s="1">
        <v>13</v>
      </c>
      <c r="V62" s="1">
        <v>14</v>
      </c>
      <c r="W62" s="1">
        <v>17.399999999999999</v>
      </c>
      <c r="X62" s="1">
        <v>20.8</v>
      </c>
      <c r="Y62" s="1">
        <v>23.2</v>
      </c>
      <c r="Z62" s="1">
        <v>30.4</v>
      </c>
      <c r="AA62" s="1">
        <v>30.2</v>
      </c>
      <c r="AB62" s="1">
        <v>37.4</v>
      </c>
      <c r="AC62" s="1">
        <v>39</v>
      </c>
      <c r="AD62" s="1">
        <v>8.6</v>
      </c>
      <c r="AE62" s="26" t="s">
        <v>147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41</v>
      </c>
      <c r="C63" s="1">
        <v>288</v>
      </c>
      <c r="D63" s="1"/>
      <c r="E63" s="1">
        <v>139</v>
      </c>
      <c r="F63" s="1">
        <v>131</v>
      </c>
      <c r="G63" s="7">
        <v>0.35</v>
      </c>
      <c r="H63" s="1">
        <v>50</v>
      </c>
      <c r="I63" s="1" t="s">
        <v>36</v>
      </c>
      <c r="J63" s="1">
        <v>140</v>
      </c>
      <c r="K63" s="1">
        <f t="shared" si="6"/>
        <v>-1</v>
      </c>
      <c r="L63" s="1"/>
      <c r="M63" s="1"/>
      <c r="N63" s="1"/>
      <c r="O63" s="1">
        <f t="shared" si="1"/>
        <v>27.8</v>
      </c>
      <c r="P63" s="5">
        <f t="shared" si="7"/>
        <v>147</v>
      </c>
      <c r="Q63" s="5"/>
      <c r="R63" s="1"/>
      <c r="S63" s="1">
        <f t="shared" si="2"/>
        <v>10</v>
      </c>
      <c r="T63" s="1">
        <f t="shared" si="3"/>
        <v>4.7122302158273381</v>
      </c>
      <c r="U63" s="1">
        <v>20</v>
      </c>
      <c r="V63" s="1">
        <v>24.2</v>
      </c>
      <c r="W63" s="1">
        <v>27.6</v>
      </c>
      <c r="X63" s="1">
        <v>34.4</v>
      </c>
      <c r="Y63" s="1">
        <v>41.8</v>
      </c>
      <c r="Z63" s="1">
        <v>39.200000000000003</v>
      </c>
      <c r="AA63" s="1">
        <v>44.4</v>
      </c>
      <c r="AB63" s="1">
        <v>41.6</v>
      </c>
      <c r="AC63" s="1">
        <v>40.6</v>
      </c>
      <c r="AD63" s="1">
        <v>34.200000000000003</v>
      </c>
      <c r="AE63" s="1"/>
      <c r="AF63" s="1">
        <f>G63*P63</f>
        <v>51.449999999999996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41</v>
      </c>
      <c r="C64" s="1">
        <v>387</v>
      </c>
      <c r="D64" s="1">
        <v>720</v>
      </c>
      <c r="E64" s="1">
        <v>437</v>
      </c>
      <c r="F64" s="1">
        <v>590</v>
      </c>
      <c r="G64" s="7">
        <v>0.37</v>
      </c>
      <c r="H64" s="1">
        <v>50</v>
      </c>
      <c r="I64" s="1" t="s">
        <v>36</v>
      </c>
      <c r="J64" s="1">
        <v>437</v>
      </c>
      <c r="K64" s="1">
        <f t="shared" si="6"/>
        <v>0</v>
      </c>
      <c r="L64" s="1"/>
      <c r="M64" s="1"/>
      <c r="N64" s="1"/>
      <c r="O64" s="1">
        <f t="shared" si="1"/>
        <v>87.4</v>
      </c>
      <c r="P64" s="5">
        <f t="shared" si="7"/>
        <v>284</v>
      </c>
      <c r="Q64" s="5"/>
      <c r="R64" s="1"/>
      <c r="S64" s="1">
        <f t="shared" si="2"/>
        <v>10</v>
      </c>
      <c r="T64" s="1">
        <f t="shared" si="3"/>
        <v>6.7505720823798621</v>
      </c>
      <c r="U64" s="1">
        <v>84.6</v>
      </c>
      <c r="V64" s="1">
        <v>106.8</v>
      </c>
      <c r="W64" s="1">
        <v>99.2</v>
      </c>
      <c r="X64" s="1">
        <v>84</v>
      </c>
      <c r="Y64" s="1">
        <v>65.400000000000006</v>
      </c>
      <c r="Z64" s="1">
        <v>58.2</v>
      </c>
      <c r="AA64" s="1">
        <v>58.8</v>
      </c>
      <c r="AB64" s="1">
        <v>62.8</v>
      </c>
      <c r="AC64" s="1">
        <v>55.8</v>
      </c>
      <c r="AD64" s="1">
        <v>49.2</v>
      </c>
      <c r="AE64" s="1" t="s">
        <v>93</v>
      </c>
      <c r="AF64" s="1">
        <f>G64*P64</f>
        <v>105.08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41</v>
      </c>
      <c r="C65" s="1">
        <v>102</v>
      </c>
      <c r="D65" s="1"/>
      <c r="E65" s="1">
        <v>32</v>
      </c>
      <c r="F65" s="1">
        <v>68</v>
      </c>
      <c r="G65" s="7">
        <v>0.4</v>
      </c>
      <c r="H65" s="1">
        <v>30</v>
      </c>
      <c r="I65" s="1" t="s">
        <v>36</v>
      </c>
      <c r="J65" s="1">
        <v>31</v>
      </c>
      <c r="K65" s="1">
        <f t="shared" si="6"/>
        <v>1</v>
      </c>
      <c r="L65" s="1"/>
      <c r="M65" s="1"/>
      <c r="N65" s="1"/>
      <c r="O65" s="1">
        <f t="shared" si="1"/>
        <v>6.4</v>
      </c>
      <c r="P65" s="5"/>
      <c r="Q65" s="5"/>
      <c r="R65" s="1"/>
      <c r="S65" s="1">
        <f t="shared" si="2"/>
        <v>10.625</v>
      </c>
      <c r="T65" s="1">
        <f t="shared" si="3"/>
        <v>10.625</v>
      </c>
      <c r="U65" s="1">
        <v>5</v>
      </c>
      <c r="V65" s="1">
        <v>6.8</v>
      </c>
      <c r="W65" s="1">
        <v>9.4</v>
      </c>
      <c r="X65" s="1">
        <v>8.6</v>
      </c>
      <c r="Y65" s="1">
        <v>12.8</v>
      </c>
      <c r="Z65" s="1">
        <v>8.8000000000000007</v>
      </c>
      <c r="AA65" s="1">
        <v>6.6</v>
      </c>
      <c r="AB65" s="1">
        <v>10.6</v>
      </c>
      <c r="AC65" s="1">
        <v>7.8</v>
      </c>
      <c r="AD65" s="1">
        <v>2.4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41</v>
      </c>
      <c r="C66" s="1">
        <v>151</v>
      </c>
      <c r="D66" s="1"/>
      <c r="E66" s="1">
        <v>40</v>
      </c>
      <c r="F66" s="1">
        <v>111</v>
      </c>
      <c r="G66" s="7">
        <v>0.6</v>
      </c>
      <c r="H66" s="1">
        <v>55</v>
      </c>
      <c r="I66" s="1" t="s">
        <v>36</v>
      </c>
      <c r="J66" s="1">
        <v>40</v>
      </c>
      <c r="K66" s="1">
        <f t="shared" si="6"/>
        <v>0</v>
      </c>
      <c r="L66" s="1"/>
      <c r="M66" s="1"/>
      <c r="N66" s="1"/>
      <c r="O66" s="1">
        <f t="shared" si="1"/>
        <v>8</v>
      </c>
      <c r="P66" s="5"/>
      <c r="Q66" s="5"/>
      <c r="R66" s="1"/>
      <c r="S66" s="1">
        <f t="shared" si="2"/>
        <v>13.875</v>
      </c>
      <c r="T66" s="1">
        <f t="shared" si="3"/>
        <v>13.875</v>
      </c>
      <c r="U66" s="1">
        <v>9.4</v>
      </c>
      <c r="V66" s="1">
        <v>20.399999999999999</v>
      </c>
      <c r="W66" s="1">
        <v>22.4</v>
      </c>
      <c r="X66" s="1">
        <v>27</v>
      </c>
      <c r="Y66" s="1">
        <v>41.2</v>
      </c>
      <c r="Z66" s="1">
        <v>43.6</v>
      </c>
      <c r="AA66" s="1">
        <v>32.799999999999997</v>
      </c>
      <c r="AB66" s="1">
        <v>34</v>
      </c>
      <c r="AC66" s="1">
        <v>31.4</v>
      </c>
      <c r="AD66" s="1">
        <v>6.2</v>
      </c>
      <c r="AE66" s="26" t="s">
        <v>148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41</v>
      </c>
      <c r="C67" s="1">
        <v>60</v>
      </c>
      <c r="D67" s="1">
        <v>120</v>
      </c>
      <c r="E67" s="1">
        <v>79</v>
      </c>
      <c r="F67" s="1">
        <v>101</v>
      </c>
      <c r="G67" s="7">
        <v>0.45</v>
      </c>
      <c r="H67" s="1">
        <v>40</v>
      </c>
      <c r="I67" s="1" t="s">
        <v>36</v>
      </c>
      <c r="J67" s="1">
        <v>94</v>
      </c>
      <c r="K67" s="1">
        <f t="shared" si="6"/>
        <v>-15</v>
      </c>
      <c r="L67" s="1"/>
      <c r="M67" s="1"/>
      <c r="N67" s="1"/>
      <c r="O67" s="1">
        <f t="shared" si="1"/>
        <v>15.8</v>
      </c>
      <c r="P67" s="5">
        <f t="shared" si="7"/>
        <v>57</v>
      </c>
      <c r="Q67" s="5"/>
      <c r="R67" s="1"/>
      <c r="S67" s="1">
        <f t="shared" si="2"/>
        <v>10</v>
      </c>
      <c r="T67" s="1">
        <f t="shared" si="3"/>
        <v>6.3924050632911387</v>
      </c>
      <c r="U67" s="1">
        <v>20.6</v>
      </c>
      <c r="V67" s="1">
        <v>24</v>
      </c>
      <c r="W67" s="1">
        <v>22.8</v>
      </c>
      <c r="X67" s="1">
        <v>16.2</v>
      </c>
      <c r="Y67" s="1">
        <v>16.399999999999999</v>
      </c>
      <c r="Z67" s="1">
        <v>15.8</v>
      </c>
      <c r="AA67" s="1">
        <v>16</v>
      </c>
      <c r="AB67" s="1">
        <v>19.600000000000001</v>
      </c>
      <c r="AC67" s="1">
        <v>19.2</v>
      </c>
      <c r="AD67" s="1">
        <v>4.8</v>
      </c>
      <c r="AE67" s="1" t="s">
        <v>115</v>
      </c>
      <c r="AF67" s="1">
        <f>G67*P67</f>
        <v>25.650000000000002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41</v>
      </c>
      <c r="C68" s="1">
        <v>595</v>
      </c>
      <c r="D68" s="1"/>
      <c r="E68" s="1">
        <v>116</v>
      </c>
      <c r="F68" s="1">
        <v>460</v>
      </c>
      <c r="G68" s="7">
        <v>0.4</v>
      </c>
      <c r="H68" s="1">
        <v>50</v>
      </c>
      <c r="I68" s="1" t="s">
        <v>36</v>
      </c>
      <c r="J68" s="1">
        <v>116</v>
      </c>
      <c r="K68" s="1">
        <f t="shared" si="6"/>
        <v>0</v>
      </c>
      <c r="L68" s="1"/>
      <c r="M68" s="1"/>
      <c r="N68" s="1"/>
      <c r="O68" s="1">
        <f t="shared" si="1"/>
        <v>23.2</v>
      </c>
      <c r="P68" s="5"/>
      <c r="Q68" s="5"/>
      <c r="R68" s="1"/>
      <c r="S68" s="1">
        <f t="shared" si="2"/>
        <v>19.827586206896552</v>
      </c>
      <c r="T68" s="1">
        <f t="shared" si="3"/>
        <v>19.827586206896552</v>
      </c>
      <c r="U68" s="1">
        <v>27</v>
      </c>
      <c r="V68" s="1">
        <v>41.6</v>
      </c>
      <c r="W68" s="1">
        <v>43.8</v>
      </c>
      <c r="X68" s="1">
        <v>43.8</v>
      </c>
      <c r="Y68" s="1">
        <v>77.8</v>
      </c>
      <c r="Z68" s="1">
        <v>78</v>
      </c>
      <c r="AA68" s="1">
        <v>66.2</v>
      </c>
      <c r="AB68" s="1">
        <v>64.599999999999994</v>
      </c>
      <c r="AC68" s="1">
        <v>69.400000000000006</v>
      </c>
      <c r="AD68" s="1">
        <v>67.400000000000006</v>
      </c>
      <c r="AE68" s="25" t="s">
        <v>69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1" t="s">
        <v>117</v>
      </c>
      <c r="B69" s="1" t="s">
        <v>41</v>
      </c>
      <c r="C69" s="1"/>
      <c r="D69" s="1"/>
      <c r="E69" s="1"/>
      <c r="F69" s="1"/>
      <c r="G69" s="7">
        <v>0.11</v>
      </c>
      <c r="H69" s="1">
        <v>150</v>
      </c>
      <c r="I69" s="1" t="s">
        <v>36</v>
      </c>
      <c r="J69" s="1"/>
      <c r="K69" s="1">
        <f t="shared" ref="K69:K93" si="9">E69-J69</f>
        <v>0</v>
      </c>
      <c r="L69" s="1"/>
      <c r="M69" s="1"/>
      <c r="N69" s="1"/>
      <c r="O69" s="1">
        <f t="shared" si="1"/>
        <v>0</v>
      </c>
      <c r="P69" s="22">
        <v>10</v>
      </c>
      <c r="Q69" s="5"/>
      <c r="R69" s="1"/>
      <c r="S69" s="1" t="e">
        <f t="shared" si="2"/>
        <v>#DIV/0!</v>
      </c>
      <c r="T69" s="1" t="e">
        <f t="shared" si="3"/>
        <v>#DIV/0!</v>
      </c>
      <c r="U69" s="1">
        <v>0</v>
      </c>
      <c r="V69" s="1">
        <v>0</v>
      </c>
      <c r="W69" s="1">
        <v>0</v>
      </c>
      <c r="X69" s="1">
        <v>-0.2</v>
      </c>
      <c r="Y69" s="1">
        <v>-0.4</v>
      </c>
      <c r="Z69" s="1">
        <v>-0.2</v>
      </c>
      <c r="AA69" s="1">
        <v>0</v>
      </c>
      <c r="AB69" s="1">
        <v>0</v>
      </c>
      <c r="AC69" s="1">
        <v>1.4</v>
      </c>
      <c r="AD69" s="1">
        <v>1.8</v>
      </c>
      <c r="AE69" s="21" t="s">
        <v>118</v>
      </c>
      <c r="AF69" s="1">
        <f>G69*P69</f>
        <v>1.1000000000000001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1" t="s">
        <v>119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36</v>
      </c>
      <c r="J70" s="1"/>
      <c r="K70" s="1">
        <f t="shared" si="9"/>
        <v>0</v>
      </c>
      <c r="L70" s="1"/>
      <c r="M70" s="1"/>
      <c r="N70" s="1"/>
      <c r="O70" s="1">
        <f t="shared" ref="O70:O94" si="10">E70/5</f>
        <v>0</v>
      </c>
      <c r="P70" s="22">
        <v>10</v>
      </c>
      <c r="Q70" s="5"/>
      <c r="R70" s="1"/>
      <c r="S70" s="1" t="e">
        <f t="shared" ref="S70:S94" si="11">(F70+P70)/O70</f>
        <v>#DIV/0!</v>
      </c>
      <c r="T70" s="1" t="e">
        <f t="shared" ref="T70:T94" si="12">F70/O70</f>
        <v>#DIV/0!</v>
      </c>
      <c r="U70" s="1">
        <v>0</v>
      </c>
      <c r="V70" s="1">
        <v>0</v>
      </c>
      <c r="W70" s="1">
        <v>0</v>
      </c>
      <c r="X70" s="1">
        <v>0</v>
      </c>
      <c r="Y70" s="1">
        <v>-0.4</v>
      </c>
      <c r="Z70" s="1">
        <v>-0.4</v>
      </c>
      <c r="AA70" s="1">
        <v>0</v>
      </c>
      <c r="AB70" s="1">
        <v>0</v>
      </c>
      <c r="AC70" s="1">
        <v>0</v>
      </c>
      <c r="AD70" s="1">
        <v>0</v>
      </c>
      <c r="AE70" s="21" t="s">
        <v>118</v>
      </c>
      <c r="AF70" s="1">
        <f>G70*P70</f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120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/>
      <c r="K71" s="1">
        <f t="shared" si="9"/>
        <v>0</v>
      </c>
      <c r="L71" s="1"/>
      <c r="M71" s="1"/>
      <c r="N71" s="1"/>
      <c r="O71" s="1">
        <f t="shared" si="10"/>
        <v>0</v>
      </c>
      <c r="P71" s="22">
        <v>10</v>
      </c>
      <c r="Q71" s="5"/>
      <c r="R71" s="1"/>
      <c r="S71" s="1" t="e">
        <f t="shared" si="11"/>
        <v>#DIV/0!</v>
      </c>
      <c r="T71" s="1" t="e">
        <f t="shared" si="12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-0.4</v>
      </c>
      <c r="Z71" s="1">
        <v>-0.4</v>
      </c>
      <c r="AA71" s="1">
        <v>0</v>
      </c>
      <c r="AB71" s="1">
        <v>0</v>
      </c>
      <c r="AC71" s="1">
        <v>0</v>
      </c>
      <c r="AD71" s="1">
        <v>0</v>
      </c>
      <c r="AE71" s="21" t="s">
        <v>118</v>
      </c>
      <c r="AF71" s="1">
        <f>G71*P71</f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41</v>
      </c>
      <c r="C72" s="1">
        <v>42</v>
      </c>
      <c r="D72" s="1"/>
      <c r="E72" s="1">
        <v>4</v>
      </c>
      <c r="F72" s="1">
        <v>38</v>
      </c>
      <c r="G72" s="7">
        <v>0.4</v>
      </c>
      <c r="H72" s="1">
        <v>55</v>
      </c>
      <c r="I72" s="1" t="s">
        <v>36</v>
      </c>
      <c r="J72" s="1">
        <v>5</v>
      </c>
      <c r="K72" s="1">
        <f t="shared" si="9"/>
        <v>-1</v>
      </c>
      <c r="L72" s="1"/>
      <c r="M72" s="1"/>
      <c r="N72" s="1"/>
      <c r="O72" s="1">
        <f t="shared" si="10"/>
        <v>0.8</v>
      </c>
      <c r="P72" s="5"/>
      <c r="Q72" s="5"/>
      <c r="R72" s="1"/>
      <c r="S72" s="1">
        <f t="shared" si="11"/>
        <v>47.5</v>
      </c>
      <c r="T72" s="1">
        <f t="shared" si="12"/>
        <v>47.5</v>
      </c>
      <c r="U72" s="1">
        <v>0.4</v>
      </c>
      <c r="V72" s="1">
        <v>1</v>
      </c>
      <c r="W72" s="1">
        <v>1.6</v>
      </c>
      <c r="X72" s="1">
        <v>1</v>
      </c>
      <c r="Y72" s="1">
        <v>4.5999999999999996</v>
      </c>
      <c r="Z72" s="1">
        <v>5.2</v>
      </c>
      <c r="AA72" s="1">
        <v>3.2</v>
      </c>
      <c r="AB72" s="1">
        <v>3.2</v>
      </c>
      <c r="AC72" s="1">
        <v>5.8</v>
      </c>
      <c r="AD72" s="1">
        <v>5.8</v>
      </c>
      <c r="AE72" s="25" t="s">
        <v>69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35</v>
      </c>
      <c r="C73" s="1">
        <v>347.45400000000001</v>
      </c>
      <c r="D73" s="1">
        <v>403.166</v>
      </c>
      <c r="E73" s="1">
        <v>136.321</v>
      </c>
      <c r="F73" s="1">
        <v>595.52800000000002</v>
      </c>
      <c r="G73" s="7">
        <v>1</v>
      </c>
      <c r="H73" s="1">
        <v>55</v>
      </c>
      <c r="I73" s="1" t="s">
        <v>36</v>
      </c>
      <c r="J73" s="1">
        <v>123.2</v>
      </c>
      <c r="K73" s="1">
        <f t="shared" si="9"/>
        <v>13.120999999999995</v>
      </c>
      <c r="L73" s="1"/>
      <c r="M73" s="1"/>
      <c r="N73" s="1"/>
      <c r="O73" s="1">
        <f t="shared" si="10"/>
        <v>27.264199999999999</v>
      </c>
      <c r="P73" s="5"/>
      <c r="Q73" s="5"/>
      <c r="R73" s="1"/>
      <c r="S73" s="1">
        <f t="shared" si="11"/>
        <v>21.84285619970511</v>
      </c>
      <c r="T73" s="1">
        <f t="shared" si="12"/>
        <v>21.84285619970511</v>
      </c>
      <c r="U73" s="1">
        <v>55.612400000000001</v>
      </c>
      <c r="V73" s="1">
        <v>73.2</v>
      </c>
      <c r="W73" s="1">
        <v>57.658799999999999</v>
      </c>
      <c r="X73" s="1">
        <v>45.371600000000001</v>
      </c>
      <c r="Y73" s="1">
        <v>37.379800000000003</v>
      </c>
      <c r="Z73" s="1">
        <v>33.199399999999997</v>
      </c>
      <c r="AA73" s="1">
        <v>49.485199999999999</v>
      </c>
      <c r="AB73" s="1">
        <v>45.1038</v>
      </c>
      <c r="AC73" s="1">
        <v>28.585599999999999</v>
      </c>
      <c r="AD73" s="1">
        <v>34.098799999999997</v>
      </c>
      <c r="AE73" s="26" t="s">
        <v>149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35</v>
      </c>
      <c r="C74" s="1">
        <v>620.18700000000001</v>
      </c>
      <c r="D74" s="1">
        <v>100.211</v>
      </c>
      <c r="E74" s="1">
        <v>388.476</v>
      </c>
      <c r="F74" s="1">
        <v>283.19799999999998</v>
      </c>
      <c r="G74" s="7">
        <v>1</v>
      </c>
      <c r="H74" s="1">
        <v>50</v>
      </c>
      <c r="I74" s="1" t="s">
        <v>36</v>
      </c>
      <c r="J74" s="1">
        <v>369.2</v>
      </c>
      <c r="K74" s="1">
        <f t="shared" si="9"/>
        <v>19.27600000000001</v>
      </c>
      <c r="L74" s="1"/>
      <c r="M74" s="1"/>
      <c r="N74" s="1"/>
      <c r="O74" s="1">
        <f t="shared" si="10"/>
        <v>77.6952</v>
      </c>
      <c r="P74" s="5">
        <f t="shared" si="7"/>
        <v>493.75400000000002</v>
      </c>
      <c r="Q74" s="5"/>
      <c r="R74" s="1"/>
      <c r="S74" s="1">
        <f t="shared" si="11"/>
        <v>10</v>
      </c>
      <c r="T74" s="1">
        <f t="shared" si="12"/>
        <v>3.64498707770879</v>
      </c>
      <c r="U74" s="1">
        <v>53.210400000000007</v>
      </c>
      <c r="V74" s="1">
        <v>49.611800000000002</v>
      </c>
      <c r="W74" s="1">
        <v>79.387199999999993</v>
      </c>
      <c r="X74" s="1">
        <v>76.5762</v>
      </c>
      <c r="Y74" s="1">
        <v>94.253799999999998</v>
      </c>
      <c r="Z74" s="1">
        <v>95.169799999999995</v>
      </c>
      <c r="AA74" s="1">
        <v>83.810599999999994</v>
      </c>
      <c r="AB74" s="1">
        <v>92.24</v>
      </c>
      <c r="AC74" s="1">
        <v>82.984200000000001</v>
      </c>
      <c r="AD74" s="1">
        <v>70.133799999999994</v>
      </c>
      <c r="AE74" s="1"/>
      <c r="AF74" s="1">
        <f>G74*P74</f>
        <v>493.75400000000002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8" t="s">
        <v>124</v>
      </c>
      <c r="B75" s="18" t="s">
        <v>41</v>
      </c>
      <c r="C75" s="18"/>
      <c r="D75" s="18"/>
      <c r="E75" s="18"/>
      <c r="F75" s="18"/>
      <c r="G75" s="19">
        <v>0</v>
      </c>
      <c r="H75" s="18">
        <v>40</v>
      </c>
      <c r="I75" s="18" t="s">
        <v>36</v>
      </c>
      <c r="J75" s="18"/>
      <c r="K75" s="18">
        <f t="shared" si="9"/>
        <v>0</v>
      </c>
      <c r="L75" s="18"/>
      <c r="M75" s="18"/>
      <c r="N75" s="18"/>
      <c r="O75" s="18">
        <f t="shared" si="10"/>
        <v>0</v>
      </c>
      <c r="P75" s="20"/>
      <c r="Q75" s="20"/>
      <c r="R75" s="18"/>
      <c r="S75" s="18" t="e">
        <f t="shared" si="11"/>
        <v>#DIV/0!</v>
      </c>
      <c r="T75" s="18" t="e">
        <f t="shared" si="12"/>
        <v>#DIV/0!</v>
      </c>
      <c r="U75" s="18">
        <v>0</v>
      </c>
      <c r="V75" s="18">
        <v>0</v>
      </c>
      <c r="W75" s="18">
        <v>-0.6</v>
      </c>
      <c r="X75" s="18">
        <v>-1</v>
      </c>
      <c r="Y75" s="18">
        <v>-1.2</v>
      </c>
      <c r="Z75" s="18">
        <v>-1</v>
      </c>
      <c r="AA75" s="18">
        <v>-0.4</v>
      </c>
      <c r="AB75" s="18">
        <v>-0.2</v>
      </c>
      <c r="AC75" s="18">
        <v>-0.2</v>
      </c>
      <c r="AD75" s="18">
        <v>-0.2</v>
      </c>
      <c r="AE75" s="18" t="s">
        <v>48</v>
      </c>
      <c r="AF75" s="18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125</v>
      </c>
      <c r="B76" s="18" t="s">
        <v>41</v>
      </c>
      <c r="C76" s="18"/>
      <c r="D76" s="18"/>
      <c r="E76" s="18"/>
      <c r="F76" s="18"/>
      <c r="G76" s="19">
        <v>0</v>
      </c>
      <c r="H76" s="18">
        <v>35</v>
      </c>
      <c r="I76" s="18" t="s">
        <v>36</v>
      </c>
      <c r="J76" s="18"/>
      <c r="K76" s="18">
        <f t="shared" si="9"/>
        <v>0</v>
      </c>
      <c r="L76" s="18"/>
      <c r="M76" s="18"/>
      <c r="N76" s="18"/>
      <c r="O76" s="18">
        <f t="shared" si="10"/>
        <v>0</v>
      </c>
      <c r="P76" s="20"/>
      <c r="Q76" s="20"/>
      <c r="R76" s="18"/>
      <c r="S76" s="18" t="e">
        <f t="shared" si="11"/>
        <v>#DIV/0!</v>
      </c>
      <c r="T76" s="18" t="e">
        <f t="shared" si="12"/>
        <v>#DIV/0!</v>
      </c>
      <c r="U76" s="18">
        <v>0</v>
      </c>
      <c r="V76" s="18">
        <v>0</v>
      </c>
      <c r="W76" s="18">
        <v>-0.2</v>
      </c>
      <c r="X76" s="18">
        <v>-0.4</v>
      </c>
      <c r="Y76" s="18">
        <v>-0.6</v>
      </c>
      <c r="Z76" s="18">
        <v>-0.4</v>
      </c>
      <c r="AA76" s="18">
        <v>-0.2</v>
      </c>
      <c r="AB76" s="18">
        <v>-0.2</v>
      </c>
      <c r="AC76" s="18">
        <v>0</v>
      </c>
      <c r="AD76" s="18">
        <v>0</v>
      </c>
      <c r="AE76" s="18" t="s">
        <v>48</v>
      </c>
      <c r="AF76" s="18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35</v>
      </c>
      <c r="C77" s="1">
        <v>1348.8309999999999</v>
      </c>
      <c r="D77" s="1">
        <v>754.65</v>
      </c>
      <c r="E77" s="1">
        <v>972.47699999999998</v>
      </c>
      <c r="F77" s="1">
        <v>997.86099999999999</v>
      </c>
      <c r="G77" s="7">
        <v>1</v>
      </c>
      <c r="H77" s="1">
        <v>60</v>
      </c>
      <c r="I77" s="1" t="s">
        <v>36</v>
      </c>
      <c r="J77" s="1">
        <v>962.75</v>
      </c>
      <c r="K77" s="1">
        <f t="shared" si="9"/>
        <v>9.7269999999999754</v>
      </c>
      <c r="L77" s="1"/>
      <c r="M77" s="1"/>
      <c r="N77" s="1"/>
      <c r="O77" s="1">
        <f t="shared" si="10"/>
        <v>194.49539999999999</v>
      </c>
      <c r="P77" s="5">
        <f t="shared" ref="P77:P80" si="13">10*O77-F77</f>
        <v>947.09299999999996</v>
      </c>
      <c r="Q77" s="5"/>
      <c r="R77" s="1"/>
      <c r="S77" s="1">
        <f t="shared" si="11"/>
        <v>10</v>
      </c>
      <c r="T77" s="1">
        <f t="shared" si="12"/>
        <v>5.1305120840904213</v>
      </c>
      <c r="U77" s="1">
        <v>166.607</v>
      </c>
      <c r="V77" s="1">
        <v>173.685</v>
      </c>
      <c r="W77" s="1">
        <v>205.41059999999999</v>
      </c>
      <c r="X77" s="1">
        <v>207.41820000000001</v>
      </c>
      <c r="Y77" s="1">
        <v>178.17660000000001</v>
      </c>
      <c r="Z77" s="1">
        <v>173.47120000000001</v>
      </c>
      <c r="AA77" s="1">
        <v>187.965</v>
      </c>
      <c r="AB77" s="1">
        <v>187.06100000000001</v>
      </c>
      <c r="AC77" s="1">
        <v>193.62520000000001</v>
      </c>
      <c r="AD77" s="1">
        <v>195.88079999999999</v>
      </c>
      <c r="AE77" s="1" t="s">
        <v>58</v>
      </c>
      <c r="AF77" s="1">
        <f>G77*P77</f>
        <v>947.09299999999996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35</v>
      </c>
      <c r="C78" s="1">
        <v>1596.7929999999999</v>
      </c>
      <c r="D78" s="1">
        <v>1234.6610000000001</v>
      </c>
      <c r="E78" s="1">
        <v>1330.9110000000001</v>
      </c>
      <c r="F78" s="1">
        <v>1301.6379999999999</v>
      </c>
      <c r="G78" s="7">
        <v>1</v>
      </c>
      <c r="H78" s="1">
        <v>60</v>
      </c>
      <c r="I78" s="1" t="s">
        <v>36</v>
      </c>
      <c r="J78" s="1">
        <v>1335.0050000000001</v>
      </c>
      <c r="K78" s="1">
        <f t="shared" si="9"/>
        <v>-4.0940000000000509</v>
      </c>
      <c r="L78" s="1"/>
      <c r="M78" s="1"/>
      <c r="N78" s="1"/>
      <c r="O78" s="1">
        <f t="shared" si="10"/>
        <v>266.18220000000002</v>
      </c>
      <c r="P78" s="5">
        <f t="shared" si="13"/>
        <v>1360.1840000000002</v>
      </c>
      <c r="Q78" s="5"/>
      <c r="R78" s="1"/>
      <c r="S78" s="1">
        <f t="shared" si="11"/>
        <v>10</v>
      </c>
      <c r="T78" s="1">
        <f t="shared" si="12"/>
        <v>4.8900264555631434</v>
      </c>
      <c r="U78" s="1">
        <v>215.21860000000001</v>
      </c>
      <c r="V78" s="1">
        <v>199.64680000000001</v>
      </c>
      <c r="W78" s="1">
        <v>215.5966</v>
      </c>
      <c r="X78" s="1">
        <v>241.60820000000001</v>
      </c>
      <c r="Y78" s="1">
        <v>346.67219999999998</v>
      </c>
      <c r="Z78" s="1">
        <v>329.49619999999999</v>
      </c>
      <c r="AA78" s="1">
        <v>330.78179999999998</v>
      </c>
      <c r="AB78" s="1">
        <v>368.99880000000002</v>
      </c>
      <c r="AC78" s="1">
        <v>337.49880000000002</v>
      </c>
      <c r="AD78" s="1">
        <v>303.12979999999999</v>
      </c>
      <c r="AE78" s="1"/>
      <c r="AF78" s="1">
        <f>G78*P78</f>
        <v>1360.1840000000002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35</v>
      </c>
      <c r="C79" s="1">
        <v>1815.2470000000001</v>
      </c>
      <c r="D79" s="1">
        <v>1393.5150000000001</v>
      </c>
      <c r="E79" s="1">
        <v>1712.8030000000001</v>
      </c>
      <c r="F79" s="1">
        <v>1337.61</v>
      </c>
      <c r="G79" s="7">
        <v>1</v>
      </c>
      <c r="H79" s="1">
        <v>60</v>
      </c>
      <c r="I79" s="1" t="s">
        <v>36</v>
      </c>
      <c r="J79" s="1">
        <v>1711.2850000000001</v>
      </c>
      <c r="K79" s="1">
        <f t="shared" si="9"/>
        <v>1.5180000000000291</v>
      </c>
      <c r="L79" s="1"/>
      <c r="M79" s="1"/>
      <c r="N79" s="1"/>
      <c r="O79" s="1">
        <f t="shared" si="10"/>
        <v>342.56060000000002</v>
      </c>
      <c r="P79" s="5">
        <f t="shared" si="13"/>
        <v>2087.9960000000001</v>
      </c>
      <c r="Q79" s="5"/>
      <c r="R79" s="1"/>
      <c r="S79" s="1">
        <f t="shared" si="11"/>
        <v>9.9999999999999982</v>
      </c>
      <c r="T79" s="1">
        <f t="shared" si="12"/>
        <v>3.9047397745099692</v>
      </c>
      <c r="U79" s="1">
        <v>251.38419999999999</v>
      </c>
      <c r="V79" s="1">
        <v>227.4682</v>
      </c>
      <c r="W79" s="1">
        <v>379.67259999999999</v>
      </c>
      <c r="X79" s="1">
        <v>518.64799999999991</v>
      </c>
      <c r="Y79" s="1">
        <v>641.245</v>
      </c>
      <c r="Z79" s="1">
        <v>540.34680000000003</v>
      </c>
      <c r="AA79" s="1">
        <v>556.29359999999997</v>
      </c>
      <c r="AB79" s="1">
        <v>654.22399999999993</v>
      </c>
      <c r="AC79" s="1">
        <v>616.10900000000004</v>
      </c>
      <c r="AD79" s="1">
        <v>532.75699999999995</v>
      </c>
      <c r="AE79" s="1"/>
      <c r="AF79" s="1">
        <f>G79*P79</f>
        <v>2087.9960000000001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35</v>
      </c>
      <c r="C80" s="1">
        <v>4171.9120000000003</v>
      </c>
      <c r="D80" s="1">
        <v>1119.913</v>
      </c>
      <c r="E80" s="1">
        <v>2851.8040000000001</v>
      </c>
      <c r="F80" s="1">
        <v>1935.722</v>
      </c>
      <c r="G80" s="7">
        <v>1</v>
      </c>
      <c r="H80" s="1">
        <v>60</v>
      </c>
      <c r="I80" s="1" t="s">
        <v>36</v>
      </c>
      <c r="J80" s="1">
        <v>2865.05</v>
      </c>
      <c r="K80" s="1">
        <f t="shared" si="9"/>
        <v>-13.246000000000095</v>
      </c>
      <c r="L80" s="1"/>
      <c r="M80" s="1"/>
      <c r="N80" s="1"/>
      <c r="O80" s="1">
        <f t="shared" si="10"/>
        <v>570.36080000000004</v>
      </c>
      <c r="P80" s="5">
        <f>9*O80-F80</f>
        <v>3197.525200000001</v>
      </c>
      <c r="Q80" s="5"/>
      <c r="R80" s="1"/>
      <c r="S80" s="1">
        <f t="shared" si="11"/>
        <v>9</v>
      </c>
      <c r="T80" s="1">
        <f t="shared" si="12"/>
        <v>3.3938552579349772</v>
      </c>
      <c r="U80" s="1">
        <v>381.52260000000001</v>
      </c>
      <c r="V80" s="1">
        <v>386.30119999999999</v>
      </c>
      <c r="W80" s="1">
        <v>524.75879999999995</v>
      </c>
      <c r="X80" s="1">
        <v>482.41180000000003</v>
      </c>
      <c r="Y80" s="1">
        <v>276.77999999999997</v>
      </c>
      <c r="Z80" s="1">
        <v>270.8526</v>
      </c>
      <c r="AA80" s="1">
        <v>310.35939999999999</v>
      </c>
      <c r="AB80" s="1">
        <v>350.17219999999998</v>
      </c>
      <c r="AC80" s="1">
        <v>287.34679999999997</v>
      </c>
      <c r="AD80" s="1">
        <v>259.94119999999998</v>
      </c>
      <c r="AE80" s="14" t="s">
        <v>52</v>
      </c>
      <c r="AF80" s="1">
        <f>G80*P80</f>
        <v>3197.525200000001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8" t="s">
        <v>130</v>
      </c>
      <c r="B81" s="18" t="s">
        <v>35</v>
      </c>
      <c r="C81" s="18"/>
      <c r="D81" s="18"/>
      <c r="E81" s="18"/>
      <c r="F81" s="18"/>
      <c r="G81" s="19">
        <v>0</v>
      </c>
      <c r="H81" s="18">
        <v>55</v>
      </c>
      <c r="I81" s="18" t="s">
        <v>36</v>
      </c>
      <c r="J81" s="18"/>
      <c r="K81" s="18">
        <f t="shared" si="9"/>
        <v>0</v>
      </c>
      <c r="L81" s="18"/>
      <c r="M81" s="18"/>
      <c r="N81" s="18"/>
      <c r="O81" s="18">
        <f t="shared" si="10"/>
        <v>0</v>
      </c>
      <c r="P81" s="20"/>
      <c r="Q81" s="20"/>
      <c r="R81" s="18"/>
      <c r="S81" s="18" t="e">
        <f t="shared" si="11"/>
        <v>#DIV/0!</v>
      </c>
      <c r="T81" s="18" t="e">
        <f t="shared" si="12"/>
        <v>#DIV/0!</v>
      </c>
      <c r="U81" s="18">
        <v>0</v>
      </c>
      <c r="V81" s="18">
        <v>0</v>
      </c>
      <c r="W81" s="18">
        <v>0</v>
      </c>
      <c r="X81" s="18">
        <v>0</v>
      </c>
      <c r="Y81" s="18">
        <v>-0.22</v>
      </c>
      <c r="Z81" s="18">
        <v>-0.22</v>
      </c>
      <c r="AA81" s="18">
        <v>0</v>
      </c>
      <c r="AB81" s="18">
        <v>0</v>
      </c>
      <c r="AC81" s="18">
        <v>0</v>
      </c>
      <c r="AD81" s="18">
        <v>0</v>
      </c>
      <c r="AE81" s="18" t="s">
        <v>48</v>
      </c>
      <c r="AF81" s="18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8" t="s">
        <v>131</v>
      </c>
      <c r="B82" s="18" t="s">
        <v>35</v>
      </c>
      <c r="C82" s="18"/>
      <c r="D82" s="18"/>
      <c r="E82" s="18"/>
      <c r="F82" s="18"/>
      <c r="G82" s="19">
        <v>0</v>
      </c>
      <c r="H82" s="18">
        <v>55</v>
      </c>
      <c r="I82" s="18" t="s">
        <v>36</v>
      </c>
      <c r="J82" s="18"/>
      <c r="K82" s="18">
        <f t="shared" si="9"/>
        <v>0</v>
      </c>
      <c r="L82" s="18"/>
      <c r="M82" s="18"/>
      <c r="N82" s="18"/>
      <c r="O82" s="18">
        <f t="shared" si="10"/>
        <v>0</v>
      </c>
      <c r="P82" s="20"/>
      <c r="Q82" s="20"/>
      <c r="R82" s="18"/>
      <c r="S82" s="18" t="e">
        <f t="shared" si="11"/>
        <v>#DIV/0!</v>
      </c>
      <c r="T82" s="18" t="e">
        <f t="shared" si="12"/>
        <v>#DIV/0!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 t="s">
        <v>48</v>
      </c>
      <c r="AF82" s="1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8" t="s">
        <v>132</v>
      </c>
      <c r="B83" s="18" t="s">
        <v>35</v>
      </c>
      <c r="C83" s="18"/>
      <c r="D83" s="18"/>
      <c r="E83" s="18"/>
      <c r="F83" s="18"/>
      <c r="G83" s="19">
        <v>0</v>
      </c>
      <c r="H83" s="18">
        <v>55</v>
      </c>
      <c r="I83" s="18" t="s">
        <v>36</v>
      </c>
      <c r="J83" s="18"/>
      <c r="K83" s="18">
        <f t="shared" si="9"/>
        <v>0</v>
      </c>
      <c r="L83" s="18"/>
      <c r="M83" s="18"/>
      <c r="N83" s="18"/>
      <c r="O83" s="18">
        <f t="shared" si="10"/>
        <v>0</v>
      </c>
      <c r="P83" s="20"/>
      <c r="Q83" s="20"/>
      <c r="R83" s="18"/>
      <c r="S83" s="18" t="e">
        <f t="shared" si="11"/>
        <v>#DIV/0!</v>
      </c>
      <c r="T83" s="18" t="e">
        <f t="shared" si="12"/>
        <v>#DIV/0!</v>
      </c>
      <c r="U83" s="18">
        <v>0</v>
      </c>
      <c r="V83" s="18">
        <v>0</v>
      </c>
      <c r="W83" s="18">
        <v>0</v>
      </c>
      <c r="X83" s="18">
        <v>0</v>
      </c>
      <c r="Y83" s="18">
        <v>-0.16700000000000001</v>
      </c>
      <c r="Z83" s="18">
        <v>-0.16700000000000001</v>
      </c>
      <c r="AA83" s="18">
        <v>0</v>
      </c>
      <c r="AB83" s="18">
        <v>0</v>
      </c>
      <c r="AC83" s="18">
        <v>0</v>
      </c>
      <c r="AD83" s="18">
        <v>0</v>
      </c>
      <c r="AE83" s="18" t="s">
        <v>48</v>
      </c>
      <c r="AF83" s="18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35</v>
      </c>
      <c r="C84" s="1">
        <v>162.751</v>
      </c>
      <c r="D84" s="1"/>
      <c r="E84" s="1">
        <v>33.609000000000002</v>
      </c>
      <c r="F84" s="1">
        <v>124.337</v>
      </c>
      <c r="G84" s="7">
        <v>1</v>
      </c>
      <c r="H84" s="1">
        <v>60</v>
      </c>
      <c r="I84" s="1" t="s">
        <v>36</v>
      </c>
      <c r="J84" s="1">
        <v>33.700000000000003</v>
      </c>
      <c r="K84" s="1">
        <f t="shared" si="9"/>
        <v>-9.100000000000108E-2</v>
      </c>
      <c r="L84" s="1"/>
      <c r="M84" s="1"/>
      <c r="N84" s="1"/>
      <c r="O84" s="1">
        <f t="shared" si="10"/>
        <v>6.7218</v>
      </c>
      <c r="P84" s="5"/>
      <c r="Q84" s="5"/>
      <c r="R84" s="1"/>
      <c r="S84" s="1">
        <f t="shared" si="11"/>
        <v>18.497575054300931</v>
      </c>
      <c r="T84" s="1">
        <f t="shared" si="12"/>
        <v>18.497575054300931</v>
      </c>
      <c r="U84" s="1">
        <v>3.3794</v>
      </c>
      <c r="V84" s="1">
        <v>2.7408000000000001</v>
      </c>
      <c r="W84" s="1">
        <v>4.9753999999999996</v>
      </c>
      <c r="X84" s="1">
        <v>15.9916</v>
      </c>
      <c r="Y84" s="1">
        <v>14.579599999999999</v>
      </c>
      <c r="Z84" s="1">
        <v>6.1823999999999986</v>
      </c>
      <c r="AA84" s="1">
        <v>7.0030000000000001</v>
      </c>
      <c r="AB84" s="1">
        <v>3.9054000000000002</v>
      </c>
      <c r="AC84" s="1">
        <v>7.9268000000000001</v>
      </c>
      <c r="AD84" s="1">
        <v>9.5106000000000002</v>
      </c>
      <c r="AE84" s="25" t="s">
        <v>69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134</v>
      </c>
      <c r="B85" s="18" t="s">
        <v>41</v>
      </c>
      <c r="C85" s="18"/>
      <c r="D85" s="18"/>
      <c r="E85" s="18"/>
      <c r="F85" s="18"/>
      <c r="G85" s="19">
        <v>0</v>
      </c>
      <c r="H85" s="18">
        <v>40</v>
      </c>
      <c r="I85" s="18" t="s">
        <v>36</v>
      </c>
      <c r="J85" s="18"/>
      <c r="K85" s="18">
        <f t="shared" si="9"/>
        <v>0</v>
      </c>
      <c r="L85" s="18"/>
      <c r="M85" s="18"/>
      <c r="N85" s="18"/>
      <c r="O85" s="18">
        <f t="shared" si="10"/>
        <v>0</v>
      </c>
      <c r="P85" s="20"/>
      <c r="Q85" s="20"/>
      <c r="R85" s="18"/>
      <c r="S85" s="18" t="e">
        <f t="shared" si="11"/>
        <v>#DIV/0!</v>
      </c>
      <c r="T85" s="18" t="e">
        <f t="shared" si="12"/>
        <v>#DIV/0!</v>
      </c>
      <c r="U85" s="18">
        <v>0</v>
      </c>
      <c r="V85" s="18">
        <v>0</v>
      </c>
      <c r="W85" s="18">
        <v>0</v>
      </c>
      <c r="X85" s="18">
        <v>-1</v>
      </c>
      <c r="Y85" s="18">
        <v>-4</v>
      </c>
      <c r="Z85" s="18">
        <v>-3.6</v>
      </c>
      <c r="AA85" s="18">
        <v>-0.4</v>
      </c>
      <c r="AB85" s="18">
        <v>0</v>
      </c>
      <c r="AC85" s="18">
        <v>-0.4</v>
      </c>
      <c r="AD85" s="18">
        <v>-0.4</v>
      </c>
      <c r="AE85" s="18" t="s">
        <v>48</v>
      </c>
      <c r="AF85" s="18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135</v>
      </c>
      <c r="B86" s="18" t="s">
        <v>41</v>
      </c>
      <c r="C86" s="18"/>
      <c r="D86" s="18"/>
      <c r="E86" s="18"/>
      <c r="F86" s="18"/>
      <c r="G86" s="19">
        <v>0</v>
      </c>
      <c r="H86" s="18">
        <v>40</v>
      </c>
      <c r="I86" s="18" t="s">
        <v>36</v>
      </c>
      <c r="J86" s="18"/>
      <c r="K86" s="18">
        <f t="shared" si="9"/>
        <v>0</v>
      </c>
      <c r="L86" s="18"/>
      <c r="M86" s="18"/>
      <c r="N86" s="18"/>
      <c r="O86" s="18">
        <f t="shared" si="10"/>
        <v>0</v>
      </c>
      <c r="P86" s="20"/>
      <c r="Q86" s="20"/>
      <c r="R86" s="18"/>
      <c r="S86" s="18" t="e">
        <f t="shared" si="11"/>
        <v>#DIV/0!</v>
      </c>
      <c r="T86" s="18" t="e">
        <f t="shared" si="12"/>
        <v>#DIV/0!</v>
      </c>
      <c r="U86" s="18">
        <v>0</v>
      </c>
      <c r="V86" s="18">
        <v>0</v>
      </c>
      <c r="W86" s="18">
        <v>-0.4</v>
      </c>
      <c r="X86" s="18">
        <v>-1</v>
      </c>
      <c r="Y86" s="18">
        <v>-4.4000000000000004</v>
      </c>
      <c r="Z86" s="18">
        <v>-3.8</v>
      </c>
      <c r="AA86" s="18">
        <v>0</v>
      </c>
      <c r="AB86" s="18">
        <v>0</v>
      </c>
      <c r="AC86" s="18">
        <v>0</v>
      </c>
      <c r="AD86" s="18">
        <v>0</v>
      </c>
      <c r="AE86" s="18" t="s">
        <v>48</v>
      </c>
      <c r="AF86" s="18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41</v>
      </c>
      <c r="C87" s="1">
        <v>345</v>
      </c>
      <c r="D87" s="1">
        <v>150</v>
      </c>
      <c r="E87" s="1">
        <v>286</v>
      </c>
      <c r="F87" s="1">
        <v>147</v>
      </c>
      <c r="G87" s="7">
        <v>0.3</v>
      </c>
      <c r="H87" s="1">
        <v>40</v>
      </c>
      <c r="I87" s="1" t="s">
        <v>36</v>
      </c>
      <c r="J87" s="1">
        <v>288</v>
      </c>
      <c r="K87" s="1">
        <f t="shared" si="9"/>
        <v>-2</v>
      </c>
      <c r="L87" s="1"/>
      <c r="M87" s="1"/>
      <c r="N87" s="1"/>
      <c r="O87" s="1">
        <f t="shared" si="10"/>
        <v>57.2</v>
      </c>
      <c r="P87" s="5">
        <f>9*O87-F87</f>
        <v>367.80000000000007</v>
      </c>
      <c r="Q87" s="5"/>
      <c r="R87" s="1"/>
      <c r="S87" s="1">
        <f t="shared" si="11"/>
        <v>9</v>
      </c>
      <c r="T87" s="1">
        <f t="shared" si="12"/>
        <v>2.56993006993007</v>
      </c>
      <c r="U87" s="1">
        <v>54</v>
      </c>
      <c r="V87" s="1">
        <v>59.6</v>
      </c>
      <c r="W87" s="1">
        <v>62.4</v>
      </c>
      <c r="X87" s="1">
        <v>58.4</v>
      </c>
      <c r="Y87" s="1">
        <v>68.599999999999994</v>
      </c>
      <c r="Z87" s="1">
        <v>66</v>
      </c>
      <c r="AA87" s="1">
        <v>45</v>
      </c>
      <c r="AB87" s="1">
        <v>49.2</v>
      </c>
      <c r="AC87" s="1">
        <v>58.2</v>
      </c>
      <c r="AD87" s="1">
        <v>45</v>
      </c>
      <c r="AE87" s="1"/>
      <c r="AF87" s="1">
        <f>G87*P87</f>
        <v>110.34000000000002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35</v>
      </c>
      <c r="C88" s="1">
        <v>3034.5880000000002</v>
      </c>
      <c r="D88" s="1">
        <v>1748.04</v>
      </c>
      <c r="E88" s="1">
        <v>1993.153</v>
      </c>
      <c r="F88" s="1">
        <v>2288.9009999999998</v>
      </c>
      <c r="G88" s="7">
        <v>1</v>
      </c>
      <c r="H88" s="1">
        <v>40</v>
      </c>
      <c r="I88" s="1" t="s">
        <v>36</v>
      </c>
      <c r="J88" s="1">
        <v>1883.4</v>
      </c>
      <c r="K88" s="1">
        <f t="shared" si="9"/>
        <v>109.75299999999993</v>
      </c>
      <c r="L88" s="1"/>
      <c r="M88" s="1"/>
      <c r="N88" s="1"/>
      <c r="O88" s="1">
        <f t="shared" si="10"/>
        <v>398.63060000000002</v>
      </c>
      <c r="P88" s="5">
        <f t="shared" ref="P87:P88" si="14">10*O88-F88</f>
        <v>1697.4050000000002</v>
      </c>
      <c r="Q88" s="5"/>
      <c r="R88" s="1"/>
      <c r="S88" s="1">
        <f t="shared" si="11"/>
        <v>10</v>
      </c>
      <c r="T88" s="1">
        <f t="shared" si="12"/>
        <v>5.7419099286407009</v>
      </c>
      <c r="U88" s="1">
        <v>367.23379999999997</v>
      </c>
      <c r="V88" s="1">
        <v>370.40280000000001</v>
      </c>
      <c r="W88" s="1">
        <v>440.17059999999998</v>
      </c>
      <c r="X88" s="1">
        <v>438.98939999999999</v>
      </c>
      <c r="Y88" s="1">
        <v>402.43439999999998</v>
      </c>
      <c r="Z88" s="1">
        <v>404.25540000000001</v>
      </c>
      <c r="AA88" s="1">
        <v>443.90420000000012</v>
      </c>
      <c r="AB88" s="1">
        <v>450.36059999999998</v>
      </c>
      <c r="AC88" s="1">
        <v>435.49119999999999</v>
      </c>
      <c r="AD88" s="1">
        <v>439.4504</v>
      </c>
      <c r="AE88" s="1" t="s">
        <v>58</v>
      </c>
      <c r="AF88" s="1">
        <f>G88*P88</f>
        <v>1697.4050000000002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138</v>
      </c>
      <c r="B89" s="15" t="s">
        <v>41</v>
      </c>
      <c r="C89" s="15"/>
      <c r="D89" s="15">
        <v>10</v>
      </c>
      <c r="E89" s="24">
        <v>4</v>
      </c>
      <c r="F89" s="15"/>
      <c r="G89" s="16">
        <v>0</v>
      </c>
      <c r="H89" s="15">
        <v>40</v>
      </c>
      <c r="I89" s="15" t="s">
        <v>59</v>
      </c>
      <c r="J89" s="15">
        <v>4</v>
      </c>
      <c r="K89" s="15">
        <f t="shared" si="9"/>
        <v>0</v>
      </c>
      <c r="L89" s="15"/>
      <c r="M89" s="15"/>
      <c r="N89" s="15"/>
      <c r="O89" s="15">
        <f t="shared" si="10"/>
        <v>0.8</v>
      </c>
      <c r="P89" s="17"/>
      <c r="Q89" s="17"/>
      <c r="R89" s="15"/>
      <c r="S89" s="15">
        <f t="shared" si="11"/>
        <v>0</v>
      </c>
      <c r="T89" s="15">
        <f t="shared" si="12"/>
        <v>0</v>
      </c>
      <c r="U89" s="15">
        <v>2</v>
      </c>
      <c r="V89" s="15">
        <v>2</v>
      </c>
      <c r="W89" s="15">
        <v>1.8</v>
      </c>
      <c r="X89" s="15">
        <v>1.2</v>
      </c>
      <c r="Y89" s="15">
        <v>8.6</v>
      </c>
      <c r="Z89" s="15">
        <v>20</v>
      </c>
      <c r="AA89" s="15">
        <v>25</v>
      </c>
      <c r="AB89" s="15">
        <v>25.2</v>
      </c>
      <c r="AC89" s="15">
        <v>34.799999999999997</v>
      </c>
      <c r="AD89" s="15">
        <v>39.4</v>
      </c>
      <c r="AE89" s="15" t="s">
        <v>139</v>
      </c>
      <c r="AF89" s="1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41</v>
      </c>
      <c r="C90" s="1">
        <v>422</v>
      </c>
      <c r="D90" s="1">
        <v>408</v>
      </c>
      <c r="E90" s="1">
        <v>349</v>
      </c>
      <c r="F90" s="1">
        <v>414</v>
      </c>
      <c r="G90" s="7">
        <v>0.3</v>
      </c>
      <c r="H90" s="1">
        <v>40</v>
      </c>
      <c r="I90" s="1" t="s">
        <v>36</v>
      </c>
      <c r="J90" s="1">
        <v>350</v>
      </c>
      <c r="K90" s="1">
        <f t="shared" si="9"/>
        <v>-1</v>
      </c>
      <c r="L90" s="1"/>
      <c r="M90" s="1"/>
      <c r="N90" s="1"/>
      <c r="O90" s="1">
        <f t="shared" si="10"/>
        <v>69.8</v>
      </c>
      <c r="P90" s="5">
        <f t="shared" ref="P90:P92" si="15">10*O90-F90</f>
        <v>284</v>
      </c>
      <c r="Q90" s="5"/>
      <c r="R90" s="1"/>
      <c r="S90" s="1">
        <f t="shared" si="11"/>
        <v>10</v>
      </c>
      <c r="T90" s="1">
        <f t="shared" si="12"/>
        <v>5.9312320916905446</v>
      </c>
      <c r="U90" s="1">
        <v>63.8</v>
      </c>
      <c r="V90" s="1">
        <v>71.599999999999994</v>
      </c>
      <c r="W90" s="1">
        <v>55.2</v>
      </c>
      <c r="X90" s="1">
        <v>53.2</v>
      </c>
      <c r="Y90" s="1">
        <v>81.8</v>
      </c>
      <c r="Z90" s="1">
        <v>79</v>
      </c>
      <c r="AA90" s="1">
        <v>18</v>
      </c>
      <c r="AB90" s="1">
        <v>13.6</v>
      </c>
      <c r="AC90" s="1">
        <v>52.4</v>
      </c>
      <c r="AD90" s="1">
        <v>42.8</v>
      </c>
      <c r="AE90" s="1"/>
      <c r="AF90" s="1">
        <f>G90*P90</f>
        <v>85.2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41</v>
      </c>
      <c r="C91" s="1">
        <v>372</v>
      </c>
      <c r="D91" s="1">
        <v>468</v>
      </c>
      <c r="E91" s="1">
        <v>156</v>
      </c>
      <c r="F91" s="1">
        <v>635</v>
      </c>
      <c r="G91" s="7">
        <v>0.3</v>
      </c>
      <c r="H91" s="1">
        <v>40</v>
      </c>
      <c r="I91" s="1" t="s">
        <v>36</v>
      </c>
      <c r="J91" s="1">
        <v>165</v>
      </c>
      <c r="K91" s="1">
        <f t="shared" si="9"/>
        <v>-9</v>
      </c>
      <c r="L91" s="1"/>
      <c r="M91" s="1"/>
      <c r="N91" s="1"/>
      <c r="O91" s="1">
        <f t="shared" si="10"/>
        <v>31.2</v>
      </c>
      <c r="P91" s="5"/>
      <c r="Q91" s="5"/>
      <c r="R91" s="1"/>
      <c r="S91" s="1">
        <f t="shared" si="11"/>
        <v>20.352564102564102</v>
      </c>
      <c r="T91" s="1">
        <f t="shared" si="12"/>
        <v>20.352564102564102</v>
      </c>
      <c r="U91" s="1">
        <v>39.6</v>
      </c>
      <c r="V91" s="1">
        <v>44.6</v>
      </c>
      <c r="W91" s="1">
        <v>57.2</v>
      </c>
      <c r="X91" s="1">
        <v>55.6</v>
      </c>
      <c r="Y91" s="1">
        <v>43.6</v>
      </c>
      <c r="Z91" s="1">
        <v>42.2</v>
      </c>
      <c r="AA91" s="1">
        <v>41.4</v>
      </c>
      <c r="AB91" s="1">
        <v>45.4</v>
      </c>
      <c r="AC91" s="1">
        <v>54.6</v>
      </c>
      <c r="AD91" s="1">
        <v>43.6</v>
      </c>
      <c r="AE91" s="25" t="s">
        <v>69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35</v>
      </c>
      <c r="C92" s="1">
        <v>160.27799999999999</v>
      </c>
      <c r="D92" s="1"/>
      <c r="E92" s="1">
        <v>86.084000000000003</v>
      </c>
      <c r="F92" s="1">
        <v>71.453999999999994</v>
      </c>
      <c r="G92" s="7">
        <v>1</v>
      </c>
      <c r="H92" s="1">
        <v>45</v>
      </c>
      <c r="I92" s="1" t="s">
        <v>36</v>
      </c>
      <c r="J92" s="1">
        <v>83.5</v>
      </c>
      <c r="K92" s="1">
        <f t="shared" si="9"/>
        <v>2.5840000000000032</v>
      </c>
      <c r="L92" s="1"/>
      <c r="M92" s="1"/>
      <c r="N92" s="1"/>
      <c r="O92" s="1">
        <f t="shared" si="10"/>
        <v>17.216799999999999</v>
      </c>
      <c r="P92" s="5">
        <f t="shared" si="15"/>
        <v>100.71400000000001</v>
      </c>
      <c r="Q92" s="5"/>
      <c r="R92" s="1"/>
      <c r="S92" s="1">
        <f t="shared" si="11"/>
        <v>10</v>
      </c>
      <c r="T92" s="1">
        <f t="shared" si="12"/>
        <v>4.1502485943961709</v>
      </c>
      <c r="U92" s="1">
        <v>11.742599999999999</v>
      </c>
      <c r="V92" s="1">
        <v>9.2825999999999986</v>
      </c>
      <c r="W92" s="1">
        <v>15.7224</v>
      </c>
      <c r="X92" s="1">
        <v>17.002400000000002</v>
      </c>
      <c r="Y92" s="1">
        <v>22.855599999999999</v>
      </c>
      <c r="Z92" s="1">
        <v>23.016200000000001</v>
      </c>
      <c r="AA92" s="1">
        <v>20.7486</v>
      </c>
      <c r="AB92" s="1">
        <v>20.085599999999999</v>
      </c>
      <c r="AC92" s="1">
        <v>25.770800000000001</v>
      </c>
      <c r="AD92" s="1">
        <v>22.797000000000001</v>
      </c>
      <c r="AE92" s="23" t="s">
        <v>45</v>
      </c>
      <c r="AF92" s="1">
        <f>G92*P92</f>
        <v>100.71400000000001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8" t="s">
        <v>143</v>
      </c>
      <c r="B93" s="18" t="s">
        <v>41</v>
      </c>
      <c r="C93" s="18"/>
      <c r="D93" s="18"/>
      <c r="E93" s="18"/>
      <c r="F93" s="18"/>
      <c r="G93" s="19">
        <v>0</v>
      </c>
      <c r="H93" s="18">
        <v>40</v>
      </c>
      <c r="I93" s="18" t="s">
        <v>36</v>
      </c>
      <c r="J93" s="18"/>
      <c r="K93" s="18">
        <f t="shared" si="9"/>
        <v>0</v>
      </c>
      <c r="L93" s="18"/>
      <c r="M93" s="18"/>
      <c r="N93" s="18"/>
      <c r="O93" s="18">
        <f t="shared" si="10"/>
        <v>0</v>
      </c>
      <c r="P93" s="20"/>
      <c r="Q93" s="20"/>
      <c r="R93" s="18"/>
      <c r="S93" s="18" t="e">
        <f t="shared" si="11"/>
        <v>#DIV/0!</v>
      </c>
      <c r="T93" s="18" t="e">
        <f t="shared" si="12"/>
        <v>#DIV/0!</v>
      </c>
      <c r="U93" s="18">
        <v>0</v>
      </c>
      <c r="V93" s="18">
        <v>0</v>
      </c>
      <c r="W93" s="18">
        <v>0</v>
      </c>
      <c r="X93" s="18">
        <v>-0.4</v>
      </c>
      <c r="Y93" s="18">
        <v>-1.6</v>
      </c>
      <c r="Z93" s="18">
        <v>-1.2</v>
      </c>
      <c r="AA93" s="18">
        <v>0</v>
      </c>
      <c r="AB93" s="18">
        <v>0</v>
      </c>
      <c r="AC93" s="18">
        <v>0.2</v>
      </c>
      <c r="AD93" s="18">
        <v>0.2</v>
      </c>
      <c r="AE93" s="18" t="s">
        <v>48</v>
      </c>
      <c r="AF93" s="18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144</v>
      </c>
      <c r="B94" s="11" t="s">
        <v>41</v>
      </c>
      <c r="C94" s="10"/>
      <c r="D94" s="10"/>
      <c r="E94" s="10"/>
      <c r="F94" s="10"/>
      <c r="G94" s="12">
        <v>0.3</v>
      </c>
      <c r="H94" s="10">
        <v>40</v>
      </c>
      <c r="I94" s="11" t="s">
        <v>36</v>
      </c>
      <c r="J94" s="10"/>
      <c r="K94" s="10"/>
      <c r="L94" s="10"/>
      <c r="M94" s="10"/>
      <c r="N94" s="10"/>
      <c r="O94" s="10">
        <f t="shared" si="10"/>
        <v>0</v>
      </c>
      <c r="P94" s="13">
        <v>20</v>
      </c>
      <c r="Q94" s="13"/>
      <c r="R94" s="10"/>
      <c r="S94" s="10" t="e">
        <f t="shared" si="11"/>
        <v>#DIV/0!</v>
      </c>
      <c r="T94" s="10" t="e">
        <f t="shared" si="12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1" t="s">
        <v>145</v>
      </c>
      <c r="AF94" s="1">
        <f>G94*P94</f>
        <v>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94" xr:uid="{E592476D-3441-4B9F-8594-FF555702CDE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2025-03-19T14:04:03Z</dcterms:created>
  <dcterms:modified xsi:type="dcterms:W3CDTF">2025-03-19T14:16:17Z</dcterms:modified>
</cp:coreProperties>
</file>