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3,25 ПОКОМ КИ филиалы\"/>
    </mc:Choice>
  </mc:AlternateContent>
  <xr:revisionPtr revIDLastSave="0" documentId="13_ncr:1_{7F3A29F8-B073-46D3-B6B0-8B19C47C5E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5" i="1" l="1"/>
  <c r="U95" i="1" s="1"/>
  <c r="AG95" i="1"/>
  <c r="T95" i="1" l="1"/>
  <c r="L7" i="1"/>
  <c r="P7" i="1" s="1"/>
  <c r="Q7" i="1" s="1"/>
  <c r="L8" i="1"/>
  <c r="P8" i="1" s="1"/>
  <c r="Q8" i="1" s="1"/>
  <c r="L9" i="1"/>
  <c r="P9" i="1" s="1"/>
  <c r="L10" i="1"/>
  <c r="P10" i="1" s="1"/>
  <c r="L11" i="1"/>
  <c r="P11" i="1" s="1"/>
  <c r="L12" i="1"/>
  <c r="P12" i="1" s="1"/>
  <c r="L13" i="1"/>
  <c r="P13" i="1" s="1"/>
  <c r="L14" i="1"/>
  <c r="P14" i="1" s="1"/>
  <c r="L15" i="1"/>
  <c r="P15" i="1" s="1"/>
  <c r="Q15" i="1" s="1"/>
  <c r="L16" i="1"/>
  <c r="P16" i="1" s="1"/>
  <c r="Q16" i="1" s="1"/>
  <c r="L17" i="1"/>
  <c r="P17" i="1" s="1"/>
  <c r="Q17" i="1" s="1"/>
  <c r="L18" i="1"/>
  <c r="P18" i="1" s="1"/>
  <c r="Q18" i="1" s="1"/>
  <c r="L19" i="1"/>
  <c r="P19" i="1" s="1"/>
  <c r="Q19" i="1" s="1"/>
  <c r="L20" i="1"/>
  <c r="P20" i="1" s="1"/>
  <c r="L21" i="1"/>
  <c r="P21" i="1" s="1"/>
  <c r="Q21" i="1" s="1"/>
  <c r="L22" i="1"/>
  <c r="P22" i="1" s="1"/>
  <c r="L23" i="1"/>
  <c r="P23" i="1" s="1"/>
  <c r="Q23" i="1" s="1"/>
  <c r="L24" i="1"/>
  <c r="P24" i="1" s="1"/>
  <c r="L25" i="1"/>
  <c r="P25" i="1" s="1"/>
  <c r="L26" i="1"/>
  <c r="P26" i="1" s="1"/>
  <c r="Q26" i="1" s="1"/>
  <c r="L27" i="1"/>
  <c r="P27" i="1" s="1"/>
  <c r="Q27" i="1" s="1"/>
  <c r="L28" i="1"/>
  <c r="P28" i="1" s="1"/>
  <c r="L29" i="1"/>
  <c r="P29" i="1" s="1"/>
  <c r="L30" i="1"/>
  <c r="P30" i="1" s="1"/>
  <c r="Q30" i="1" s="1"/>
  <c r="L31" i="1"/>
  <c r="P31" i="1" s="1"/>
  <c r="Q31" i="1" s="1"/>
  <c r="L32" i="1"/>
  <c r="P32" i="1" s="1"/>
  <c r="Q32" i="1" s="1"/>
  <c r="L33" i="1"/>
  <c r="P33" i="1" s="1"/>
  <c r="Q33" i="1" s="1"/>
  <c r="L34" i="1"/>
  <c r="P34" i="1" s="1"/>
  <c r="Q34" i="1" s="1"/>
  <c r="L35" i="1"/>
  <c r="P35" i="1" s="1"/>
  <c r="Q35" i="1" s="1"/>
  <c r="L36" i="1"/>
  <c r="P36" i="1" s="1"/>
  <c r="L37" i="1"/>
  <c r="P37" i="1" s="1"/>
  <c r="L38" i="1"/>
  <c r="P38" i="1" s="1"/>
  <c r="Q38" i="1" s="1"/>
  <c r="L39" i="1"/>
  <c r="P39" i="1" s="1"/>
  <c r="Q39" i="1" s="1"/>
  <c r="L40" i="1"/>
  <c r="P40" i="1" s="1"/>
  <c r="L41" i="1"/>
  <c r="P41" i="1" s="1"/>
  <c r="L42" i="1"/>
  <c r="P42" i="1" s="1"/>
  <c r="Q42" i="1" s="1"/>
  <c r="L43" i="1"/>
  <c r="P43" i="1" s="1"/>
  <c r="Q43" i="1" s="1"/>
  <c r="L44" i="1"/>
  <c r="P44" i="1" s="1"/>
  <c r="Q44" i="1" s="1"/>
  <c r="L45" i="1"/>
  <c r="P45" i="1" s="1"/>
  <c r="L46" i="1"/>
  <c r="P46" i="1" s="1"/>
  <c r="L47" i="1"/>
  <c r="P47" i="1" s="1"/>
  <c r="Q47" i="1" s="1"/>
  <c r="L48" i="1"/>
  <c r="P48" i="1" s="1"/>
  <c r="L49" i="1"/>
  <c r="P49" i="1" s="1"/>
  <c r="Q49" i="1" s="1"/>
  <c r="L50" i="1"/>
  <c r="P50" i="1" s="1"/>
  <c r="Q50" i="1" s="1"/>
  <c r="L51" i="1"/>
  <c r="P51" i="1" s="1"/>
  <c r="Q51" i="1" s="1"/>
  <c r="L52" i="1"/>
  <c r="P52" i="1" s="1"/>
  <c r="Q52" i="1" s="1"/>
  <c r="L53" i="1"/>
  <c r="P53" i="1" s="1"/>
  <c r="L54" i="1"/>
  <c r="P54" i="1" s="1"/>
  <c r="L55" i="1"/>
  <c r="P55" i="1" s="1"/>
  <c r="L56" i="1"/>
  <c r="P56" i="1" s="1"/>
  <c r="L57" i="1"/>
  <c r="P57" i="1" s="1"/>
  <c r="Q57" i="1" s="1"/>
  <c r="L58" i="1"/>
  <c r="P58" i="1" s="1"/>
  <c r="Q58" i="1" s="1"/>
  <c r="L59" i="1"/>
  <c r="P59" i="1" s="1"/>
  <c r="Q59" i="1" s="1"/>
  <c r="L60" i="1"/>
  <c r="P60" i="1" s="1"/>
  <c r="Q60" i="1" s="1"/>
  <c r="L61" i="1"/>
  <c r="P61" i="1" s="1"/>
  <c r="L62" i="1"/>
  <c r="P62" i="1" s="1"/>
  <c r="L63" i="1"/>
  <c r="P63" i="1" s="1"/>
  <c r="L64" i="1"/>
  <c r="P64" i="1" s="1"/>
  <c r="L65" i="1"/>
  <c r="P65" i="1" s="1"/>
  <c r="L66" i="1"/>
  <c r="P66" i="1" s="1"/>
  <c r="L67" i="1"/>
  <c r="P67" i="1" s="1"/>
  <c r="L68" i="1"/>
  <c r="P68" i="1" s="1"/>
  <c r="L69" i="1"/>
  <c r="P69" i="1" s="1"/>
  <c r="Q69" i="1" s="1"/>
  <c r="L70" i="1"/>
  <c r="P70" i="1" s="1"/>
  <c r="L71" i="1"/>
  <c r="P71" i="1" s="1"/>
  <c r="L72" i="1"/>
  <c r="P72" i="1" s="1"/>
  <c r="L73" i="1"/>
  <c r="P73" i="1" s="1"/>
  <c r="Q73" i="1" s="1"/>
  <c r="L74" i="1"/>
  <c r="P74" i="1" s="1"/>
  <c r="L75" i="1"/>
  <c r="P75" i="1" s="1"/>
  <c r="L76" i="1"/>
  <c r="P76" i="1" s="1"/>
  <c r="L77" i="1"/>
  <c r="P77" i="1" s="1"/>
  <c r="L78" i="1"/>
  <c r="P78" i="1" s="1"/>
  <c r="Q78" i="1" s="1"/>
  <c r="L79" i="1"/>
  <c r="P79" i="1" s="1"/>
  <c r="Q79" i="1" s="1"/>
  <c r="L80" i="1"/>
  <c r="P80" i="1" s="1"/>
  <c r="Q80" i="1" s="1"/>
  <c r="L81" i="1"/>
  <c r="P81" i="1" s="1"/>
  <c r="Q81" i="1" s="1"/>
  <c r="L82" i="1"/>
  <c r="P82" i="1" s="1"/>
  <c r="L83" i="1"/>
  <c r="P83" i="1" s="1"/>
  <c r="L84" i="1"/>
  <c r="P84" i="1" s="1"/>
  <c r="L85" i="1"/>
  <c r="P85" i="1" s="1"/>
  <c r="L86" i="1"/>
  <c r="P86" i="1" s="1"/>
  <c r="Q86" i="1" s="1"/>
  <c r="L87" i="1"/>
  <c r="P87" i="1" s="1"/>
  <c r="Q87" i="1" s="1"/>
  <c r="L88" i="1"/>
  <c r="P88" i="1" s="1"/>
  <c r="L89" i="1"/>
  <c r="P89" i="1" s="1"/>
  <c r="Q89" i="1" s="1"/>
  <c r="L90" i="1"/>
  <c r="P90" i="1" s="1"/>
  <c r="L91" i="1"/>
  <c r="P91" i="1" s="1"/>
  <c r="Q91" i="1" s="1"/>
  <c r="L92" i="1"/>
  <c r="P92" i="1" s="1"/>
  <c r="Q92" i="1" s="1"/>
  <c r="L93" i="1"/>
  <c r="P93" i="1" s="1"/>
  <c r="L94" i="1"/>
  <c r="P94" i="1" s="1"/>
  <c r="L6" i="1"/>
  <c r="P6" i="1" s="1"/>
  <c r="U94" i="1" l="1"/>
  <c r="T94" i="1"/>
  <c r="U92" i="1"/>
  <c r="T92" i="1"/>
  <c r="U90" i="1"/>
  <c r="T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2" i="1"/>
  <c r="U32" i="1"/>
  <c r="T30" i="1"/>
  <c r="U30" i="1"/>
  <c r="T28" i="1"/>
  <c r="U28" i="1"/>
  <c r="T26" i="1"/>
  <c r="U26" i="1"/>
  <c r="T24" i="1"/>
  <c r="U24" i="1"/>
  <c r="T22" i="1"/>
  <c r="U22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T6" i="1"/>
  <c r="U6" i="1"/>
  <c r="U93" i="1"/>
  <c r="T93" i="1"/>
  <c r="U91" i="1"/>
  <c r="T91" i="1"/>
  <c r="U89" i="1"/>
  <c r="T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1" i="1"/>
  <c r="U31" i="1"/>
  <c r="T29" i="1"/>
  <c r="U29" i="1"/>
  <c r="T27" i="1"/>
  <c r="U27" i="1"/>
  <c r="T25" i="1"/>
  <c r="U25" i="1"/>
  <c r="T23" i="1"/>
  <c r="U23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K94" i="1"/>
  <c r="AG93" i="1"/>
  <c r="K93" i="1"/>
  <c r="AG92" i="1"/>
  <c r="K92" i="1"/>
  <c r="AG91" i="1"/>
  <c r="K91" i="1"/>
  <c r="AG90" i="1"/>
  <c r="K90" i="1"/>
  <c r="AG89" i="1"/>
  <c r="K89" i="1"/>
  <c r="AG88" i="1"/>
  <c r="K88" i="1"/>
  <c r="AG87" i="1"/>
  <c r="K87" i="1"/>
  <c r="AG86" i="1"/>
  <c r="K86" i="1"/>
  <c r="K85" i="1"/>
  <c r="AG84" i="1"/>
  <c r="K84" i="1"/>
  <c r="AG83" i="1"/>
  <c r="K83" i="1"/>
  <c r="AG82" i="1"/>
  <c r="K82" i="1"/>
  <c r="AG81" i="1"/>
  <c r="K81" i="1"/>
  <c r="AG80" i="1"/>
  <c r="K80" i="1"/>
  <c r="AG79" i="1"/>
  <c r="K79" i="1"/>
  <c r="AG78" i="1"/>
  <c r="K78" i="1"/>
  <c r="AG77" i="1"/>
  <c r="K77" i="1"/>
  <c r="AG76" i="1"/>
  <c r="K76" i="1"/>
  <c r="K75" i="1"/>
  <c r="AG74" i="1"/>
  <c r="K74" i="1"/>
  <c r="AG73" i="1"/>
  <c r="K73" i="1"/>
  <c r="AG72" i="1"/>
  <c r="K72" i="1"/>
  <c r="AG71" i="1"/>
  <c r="K71" i="1"/>
  <c r="AG70" i="1"/>
  <c r="K70" i="1"/>
  <c r="AG69" i="1"/>
  <c r="K69" i="1"/>
  <c r="K68" i="1"/>
  <c r="K67" i="1"/>
  <c r="K66" i="1"/>
  <c r="K65" i="1"/>
  <c r="K64" i="1"/>
  <c r="K63" i="1"/>
  <c r="AG62" i="1"/>
  <c r="K62" i="1"/>
  <c r="K61" i="1"/>
  <c r="AG60" i="1"/>
  <c r="K60" i="1"/>
  <c r="AG59" i="1"/>
  <c r="K59" i="1"/>
  <c r="AG58" i="1"/>
  <c r="K58" i="1"/>
  <c r="AG57" i="1"/>
  <c r="K57" i="1"/>
  <c r="K56" i="1"/>
  <c r="AG55" i="1"/>
  <c r="K55" i="1"/>
  <c r="AG54" i="1"/>
  <c r="K54" i="1"/>
  <c r="K53" i="1"/>
  <c r="AG52" i="1"/>
  <c r="K52" i="1"/>
  <c r="AG51" i="1"/>
  <c r="K51" i="1"/>
  <c r="AG50" i="1"/>
  <c r="K50" i="1"/>
  <c r="AG49" i="1"/>
  <c r="K49" i="1"/>
  <c r="K48" i="1"/>
  <c r="AG47" i="1"/>
  <c r="K47" i="1"/>
  <c r="AG46" i="1"/>
  <c r="K46" i="1"/>
  <c r="AG45" i="1"/>
  <c r="K45" i="1"/>
  <c r="AG44" i="1"/>
  <c r="K44" i="1"/>
  <c r="AG43" i="1"/>
  <c r="K43" i="1"/>
  <c r="AG42" i="1"/>
  <c r="K42" i="1"/>
  <c r="AG41" i="1"/>
  <c r="K41" i="1"/>
  <c r="AG40" i="1"/>
  <c r="K40" i="1"/>
  <c r="AG39" i="1"/>
  <c r="K39" i="1"/>
  <c r="AG38" i="1"/>
  <c r="K38" i="1"/>
  <c r="K37" i="1"/>
  <c r="K36" i="1"/>
  <c r="AG35" i="1"/>
  <c r="K35" i="1"/>
  <c r="AG34" i="1"/>
  <c r="K34" i="1"/>
  <c r="AG33" i="1"/>
  <c r="K33" i="1"/>
  <c r="AG32" i="1"/>
  <c r="K32" i="1"/>
  <c r="AG31" i="1"/>
  <c r="K31" i="1"/>
  <c r="AG30" i="1"/>
  <c r="K30" i="1"/>
  <c r="AG29" i="1"/>
  <c r="K29" i="1"/>
  <c r="K28" i="1"/>
  <c r="AG27" i="1"/>
  <c r="K27" i="1"/>
  <c r="AG26" i="1"/>
  <c r="K26" i="1"/>
  <c r="AG25" i="1"/>
  <c r="K25" i="1"/>
  <c r="AG24" i="1"/>
  <c r="K24" i="1"/>
  <c r="AG23" i="1"/>
  <c r="K23" i="1"/>
  <c r="AG22" i="1"/>
  <c r="K22" i="1"/>
  <c r="AG21" i="1"/>
  <c r="K21" i="1"/>
  <c r="K20" i="1"/>
  <c r="AG19" i="1"/>
  <c r="K19" i="1"/>
  <c r="AG18" i="1"/>
  <c r="K18" i="1"/>
  <c r="AG17" i="1"/>
  <c r="K17" i="1"/>
  <c r="AG16" i="1"/>
  <c r="K16" i="1"/>
  <c r="AG15" i="1"/>
  <c r="K15" i="1"/>
  <c r="K14" i="1"/>
  <c r="AG13" i="1"/>
  <c r="K13" i="1"/>
  <c r="AG12" i="1"/>
  <c r="K12" i="1"/>
  <c r="K11" i="1"/>
  <c r="K10" i="1"/>
  <c r="K9" i="1"/>
  <c r="AG8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K5" i="1" l="1"/>
  <c r="AG5" i="1"/>
</calcChain>
</file>

<file path=xl/sharedStrings.xml><?xml version="1.0" encoding="utf-8"?>
<sst xmlns="http://schemas.openxmlformats.org/spreadsheetml/2006/main" count="363" uniqueCount="145">
  <si>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</si>
  <si>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</si>
  <si>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</si>
  <si>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</si>
  <si>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</si>
  <si>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</si>
  <si>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</si>
  <si>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</si>
  <si>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</si>
  <si>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</si>
  <si>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</si>
  <si>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</si>
  <si>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</si>
  <si>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</si>
  <si>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</si>
  <si>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</si>
  <si>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</si>
  <si>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</si>
  <si>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</si>
  <si>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</si>
  <si>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</si>
  <si>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</si>
  <si>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</si>
  <si>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15,03,</t>
  </si>
  <si>
    <t>17,03,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</si>
  <si>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</si>
  <si>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</si>
  <si>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</si>
  <si>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</si>
  <si>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</si>
  <si>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</si>
  <si>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</si>
  <si>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</si>
  <si>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</si>
  <si>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>13,02,</t>
  </si>
  <si>
    <t>12,02,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</si>
  <si>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</si>
  <si>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</si>
  <si>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</si>
  <si>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</si>
  <si>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</si>
  <si>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</si>
  <si>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</si>
  <si>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</si>
  <si>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</si>
  <si>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</si>
  <si>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</si>
  <si>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</si>
  <si>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</si>
  <si>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</si>
  <si>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</si>
  <si>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продажи!!!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</si>
  <si>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</si>
  <si>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</si>
  <si>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</si>
  <si>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</si>
  <si>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</si>
  <si>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</si>
  <si>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</si>
  <si>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</si>
  <si>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>не в матрице</t>
  </si>
  <si>
    <t xml:space="preserve"> 236  Колбаса Рубленая ЗАПЕЧ. Дугушка ТМ Стародворье, вектор, в/к    ПОКОМ</t>
  </si>
  <si>
    <t>нужно увеличить продажи / ТМА февраль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</si>
  <si>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</si>
  <si>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</si>
  <si>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</si>
  <si>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</si>
  <si>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</si>
  <si>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</si>
  <si>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</si>
  <si>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</si>
  <si>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</si>
  <si>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</si>
  <si>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</si>
  <si>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</si>
  <si>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заказываем с 06,02,25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</si>
  <si>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</si>
  <si>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</si>
  <si>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</si>
  <si>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</si>
  <si>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</si>
  <si>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</si>
  <si>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</si>
  <si>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</si>
  <si>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17,01,25 начинаем заказывать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</si>
  <si>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</si>
  <si>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</si>
  <si>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</si>
  <si>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</si>
  <si>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</si>
  <si>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</si>
  <si>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</si>
  <si>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</si>
  <si>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</si>
  <si>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</si>
  <si>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</si>
  <si>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</si>
  <si>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</si>
  <si>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</si>
  <si>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</si>
  <si>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</si>
  <si>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</si>
  <si>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</si>
  <si>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</si>
  <si>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</si>
  <si>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</si>
  <si>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помощь Донецк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</si>
  <si>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</si>
  <si>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</si>
  <si>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</si>
  <si>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</si>
  <si>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</si>
  <si>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</si>
  <si>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</si>
  <si>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нет в бланке</t>
  </si>
  <si>
    <t xml:space="preserve"> 419  Колбаса Филейбургская зернистая 0,06 кг нарезка ТМ Баварушка  ПОКОМ</t>
  </si>
  <si>
    <t>нет в бланке / 12,12,24 в уценку 22шт.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</si>
  <si>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</si>
  <si>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</si>
  <si>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</si>
  <si>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</si>
  <si>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</si>
  <si>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</si>
  <si>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</si>
  <si>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</si>
  <si>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февраль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</si>
  <si>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</si>
  <si>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</si>
  <si>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март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</si>
  <si>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</si>
  <si>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</si>
  <si>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</si>
  <si>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</si>
  <si>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</si>
  <si>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</si>
  <si>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</si>
  <si>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</si>
  <si>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</si>
  <si>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</si>
  <si>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</si>
  <si>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</si>
  <si>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</si>
  <si>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</si>
  <si>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Копченые колбасы «Сервелат Мясорубский Делюкс» Фикс.вес 0,3 фиброуз ТМ «Стародворье»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</si>
  <si>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на вывод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</si>
</sst>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4" fillId="5" borderId="1" xfId="1" applyNumberFormat="1" applyFon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1" fillId="9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8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11218.120000000003</v>
      </c>
      <c r="F5" s="4">
        <f>SUM(F6:F495)</f>
        <v>9559.2039999999997</v>
      </c>
      <c r="G5" s="7"/>
      <c r="H5" s="1"/>
      <c r="I5" s="1"/>
      <c r="J5" s="4">
        <f>SUM(J6:J495)</f>
        <v>32978.194999999992</v>
      </c>
      <c r="K5" s="4">
        <f>SUM(K6:K495)</f>
        <v>-21760.075000000004</v>
      </c>
      <c r="L5" s="4">
        <f>SUM(L6:L495)</f>
        <v>11076.439</v>
      </c>
      <c r="M5" s="4">
        <f>SUM(M6:M495)</f>
        <v>141.68100000000001</v>
      </c>
      <c r="N5" s="4">
        <f>SUM(N6:N495)</f>
        <v>833.02490000000023</v>
      </c>
      <c r="O5" s="4">
        <f>SUM(O6:O495)</f>
        <v>3880.4682000000012</v>
      </c>
      <c r="P5" s="4">
        <f>SUM(P6:P495)</f>
        <v>2215.2877999999996</v>
      </c>
      <c r="Q5" s="4">
        <f>SUM(Q6:Q495)</f>
        <v>8510.0105000000003</v>
      </c>
      <c r="R5" s="4">
        <f>SUM(R6:R495)</f>
        <v>0</v>
      </c>
      <c r="S5" s="1"/>
      <c r="T5" s="1"/>
      <c r="U5" s="1"/>
      <c r="V5" s="4">
        <f>SUM(V6:V495)</f>
        <v>1811.8879999999999</v>
      </c>
      <c r="W5" s="4">
        <f>SUM(W6:W495)</f>
        <v>1603.9780000000003</v>
      </c>
      <c r="X5" s="4">
        <f>SUM(X6:X495)</f>
        <v>2138.0538000000001</v>
      </c>
      <c r="Y5" s="4">
        <f>SUM(Y6:Y495)</f>
        <v>2364.6835999999998</v>
      </c>
      <c r="Z5" s="4">
        <f>SUM(Z6:Z495)</f>
        <v>2301.9230000000007</v>
      </c>
      <c r="AA5" s="4">
        <f>SUM(AA6:AA495)</f>
        <v>2001.8931999999998</v>
      </c>
      <c r="AB5" s="4">
        <f>SUM(AB6:AB495)</f>
        <v>1644.7764</v>
      </c>
      <c r="AC5" s="4">
        <f>SUM(AC6:AC495)</f>
        <v>1941.4752000000005</v>
      </c>
      <c r="AD5" s="4">
        <f>SUM(AD6:AD495)</f>
        <v>2642.8766000000005</v>
      </c>
      <c r="AE5" s="4">
        <f>SUM(AE6:AE495)</f>
        <v>2600.4340000000011</v>
      </c>
      <c r="AF5" s="1"/>
      <c r="AG5" s="4">
        <f>SUM(AG6:AG495)</f>
        <v>6670.2128999999995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73.397999999999996</v>
      </c>
      <c r="D6" s="1">
        <v>75.763999999999996</v>
      </c>
      <c r="E6" s="1">
        <v>48.722000000000001</v>
      </c>
      <c r="F6" s="1">
        <v>82.233999999999995</v>
      </c>
      <c r="G6" s="7">
        <v>1</v>
      </c>
      <c r="H6" s="1">
        <v>50</v>
      </c>
      <c r="I6" s="1" t="s">
        <v>38</v>
      </c>
      <c r="J6" s="1">
        <v>51.7</v>
      </c>
      <c r="K6" s="1">
        <f t="shared" ref="K6:K35" si="0">E6-J6</f>
        <v>-2.9780000000000015</v>
      </c>
      <c r="L6" s="1">
        <f>E6-M6</f>
        <v>48.722000000000001</v>
      </c>
      <c r="M6" s="1"/>
      <c r="N6" s="1"/>
      <c r="O6" s="1">
        <v>57.226000000000013</v>
      </c>
      <c r="P6" s="1">
        <f>L6/5</f>
        <v>9.7444000000000006</v>
      </c>
      <c r="Q6" s="5"/>
      <c r="R6" s="5"/>
      <c r="S6" s="1"/>
      <c r="T6" s="1">
        <f>(F6+N6+O6+Q6)/P6</f>
        <v>14.311809860022166</v>
      </c>
      <c r="U6" s="1">
        <f>(F6+N6+O6)/P6</f>
        <v>14.311809860022166</v>
      </c>
      <c r="V6" s="1">
        <v>15.102</v>
      </c>
      <c r="W6" s="1">
        <v>13.458</v>
      </c>
      <c r="X6" s="1">
        <v>13.343400000000001</v>
      </c>
      <c r="Y6" s="1">
        <v>17.95</v>
      </c>
      <c r="Z6" s="1">
        <v>14.625400000000001</v>
      </c>
      <c r="AA6" s="1">
        <v>7.3644000000000007</v>
      </c>
      <c r="AB6" s="1">
        <v>11.8916</v>
      </c>
      <c r="AC6" s="1">
        <v>17.79</v>
      </c>
      <c r="AD6" s="1">
        <v>18.25</v>
      </c>
      <c r="AE6" s="1">
        <v>14.936400000000001</v>
      </c>
      <c r="AF6" s="24" t="s">
        <v>48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112.73399999999999</v>
      </c>
      <c r="D7" s="1">
        <v>128.995</v>
      </c>
      <c r="E7" s="1">
        <v>107.087</v>
      </c>
      <c r="F7" s="1">
        <v>102.252</v>
      </c>
      <c r="G7" s="7">
        <v>1</v>
      </c>
      <c r="H7" s="1">
        <v>45</v>
      </c>
      <c r="I7" s="1" t="s">
        <v>38</v>
      </c>
      <c r="J7" s="1">
        <v>103.8</v>
      </c>
      <c r="K7" s="1">
        <f t="shared" si="0"/>
        <v>3.2870000000000061</v>
      </c>
      <c r="L7" s="1">
        <f t="shared" ref="L7:L67" si="1">E7-M7</f>
        <v>107.087</v>
      </c>
      <c r="M7" s="1"/>
      <c r="N7" s="1">
        <v>19.4374</v>
      </c>
      <c r="O7" s="1">
        <v>35.294600000000003</v>
      </c>
      <c r="P7" s="1">
        <f t="shared" ref="P7:P67" si="2">L7/5</f>
        <v>21.417400000000001</v>
      </c>
      <c r="Q7" s="5">
        <f t="shared" ref="Q7:Q8" si="3">10*P7-O7-N7-F7</f>
        <v>57.190000000000012</v>
      </c>
      <c r="R7" s="5"/>
      <c r="S7" s="1"/>
      <c r="T7" s="1">
        <f t="shared" ref="T7:T67" si="4">(F7+N7+O7+Q7)/P7</f>
        <v>9.9999999999999982</v>
      </c>
      <c r="U7" s="1">
        <f t="shared" ref="U7:U67" si="5">(F7+N7+O7)/P7</f>
        <v>7.3297412384323017</v>
      </c>
      <c r="V7" s="1">
        <v>22.106000000000002</v>
      </c>
      <c r="W7" s="1">
        <v>24.587199999999999</v>
      </c>
      <c r="X7" s="1">
        <v>26.640999999999998</v>
      </c>
      <c r="Y7" s="1">
        <v>26.093</v>
      </c>
      <c r="Z7" s="1">
        <v>25.058399999999999</v>
      </c>
      <c r="AA7" s="1">
        <v>25.56</v>
      </c>
      <c r="AB7" s="1">
        <v>32.960999999999999</v>
      </c>
      <c r="AC7" s="1">
        <v>38.809800000000003</v>
      </c>
      <c r="AD7" s="1">
        <v>46.514399999999988</v>
      </c>
      <c r="AE7" s="1">
        <v>29.466799999999999</v>
      </c>
      <c r="AF7" s="1"/>
      <c r="AG7" s="1">
        <f>G7*Q7</f>
        <v>57.190000000000012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37</v>
      </c>
      <c r="C8" s="1">
        <v>338.78100000000001</v>
      </c>
      <c r="D8" s="1">
        <v>10.475</v>
      </c>
      <c r="E8" s="1">
        <v>186.06100000000001</v>
      </c>
      <c r="F8" s="1">
        <v>140.10499999999999</v>
      </c>
      <c r="G8" s="7">
        <v>1</v>
      </c>
      <c r="H8" s="1">
        <v>45</v>
      </c>
      <c r="I8" s="1" t="s">
        <v>38</v>
      </c>
      <c r="J8" s="1">
        <v>168.1</v>
      </c>
      <c r="K8" s="1">
        <f t="shared" si="0"/>
        <v>17.961000000000013</v>
      </c>
      <c r="L8" s="1">
        <f t="shared" si="1"/>
        <v>186.06100000000001</v>
      </c>
      <c r="M8" s="1"/>
      <c r="N8" s="1"/>
      <c r="O8" s="1">
        <v>44.810199999999952</v>
      </c>
      <c r="P8" s="1">
        <f t="shared" si="2"/>
        <v>37.212200000000003</v>
      </c>
      <c r="Q8" s="5">
        <f t="shared" si="3"/>
        <v>187.20680000000007</v>
      </c>
      <c r="R8" s="5"/>
      <c r="S8" s="1"/>
      <c r="T8" s="1">
        <f t="shared" si="4"/>
        <v>10</v>
      </c>
      <c r="U8" s="1">
        <f t="shared" si="5"/>
        <v>4.9692090228473438</v>
      </c>
      <c r="V8" s="1">
        <v>30.198799999999999</v>
      </c>
      <c r="W8" s="1">
        <v>29.9848</v>
      </c>
      <c r="X8" s="1">
        <v>39.253599999999999</v>
      </c>
      <c r="Y8" s="1">
        <v>41.247999999999998</v>
      </c>
      <c r="Z8" s="1">
        <v>45.300800000000002</v>
      </c>
      <c r="AA8" s="1">
        <v>49.038400000000003</v>
      </c>
      <c r="AB8" s="1">
        <v>75.901800000000009</v>
      </c>
      <c r="AC8" s="1">
        <v>66.497600000000006</v>
      </c>
      <c r="AD8" s="1">
        <v>18.102</v>
      </c>
      <c r="AE8" s="1">
        <v>34.094000000000001</v>
      </c>
      <c r="AF8" s="1"/>
      <c r="AG8" s="1">
        <f>G8*Q8</f>
        <v>187.20680000000007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9" t="s">
        <v>41</v>
      </c>
      <c r="B9" s="19" t="s">
        <v>42</v>
      </c>
      <c r="C9" s="19"/>
      <c r="D9" s="19"/>
      <c r="E9" s="19"/>
      <c r="F9" s="19"/>
      <c r="G9" s="20">
        <v>0</v>
      </c>
      <c r="H9" s="19">
        <v>45</v>
      </c>
      <c r="I9" s="19" t="s">
        <v>38</v>
      </c>
      <c r="J9" s="19"/>
      <c r="K9" s="19">
        <f t="shared" si="0"/>
        <v>0</v>
      </c>
      <c r="L9" s="19">
        <f t="shared" si="1"/>
        <v>0</v>
      </c>
      <c r="M9" s="19"/>
      <c r="N9" s="19"/>
      <c r="O9" s="19"/>
      <c r="P9" s="19">
        <f t="shared" si="2"/>
        <v>0</v>
      </c>
      <c r="Q9" s="21"/>
      <c r="R9" s="21"/>
      <c r="S9" s="19"/>
      <c r="T9" s="19" t="e">
        <f t="shared" si="4"/>
        <v>#DIV/0!</v>
      </c>
      <c r="U9" s="19" t="e">
        <f t="shared" si="5"/>
        <v>#DIV/0!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 t="s">
        <v>43</v>
      </c>
      <c r="AG9" s="19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9" t="s">
        <v>44</v>
      </c>
      <c r="B10" s="19" t="s">
        <v>42</v>
      </c>
      <c r="C10" s="19"/>
      <c r="D10" s="19"/>
      <c r="E10" s="19"/>
      <c r="F10" s="19"/>
      <c r="G10" s="20">
        <v>0</v>
      </c>
      <c r="H10" s="19">
        <v>45</v>
      </c>
      <c r="I10" s="19" t="s">
        <v>38</v>
      </c>
      <c r="J10" s="19"/>
      <c r="K10" s="19">
        <f t="shared" si="0"/>
        <v>0</v>
      </c>
      <c r="L10" s="19">
        <f t="shared" si="1"/>
        <v>0</v>
      </c>
      <c r="M10" s="19"/>
      <c r="N10" s="19"/>
      <c r="O10" s="19"/>
      <c r="P10" s="19">
        <f t="shared" si="2"/>
        <v>0</v>
      </c>
      <c r="Q10" s="21"/>
      <c r="R10" s="21"/>
      <c r="S10" s="19"/>
      <c r="T10" s="19" t="e">
        <f t="shared" si="4"/>
        <v>#DIV/0!</v>
      </c>
      <c r="U10" s="19" t="e">
        <f t="shared" si="5"/>
        <v>#DIV/0!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 t="s">
        <v>43</v>
      </c>
      <c r="AG10" s="19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9" t="s">
        <v>45</v>
      </c>
      <c r="B11" s="19" t="s">
        <v>42</v>
      </c>
      <c r="C11" s="19"/>
      <c r="D11" s="19"/>
      <c r="E11" s="19"/>
      <c r="F11" s="19"/>
      <c r="G11" s="20">
        <v>0</v>
      </c>
      <c r="H11" s="19">
        <v>180</v>
      </c>
      <c r="I11" s="19" t="s">
        <v>38</v>
      </c>
      <c r="J11" s="19"/>
      <c r="K11" s="19">
        <f t="shared" si="0"/>
        <v>0</v>
      </c>
      <c r="L11" s="19">
        <f t="shared" si="1"/>
        <v>0</v>
      </c>
      <c r="M11" s="19"/>
      <c r="N11" s="19"/>
      <c r="O11" s="19"/>
      <c r="P11" s="19">
        <f t="shared" si="2"/>
        <v>0</v>
      </c>
      <c r="Q11" s="21"/>
      <c r="R11" s="21"/>
      <c r="S11" s="19"/>
      <c r="T11" s="19" t="e">
        <f t="shared" si="4"/>
        <v>#DIV/0!</v>
      </c>
      <c r="U11" s="19" t="e">
        <f t="shared" si="5"/>
        <v>#DIV/0!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 t="s">
        <v>43</v>
      </c>
      <c r="AG11" s="19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42</v>
      </c>
      <c r="C12" s="1">
        <v>18</v>
      </c>
      <c r="D12" s="1"/>
      <c r="E12" s="1">
        <v>-8</v>
      </c>
      <c r="F12" s="1">
        <v>11</v>
      </c>
      <c r="G12" s="7">
        <v>0.3</v>
      </c>
      <c r="H12" s="1">
        <v>40</v>
      </c>
      <c r="I12" s="1" t="s">
        <v>38</v>
      </c>
      <c r="J12" s="1">
        <v>5</v>
      </c>
      <c r="K12" s="1">
        <f t="shared" si="0"/>
        <v>-13</v>
      </c>
      <c r="L12" s="1">
        <f t="shared" si="1"/>
        <v>-8</v>
      </c>
      <c r="M12" s="1"/>
      <c r="N12" s="1">
        <v>6</v>
      </c>
      <c r="O12" s="1"/>
      <c r="P12" s="1">
        <f t="shared" si="2"/>
        <v>-1.6</v>
      </c>
      <c r="Q12" s="5"/>
      <c r="R12" s="5"/>
      <c r="S12" s="1"/>
      <c r="T12" s="1">
        <f t="shared" si="4"/>
        <v>-10.625</v>
      </c>
      <c r="U12" s="1">
        <f t="shared" si="5"/>
        <v>-10.625</v>
      </c>
      <c r="V12" s="1">
        <v>1</v>
      </c>
      <c r="W12" s="1">
        <v>2</v>
      </c>
      <c r="X12" s="1">
        <v>0.4</v>
      </c>
      <c r="Y12" s="1">
        <v>1.2</v>
      </c>
      <c r="Z12" s="1">
        <v>3</v>
      </c>
      <c r="AA12" s="1">
        <v>1.8</v>
      </c>
      <c r="AB12" s="1">
        <v>2</v>
      </c>
      <c r="AC12" s="1">
        <v>3</v>
      </c>
      <c r="AD12" s="1">
        <v>3.8</v>
      </c>
      <c r="AE12" s="1">
        <v>3.2</v>
      </c>
      <c r="AF12" s="25" t="s">
        <v>51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42</v>
      </c>
      <c r="C13" s="1">
        <v>58</v>
      </c>
      <c r="D13" s="1"/>
      <c r="E13" s="1">
        <v>12</v>
      </c>
      <c r="F13" s="1">
        <v>45</v>
      </c>
      <c r="G13" s="7">
        <v>0.17</v>
      </c>
      <c r="H13" s="1">
        <v>180</v>
      </c>
      <c r="I13" s="1" t="s">
        <v>38</v>
      </c>
      <c r="J13" s="1">
        <v>12</v>
      </c>
      <c r="K13" s="1">
        <f t="shared" si="0"/>
        <v>0</v>
      </c>
      <c r="L13" s="1">
        <f t="shared" si="1"/>
        <v>12</v>
      </c>
      <c r="M13" s="1"/>
      <c r="N13" s="1"/>
      <c r="O13" s="1"/>
      <c r="P13" s="1">
        <f t="shared" si="2"/>
        <v>2.4</v>
      </c>
      <c r="Q13" s="5"/>
      <c r="R13" s="5"/>
      <c r="S13" s="1"/>
      <c r="T13" s="1">
        <f t="shared" si="4"/>
        <v>18.75</v>
      </c>
      <c r="U13" s="1">
        <f t="shared" si="5"/>
        <v>18.75</v>
      </c>
      <c r="V13" s="1">
        <v>3.2</v>
      </c>
      <c r="W13" s="1">
        <v>1.6</v>
      </c>
      <c r="X13" s="1">
        <v>2.2000000000000002</v>
      </c>
      <c r="Y13" s="1">
        <v>4.4000000000000004</v>
      </c>
      <c r="Z13" s="1">
        <v>5.8</v>
      </c>
      <c r="AA13" s="1">
        <v>3.8</v>
      </c>
      <c r="AB13" s="1">
        <v>2.4</v>
      </c>
      <c r="AC13" s="1">
        <v>3.4</v>
      </c>
      <c r="AD13" s="1">
        <v>2.8</v>
      </c>
      <c r="AE13" s="1">
        <v>1.4</v>
      </c>
      <c r="AF13" s="25" t="s">
        <v>51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9" t="s">
        <v>49</v>
      </c>
      <c r="B14" s="19" t="s">
        <v>42</v>
      </c>
      <c r="C14" s="19"/>
      <c r="D14" s="19"/>
      <c r="E14" s="19"/>
      <c r="F14" s="19"/>
      <c r="G14" s="20">
        <v>0</v>
      </c>
      <c r="H14" s="19">
        <v>50</v>
      </c>
      <c r="I14" s="19" t="s">
        <v>38</v>
      </c>
      <c r="J14" s="19"/>
      <c r="K14" s="19">
        <f t="shared" si="0"/>
        <v>0</v>
      </c>
      <c r="L14" s="19">
        <f t="shared" si="1"/>
        <v>0</v>
      </c>
      <c r="M14" s="19"/>
      <c r="N14" s="19"/>
      <c r="O14" s="19"/>
      <c r="P14" s="19">
        <f t="shared" si="2"/>
        <v>0</v>
      </c>
      <c r="Q14" s="21"/>
      <c r="R14" s="21"/>
      <c r="S14" s="19"/>
      <c r="T14" s="19" t="e">
        <f t="shared" si="4"/>
        <v>#DIV/0!</v>
      </c>
      <c r="U14" s="19" t="e">
        <f t="shared" si="5"/>
        <v>#DIV/0!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 t="s">
        <v>43</v>
      </c>
      <c r="AG14" s="1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42</v>
      </c>
      <c r="C15" s="1">
        <v>32</v>
      </c>
      <c r="D15" s="1">
        <v>144</v>
      </c>
      <c r="E15" s="1">
        <v>61.252000000000002</v>
      </c>
      <c r="F15" s="1">
        <v>94</v>
      </c>
      <c r="G15" s="7">
        <v>0.35</v>
      </c>
      <c r="H15" s="1">
        <v>50</v>
      </c>
      <c r="I15" s="1" t="s">
        <v>38</v>
      </c>
      <c r="J15" s="1">
        <v>99</v>
      </c>
      <c r="K15" s="1">
        <f t="shared" si="0"/>
        <v>-37.747999999999998</v>
      </c>
      <c r="L15" s="1">
        <f t="shared" si="1"/>
        <v>61.252000000000002</v>
      </c>
      <c r="M15" s="1"/>
      <c r="N15" s="1"/>
      <c r="O15" s="1"/>
      <c r="P15" s="1">
        <f t="shared" si="2"/>
        <v>12.250400000000001</v>
      </c>
      <c r="Q15" s="5">
        <f t="shared" ref="Q15:Q19" si="6">10*P15-O15-N15-F15</f>
        <v>28.504000000000005</v>
      </c>
      <c r="R15" s="5"/>
      <c r="S15" s="1"/>
      <c r="T15" s="1">
        <f t="shared" si="4"/>
        <v>10</v>
      </c>
      <c r="U15" s="1">
        <f t="shared" si="5"/>
        <v>7.6732188336707363</v>
      </c>
      <c r="V15" s="1">
        <v>6.8</v>
      </c>
      <c r="W15" s="1">
        <v>3.4</v>
      </c>
      <c r="X15" s="1">
        <v>16.600000000000001</v>
      </c>
      <c r="Y15" s="1">
        <v>19.399999999999999</v>
      </c>
      <c r="Z15" s="1">
        <v>11.4</v>
      </c>
      <c r="AA15" s="1">
        <v>8.4</v>
      </c>
      <c r="AB15" s="1">
        <v>6.4</v>
      </c>
      <c r="AC15" s="1">
        <v>13</v>
      </c>
      <c r="AD15" s="1">
        <v>23</v>
      </c>
      <c r="AE15" s="1">
        <v>18.8</v>
      </c>
      <c r="AF15" s="1"/>
      <c r="AG15" s="1">
        <f>G15*Q15</f>
        <v>9.9764000000000017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37</v>
      </c>
      <c r="C16" s="1">
        <v>163.90600000000001</v>
      </c>
      <c r="D16" s="1">
        <v>262.70800000000003</v>
      </c>
      <c r="E16" s="1">
        <v>206.756</v>
      </c>
      <c r="F16" s="1">
        <v>189.50200000000001</v>
      </c>
      <c r="G16" s="7">
        <v>1</v>
      </c>
      <c r="H16" s="1">
        <v>55</v>
      </c>
      <c r="I16" s="1" t="s">
        <v>38</v>
      </c>
      <c r="J16" s="1">
        <v>598.52200000000005</v>
      </c>
      <c r="K16" s="1">
        <f t="shared" si="0"/>
        <v>-391.76600000000008</v>
      </c>
      <c r="L16" s="1">
        <f t="shared" si="1"/>
        <v>206.756</v>
      </c>
      <c r="M16" s="1"/>
      <c r="N16" s="1"/>
      <c r="O16" s="1"/>
      <c r="P16" s="1">
        <f t="shared" si="2"/>
        <v>41.351199999999999</v>
      </c>
      <c r="Q16" s="5">
        <f t="shared" si="6"/>
        <v>224.01</v>
      </c>
      <c r="R16" s="5"/>
      <c r="S16" s="1"/>
      <c r="T16" s="1">
        <f t="shared" si="4"/>
        <v>10</v>
      </c>
      <c r="U16" s="1">
        <f t="shared" si="5"/>
        <v>4.5827448780204687</v>
      </c>
      <c r="V16" s="1">
        <v>31.71319999999999</v>
      </c>
      <c r="W16" s="1">
        <v>24.077200000000001</v>
      </c>
      <c r="X16" s="1">
        <v>36.725999999999999</v>
      </c>
      <c r="Y16" s="1">
        <v>42.35</v>
      </c>
      <c r="Z16" s="1">
        <v>31.177800000000001</v>
      </c>
      <c r="AA16" s="1">
        <v>34.201000000000001</v>
      </c>
      <c r="AB16" s="1">
        <v>31.10039999999999</v>
      </c>
      <c r="AC16" s="1">
        <v>30.2056</v>
      </c>
      <c r="AD16" s="1">
        <v>38.201599999999999</v>
      </c>
      <c r="AE16" s="1">
        <v>38.951799999999992</v>
      </c>
      <c r="AF16" s="1" t="s">
        <v>53</v>
      </c>
      <c r="AG16" s="1">
        <f>G16*Q16</f>
        <v>224.01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37</v>
      </c>
      <c r="C17" s="1">
        <v>1247.231</v>
      </c>
      <c r="D17" s="1">
        <v>515.96799999999996</v>
      </c>
      <c r="E17" s="1">
        <v>874.86800000000005</v>
      </c>
      <c r="F17" s="1">
        <v>741.99099999999999</v>
      </c>
      <c r="G17" s="7">
        <v>1</v>
      </c>
      <c r="H17" s="1">
        <v>50</v>
      </c>
      <c r="I17" s="1" t="s">
        <v>38</v>
      </c>
      <c r="J17" s="1">
        <v>3891.7150000000001</v>
      </c>
      <c r="K17" s="1">
        <f t="shared" si="0"/>
        <v>-3016.8470000000002</v>
      </c>
      <c r="L17" s="1">
        <f t="shared" si="1"/>
        <v>874.86800000000005</v>
      </c>
      <c r="M17" s="1"/>
      <c r="N17" s="1">
        <v>8.4911999999999352</v>
      </c>
      <c r="O17" s="1">
        <v>367.13620000000009</v>
      </c>
      <c r="P17" s="1">
        <f t="shared" si="2"/>
        <v>174.9736</v>
      </c>
      <c r="Q17" s="5">
        <f t="shared" si="6"/>
        <v>632.11760000000004</v>
      </c>
      <c r="R17" s="5"/>
      <c r="S17" s="1"/>
      <c r="T17" s="1">
        <f t="shared" si="4"/>
        <v>10</v>
      </c>
      <c r="U17" s="1">
        <f t="shared" si="5"/>
        <v>6.3873544351833651</v>
      </c>
      <c r="V17" s="1">
        <v>162.0504</v>
      </c>
      <c r="W17" s="1">
        <v>171.3716</v>
      </c>
      <c r="X17" s="1">
        <v>183.12819999999999</v>
      </c>
      <c r="Y17" s="1">
        <v>183.63159999999999</v>
      </c>
      <c r="Z17" s="1">
        <v>201.125</v>
      </c>
      <c r="AA17" s="1">
        <v>183.9572</v>
      </c>
      <c r="AB17" s="1">
        <v>140.80719999999999</v>
      </c>
      <c r="AC17" s="1">
        <v>168.38319999999999</v>
      </c>
      <c r="AD17" s="1">
        <v>218.12880000000001</v>
      </c>
      <c r="AE17" s="1">
        <v>196.82599999999999</v>
      </c>
      <c r="AF17" s="1" t="s">
        <v>53</v>
      </c>
      <c r="AG17" s="1">
        <f>G17*Q17</f>
        <v>632.11760000000004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37</v>
      </c>
      <c r="C18" s="1">
        <v>53.268999999999998</v>
      </c>
      <c r="D18" s="1">
        <v>205.27799999999999</v>
      </c>
      <c r="E18" s="1">
        <v>144.9</v>
      </c>
      <c r="F18" s="1">
        <v>79.429000000000002</v>
      </c>
      <c r="G18" s="7">
        <v>1</v>
      </c>
      <c r="H18" s="1">
        <v>60</v>
      </c>
      <c r="I18" s="1" t="s">
        <v>38</v>
      </c>
      <c r="J18" s="1">
        <v>144.12</v>
      </c>
      <c r="K18" s="1">
        <f t="shared" si="0"/>
        <v>0.78000000000000114</v>
      </c>
      <c r="L18" s="1">
        <f t="shared" si="1"/>
        <v>144.9</v>
      </c>
      <c r="M18" s="1"/>
      <c r="N18" s="1">
        <v>17.292300000000068</v>
      </c>
      <c r="O18" s="1">
        <v>20.563700000000001</v>
      </c>
      <c r="P18" s="1">
        <f t="shared" si="2"/>
        <v>28.98</v>
      </c>
      <c r="Q18" s="5">
        <f t="shared" si="6"/>
        <v>172.51499999999996</v>
      </c>
      <c r="R18" s="5"/>
      <c r="S18" s="1"/>
      <c r="T18" s="1">
        <f t="shared" si="4"/>
        <v>10</v>
      </c>
      <c r="U18" s="1">
        <f t="shared" si="5"/>
        <v>4.047101449275365</v>
      </c>
      <c r="V18" s="1">
        <v>21.794</v>
      </c>
      <c r="W18" s="1">
        <v>25.301400000000001</v>
      </c>
      <c r="X18" s="1">
        <v>29.128</v>
      </c>
      <c r="Y18" s="1">
        <v>24.738399999999999</v>
      </c>
      <c r="Z18" s="1">
        <v>18.842199999999998</v>
      </c>
      <c r="AA18" s="1">
        <v>21.614999999999998</v>
      </c>
      <c r="AB18" s="1">
        <v>30.164400000000001</v>
      </c>
      <c r="AC18" s="1">
        <v>25.436</v>
      </c>
      <c r="AD18" s="1">
        <v>29.538399999999999</v>
      </c>
      <c r="AE18" s="1">
        <v>30.1004</v>
      </c>
      <c r="AF18" s="1"/>
      <c r="AG18" s="1">
        <f>G18*Q18</f>
        <v>172.51499999999996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37</v>
      </c>
      <c r="C19" s="1">
        <v>591.322</v>
      </c>
      <c r="D19" s="1"/>
      <c r="E19" s="1">
        <v>351.45299999999997</v>
      </c>
      <c r="F19" s="1">
        <v>206.976</v>
      </c>
      <c r="G19" s="7">
        <v>1</v>
      </c>
      <c r="H19" s="1">
        <v>60</v>
      </c>
      <c r="I19" s="1" t="s">
        <v>38</v>
      </c>
      <c r="J19" s="1">
        <v>352.5</v>
      </c>
      <c r="K19" s="1">
        <f t="shared" si="0"/>
        <v>-1.0470000000000255</v>
      </c>
      <c r="L19" s="1">
        <f t="shared" si="1"/>
        <v>351.45299999999997</v>
      </c>
      <c r="M19" s="1"/>
      <c r="N19" s="1">
        <v>25.213399999999979</v>
      </c>
      <c r="O19" s="1">
        <v>131.1</v>
      </c>
      <c r="P19" s="1">
        <f t="shared" si="2"/>
        <v>70.290599999999998</v>
      </c>
      <c r="Q19" s="5">
        <f t="shared" si="6"/>
        <v>339.61659999999995</v>
      </c>
      <c r="R19" s="5"/>
      <c r="S19" s="1"/>
      <c r="T19" s="1">
        <f t="shared" si="4"/>
        <v>10</v>
      </c>
      <c r="U19" s="1">
        <f t="shared" si="5"/>
        <v>5.1683923597180845</v>
      </c>
      <c r="V19" s="1">
        <v>55.039400000000001</v>
      </c>
      <c r="W19" s="1">
        <v>61.469200000000001</v>
      </c>
      <c r="X19" s="1">
        <v>56.313800000000001</v>
      </c>
      <c r="Y19" s="1">
        <v>58.476399999999998</v>
      </c>
      <c r="Z19" s="1">
        <v>82.627600000000001</v>
      </c>
      <c r="AA19" s="1">
        <v>67.679000000000002</v>
      </c>
      <c r="AB19" s="1">
        <v>48.851199999999999</v>
      </c>
      <c r="AC19" s="1">
        <v>59.599800000000002</v>
      </c>
      <c r="AD19" s="1">
        <v>86.074600000000004</v>
      </c>
      <c r="AE19" s="1">
        <v>81.6768</v>
      </c>
      <c r="AF19" s="1"/>
      <c r="AG19" s="1">
        <f>G19*Q19</f>
        <v>339.61659999999995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9" t="s">
        <v>57</v>
      </c>
      <c r="B20" s="19" t="s">
        <v>37</v>
      </c>
      <c r="C20" s="19"/>
      <c r="D20" s="19"/>
      <c r="E20" s="19"/>
      <c r="F20" s="19"/>
      <c r="G20" s="20">
        <v>0</v>
      </c>
      <c r="H20" s="19">
        <v>60</v>
      </c>
      <c r="I20" s="19" t="s">
        <v>38</v>
      </c>
      <c r="J20" s="19"/>
      <c r="K20" s="19">
        <f t="shared" si="0"/>
        <v>0</v>
      </c>
      <c r="L20" s="19">
        <f t="shared" si="1"/>
        <v>0</v>
      </c>
      <c r="M20" s="19"/>
      <c r="N20" s="19"/>
      <c r="O20" s="19"/>
      <c r="P20" s="19">
        <f t="shared" si="2"/>
        <v>0</v>
      </c>
      <c r="Q20" s="21"/>
      <c r="R20" s="21"/>
      <c r="S20" s="19"/>
      <c r="T20" s="19" t="e">
        <f t="shared" si="4"/>
        <v>#DIV/0!</v>
      </c>
      <c r="U20" s="19" t="e">
        <f t="shared" si="5"/>
        <v>#DIV/0!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 t="s">
        <v>43</v>
      </c>
      <c r="AG20" s="1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37</v>
      </c>
      <c r="C21" s="1">
        <v>320.13</v>
      </c>
      <c r="D21" s="1">
        <v>289.959</v>
      </c>
      <c r="E21" s="1">
        <v>311.78199999999998</v>
      </c>
      <c r="F21" s="1">
        <v>248.03899999999999</v>
      </c>
      <c r="G21" s="7">
        <v>1</v>
      </c>
      <c r="H21" s="1">
        <v>60</v>
      </c>
      <c r="I21" s="1" t="s">
        <v>38</v>
      </c>
      <c r="J21" s="1">
        <v>1098.67</v>
      </c>
      <c r="K21" s="1">
        <f t="shared" si="0"/>
        <v>-786.88800000000015</v>
      </c>
      <c r="L21" s="1">
        <f t="shared" si="1"/>
        <v>311.78199999999998</v>
      </c>
      <c r="M21" s="1"/>
      <c r="N21" s="1">
        <v>15.31620000000021</v>
      </c>
      <c r="O21" s="1">
        <v>5.2733999999998096</v>
      </c>
      <c r="P21" s="1">
        <f t="shared" si="2"/>
        <v>62.356399999999994</v>
      </c>
      <c r="Q21" s="5">
        <f t="shared" ref="Q21:Q27" si="7">10*P21-O21-N21-F21</f>
        <v>354.93539999999996</v>
      </c>
      <c r="R21" s="5"/>
      <c r="S21" s="1"/>
      <c r="T21" s="1">
        <f t="shared" si="4"/>
        <v>10</v>
      </c>
      <c r="U21" s="1">
        <f t="shared" si="5"/>
        <v>4.30795555869165</v>
      </c>
      <c r="V21" s="1">
        <v>47.527399999999993</v>
      </c>
      <c r="W21" s="1">
        <v>57.122999999999998</v>
      </c>
      <c r="X21" s="1">
        <v>71.079999999999984</v>
      </c>
      <c r="Y21" s="1">
        <v>61.906599999999997</v>
      </c>
      <c r="Z21" s="1">
        <v>63.021400000000007</v>
      </c>
      <c r="AA21" s="1">
        <v>65.772400000000005</v>
      </c>
      <c r="AB21" s="1">
        <v>61.233199999999989</v>
      </c>
      <c r="AC21" s="1">
        <v>72.930399999999992</v>
      </c>
      <c r="AD21" s="1">
        <v>85.237600000000015</v>
      </c>
      <c r="AE21" s="1">
        <v>78.404800000000023</v>
      </c>
      <c r="AF21" s="1" t="s">
        <v>59</v>
      </c>
      <c r="AG21" s="1">
        <f>G21*Q21</f>
        <v>354.93539999999996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37</v>
      </c>
      <c r="C22" s="1">
        <v>23.957999999999998</v>
      </c>
      <c r="D22" s="1">
        <v>320.31</v>
      </c>
      <c r="E22" s="1">
        <v>68.343999999999994</v>
      </c>
      <c r="F22" s="1">
        <v>271.55200000000002</v>
      </c>
      <c r="G22" s="7">
        <v>1</v>
      </c>
      <c r="H22" s="1">
        <v>60</v>
      </c>
      <c r="I22" s="1" t="s">
        <v>38</v>
      </c>
      <c r="J22" s="1">
        <v>167.98</v>
      </c>
      <c r="K22" s="1">
        <f t="shared" si="0"/>
        <v>-99.635999999999996</v>
      </c>
      <c r="L22" s="1">
        <f t="shared" si="1"/>
        <v>68.343999999999994</v>
      </c>
      <c r="M22" s="1"/>
      <c r="N22" s="1"/>
      <c r="O22" s="1"/>
      <c r="P22" s="1">
        <f t="shared" si="2"/>
        <v>13.668799999999999</v>
      </c>
      <c r="Q22" s="5"/>
      <c r="R22" s="5"/>
      <c r="S22" s="1"/>
      <c r="T22" s="1">
        <f t="shared" si="4"/>
        <v>19.866557415427838</v>
      </c>
      <c r="U22" s="1">
        <f t="shared" si="5"/>
        <v>19.866557415427838</v>
      </c>
      <c r="V22" s="1">
        <v>11.926</v>
      </c>
      <c r="W22" s="1">
        <v>14.618</v>
      </c>
      <c r="X22" s="1">
        <v>34.556800000000003</v>
      </c>
      <c r="Y22" s="1">
        <v>34.854799999999997</v>
      </c>
      <c r="Z22" s="1">
        <v>27.872199999999999</v>
      </c>
      <c r="AA22" s="1">
        <v>22.607399999999998</v>
      </c>
      <c r="AB22" s="1">
        <v>11.94939999999999</v>
      </c>
      <c r="AC22" s="1">
        <v>17.575399999999998</v>
      </c>
      <c r="AD22" s="1">
        <v>33.834200000000003</v>
      </c>
      <c r="AE22" s="1">
        <v>34.702199999999998</v>
      </c>
      <c r="AF22" s="24" t="s">
        <v>62</v>
      </c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37</v>
      </c>
      <c r="C23" s="1">
        <v>107.336</v>
      </c>
      <c r="D23" s="1">
        <v>90.29</v>
      </c>
      <c r="E23" s="1">
        <v>75.631</v>
      </c>
      <c r="F23" s="1">
        <v>116.71899999999999</v>
      </c>
      <c r="G23" s="7">
        <v>1</v>
      </c>
      <c r="H23" s="1">
        <v>60</v>
      </c>
      <c r="I23" s="1" t="s">
        <v>38</v>
      </c>
      <c r="J23" s="1">
        <v>229.578</v>
      </c>
      <c r="K23" s="1">
        <f t="shared" si="0"/>
        <v>-153.947</v>
      </c>
      <c r="L23" s="1">
        <f t="shared" si="1"/>
        <v>75.631</v>
      </c>
      <c r="M23" s="1"/>
      <c r="N23" s="1"/>
      <c r="O23" s="1"/>
      <c r="P23" s="1">
        <f t="shared" si="2"/>
        <v>15.126200000000001</v>
      </c>
      <c r="Q23" s="5">
        <f t="shared" si="7"/>
        <v>34.543000000000006</v>
      </c>
      <c r="R23" s="5"/>
      <c r="S23" s="1"/>
      <c r="T23" s="1">
        <f t="shared" si="4"/>
        <v>10</v>
      </c>
      <c r="U23" s="1">
        <f t="shared" si="5"/>
        <v>7.71634647168489</v>
      </c>
      <c r="V23" s="1">
        <v>8.3596000000000004</v>
      </c>
      <c r="W23" s="1">
        <v>8.8826000000000001</v>
      </c>
      <c r="X23" s="1">
        <v>20.214400000000001</v>
      </c>
      <c r="Y23" s="1">
        <v>20.731999999999999</v>
      </c>
      <c r="Z23" s="1">
        <v>26.4634</v>
      </c>
      <c r="AA23" s="1">
        <v>28.069800000000001</v>
      </c>
      <c r="AB23" s="1">
        <v>23.127400000000002</v>
      </c>
      <c r="AC23" s="1">
        <v>18.186800000000002</v>
      </c>
      <c r="AD23" s="1">
        <v>19.6416</v>
      </c>
      <c r="AE23" s="1">
        <v>25.126999999999999</v>
      </c>
      <c r="AF23" s="24" t="s">
        <v>62</v>
      </c>
      <c r="AG23" s="1">
        <f>G23*Q23</f>
        <v>34.543000000000006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37</v>
      </c>
      <c r="C24" s="1">
        <v>79.364999999999995</v>
      </c>
      <c r="D24" s="1">
        <v>68.664000000000001</v>
      </c>
      <c r="E24" s="1">
        <v>122.224</v>
      </c>
      <c r="F24" s="1">
        <v>0.32400000000000001</v>
      </c>
      <c r="G24" s="7">
        <v>1</v>
      </c>
      <c r="H24" s="1">
        <v>60</v>
      </c>
      <c r="I24" s="1" t="s">
        <v>38</v>
      </c>
      <c r="J24" s="1">
        <v>139.29</v>
      </c>
      <c r="K24" s="1">
        <f t="shared" si="0"/>
        <v>-17.065999999999988</v>
      </c>
      <c r="L24" s="1">
        <f t="shared" si="1"/>
        <v>122.224</v>
      </c>
      <c r="M24" s="1"/>
      <c r="N24" s="1">
        <v>56.897300000000023</v>
      </c>
      <c r="O24" s="1">
        <v>237.67649999999989</v>
      </c>
      <c r="P24" s="1">
        <f t="shared" si="2"/>
        <v>24.444800000000001</v>
      </c>
      <c r="Q24" s="5"/>
      <c r="R24" s="5"/>
      <c r="S24" s="1"/>
      <c r="T24" s="1">
        <f t="shared" si="4"/>
        <v>12.063825435266391</v>
      </c>
      <c r="U24" s="1">
        <f t="shared" si="5"/>
        <v>12.063825435266391</v>
      </c>
      <c r="V24" s="1">
        <v>32.001800000000003</v>
      </c>
      <c r="W24" s="1">
        <v>18.981400000000001</v>
      </c>
      <c r="X24" s="1">
        <v>14.26100000000001</v>
      </c>
      <c r="Y24" s="1">
        <v>19.699200000000001</v>
      </c>
      <c r="Z24" s="1">
        <v>17.311</v>
      </c>
      <c r="AA24" s="1">
        <v>11.8728</v>
      </c>
      <c r="AB24" s="1">
        <v>9.8065999999999978</v>
      </c>
      <c r="AC24" s="1">
        <v>14.370799999999999</v>
      </c>
      <c r="AD24" s="1">
        <v>32.507599999999996</v>
      </c>
      <c r="AE24" s="1">
        <v>34.099600000000002</v>
      </c>
      <c r="AF24" s="1" t="s">
        <v>53</v>
      </c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37</v>
      </c>
      <c r="C25" s="1">
        <v>53.948</v>
      </c>
      <c r="D25" s="1">
        <v>26.815999999999999</v>
      </c>
      <c r="E25" s="1">
        <v>39.319000000000003</v>
      </c>
      <c r="F25" s="1">
        <v>24.654</v>
      </c>
      <c r="G25" s="7">
        <v>1</v>
      </c>
      <c r="H25" s="1">
        <v>30</v>
      </c>
      <c r="I25" s="1" t="s">
        <v>38</v>
      </c>
      <c r="J25" s="1">
        <v>201.17500000000001</v>
      </c>
      <c r="K25" s="1">
        <f t="shared" si="0"/>
        <v>-161.85599999999999</v>
      </c>
      <c r="L25" s="1">
        <f t="shared" si="1"/>
        <v>39.319000000000003</v>
      </c>
      <c r="M25" s="1"/>
      <c r="N25" s="1">
        <v>71.141600000000011</v>
      </c>
      <c r="O25" s="1">
        <v>29.63039999999998</v>
      </c>
      <c r="P25" s="1">
        <f t="shared" si="2"/>
        <v>7.8638000000000003</v>
      </c>
      <c r="Q25" s="5"/>
      <c r="R25" s="5"/>
      <c r="S25" s="1"/>
      <c r="T25" s="1">
        <f t="shared" si="4"/>
        <v>15.949795264375998</v>
      </c>
      <c r="U25" s="1">
        <f t="shared" si="5"/>
        <v>15.949795264375998</v>
      </c>
      <c r="V25" s="1">
        <v>14.127800000000001</v>
      </c>
      <c r="W25" s="1">
        <v>14.4412</v>
      </c>
      <c r="X25" s="1">
        <v>10.9162</v>
      </c>
      <c r="Y25" s="1">
        <v>11.3682</v>
      </c>
      <c r="Z25" s="1">
        <v>14.144399999999999</v>
      </c>
      <c r="AA25" s="1">
        <v>12.3612</v>
      </c>
      <c r="AB25" s="1">
        <v>12.8482</v>
      </c>
      <c r="AC25" s="1">
        <v>16.773199999999999</v>
      </c>
      <c r="AD25" s="1">
        <v>17.7134</v>
      </c>
      <c r="AE25" s="1">
        <v>14.5662</v>
      </c>
      <c r="AF25" s="1"/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37</v>
      </c>
      <c r="C26" s="1">
        <v>134.29599999999999</v>
      </c>
      <c r="D26" s="1">
        <v>167.935</v>
      </c>
      <c r="E26" s="1">
        <v>182.78800000000001</v>
      </c>
      <c r="F26" s="1">
        <v>84.873000000000005</v>
      </c>
      <c r="G26" s="7">
        <v>1</v>
      </c>
      <c r="H26" s="1">
        <v>30</v>
      </c>
      <c r="I26" s="1" t="s">
        <v>38</v>
      </c>
      <c r="J26" s="1">
        <v>874.03499999999997</v>
      </c>
      <c r="K26" s="1">
        <f t="shared" si="0"/>
        <v>-691.24699999999996</v>
      </c>
      <c r="L26" s="1">
        <f t="shared" si="1"/>
        <v>182.78800000000001</v>
      </c>
      <c r="M26" s="1"/>
      <c r="N26" s="1"/>
      <c r="O26" s="1">
        <v>164.3669999999999</v>
      </c>
      <c r="P26" s="1">
        <f t="shared" si="2"/>
        <v>36.557600000000001</v>
      </c>
      <c r="Q26" s="5">
        <f t="shared" si="7"/>
        <v>116.33600000000011</v>
      </c>
      <c r="R26" s="5"/>
      <c r="S26" s="1"/>
      <c r="T26" s="1">
        <f t="shared" si="4"/>
        <v>10</v>
      </c>
      <c r="U26" s="1">
        <f t="shared" si="5"/>
        <v>6.8177342057465449</v>
      </c>
      <c r="V26" s="1">
        <v>35.731999999999992</v>
      </c>
      <c r="W26" s="1">
        <v>27.010999999999999</v>
      </c>
      <c r="X26" s="1">
        <v>32.081399999999988</v>
      </c>
      <c r="Y26" s="1">
        <v>36.930799999999998</v>
      </c>
      <c r="Z26" s="1">
        <v>37.132800000000003</v>
      </c>
      <c r="AA26" s="1">
        <v>31.882999999999999</v>
      </c>
      <c r="AB26" s="1">
        <v>27.14879999999998</v>
      </c>
      <c r="AC26" s="1">
        <v>32.911999999999999</v>
      </c>
      <c r="AD26" s="1">
        <v>36.902200000000008</v>
      </c>
      <c r="AE26" s="1">
        <v>35.239799999999988</v>
      </c>
      <c r="AF26" s="1"/>
      <c r="AG26" s="1">
        <f>G26*Q26</f>
        <v>116.33600000000011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37</v>
      </c>
      <c r="C27" s="1">
        <v>178.22800000000001</v>
      </c>
      <c r="D27" s="1"/>
      <c r="E27" s="1">
        <v>78.665000000000006</v>
      </c>
      <c r="F27" s="1">
        <v>84.653999999999996</v>
      </c>
      <c r="G27" s="7">
        <v>1</v>
      </c>
      <c r="H27" s="1">
        <v>30</v>
      </c>
      <c r="I27" s="1" t="s">
        <v>38</v>
      </c>
      <c r="J27" s="1">
        <v>138.483</v>
      </c>
      <c r="K27" s="1">
        <f t="shared" si="0"/>
        <v>-59.817999999999998</v>
      </c>
      <c r="L27" s="1">
        <f t="shared" si="1"/>
        <v>58.687000000000005</v>
      </c>
      <c r="M27" s="1">
        <v>19.978000000000002</v>
      </c>
      <c r="N27" s="1"/>
      <c r="O27" s="1"/>
      <c r="P27" s="1">
        <f t="shared" si="2"/>
        <v>11.737400000000001</v>
      </c>
      <c r="Q27" s="5">
        <f t="shared" si="7"/>
        <v>32.720000000000013</v>
      </c>
      <c r="R27" s="5"/>
      <c r="S27" s="1"/>
      <c r="T27" s="1">
        <f t="shared" si="4"/>
        <v>10</v>
      </c>
      <c r="U27" s="1">
        <f t="shared" si="5"/>
        <v>7.2123298175064319</v>
      </c>
      <c r="V27" s="1">
        <v>10.693199999999999</v>
      </c>
      <c r="W27" s="1">
        <v>11.4838</v>
      </c>
      <c r="X27" s="1">
        <v>15.579800000000001</v>
      </c>
      <c r="Y27" s="1">
        <v>18.0166</v>
      </c>
      <c r="Z27" s="1">
        <v>29.545400000000001</v>
      </c>
      <c r="AA27" s="1">
        <v>23.1264</v>
      </c>
      <c r="AB27" s="1">
        <v>10.145200000000001</v>
      </c>
      <c r="AC27" s="1">
        <v>18.1934</v>
      </c>
      <c r="AD27" s="1">
        <v>37.4542</v>
      </c>
      <c r="AE27" s="1">
        <v>34.395000000000003</v>
      </c>
      <c r="AF27" s="1"/>
      <c r="AG27" s="1">
        <f>G27*Q27</f>
        <v>32.720000000000013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9" t="s">
        <v>68</v>
      </c>
      <c r="B28" s="19" t="s">
        <v>37</v>
      </c>
      <c r="C28" s="19"/>
      <c r="D28" s="19"/>
      <c r="E28" s="19"/>
      <c r="F28" s="19"/>
      <c r="G28" s="20">
        <v>0</v>
      </c>
      <c r="H28" s="19">
        <v>45</v>
      </c>
      <c r="I28" s="19" t="s">
        <v>38</v>
      </c>
      <c r="J28" s="19"/>
      <c r="K28" s="19">
        <f t="shared" si="0"/>
        <v>0</v>
      </c>
      <c r="L28" s="19">
        <f t="shared" si="1"/>
        <v>0</v>
      </c>
      <c r="M28" s="19"/>
      <c r="N28" s="19"/>
      <c r="O28" s="19"/>
      <c r="P28" s="19">
        <f t="shared" si="2"/>
        <v>0</v>
      </c>
      <c r="Q28" s="21"/>
      <c r="R28" s="21"/>
      <c r="S28" s="19"/>
      <c r="T28" s="19" t="e">
        <f t="shared" si="4"/>
        <v>#DIV/0!</v>
      </c>
      <c r="U28" s="19" t="e">
        <f t="shared" si="5"/>
        <v>#DIV/0!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 t="s">
        <v>43</v>
      </c>
      <c r="AG28" s="19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37</v>
      </c>
      <c r="C29" s="1"/>
      <c r="D29" s="1">
        <v>350.03</v>
      </c>
      <c r="E29" s="1">
        <v>101.773</v>
      </c>
      <c r="F29" s="1">
        <v>236.816</v>
      </c>
      <c r="G29" s="7">
        <v>1</v>
      </c>
      <c r="H29" s="1">
        <v>40</v>
      </c>
      <c r="I29" s="1" t="s">
        <v>38</v>
      </c>
      <c r="J29" s="1">
        <v>96.5</v>
      </c>
      <c r="K29" s="1">
        <f t="shared" si="0"/>
        <v>5.2729999999999961</v>
      </c>
      <c r="L29" s="1">
        <f t="shared" si="1"/>
        <v>101.773</v>
      </c>
      <c r="M29" s="1"/>
      <c r="N29" s="1"/>
      <c r="O29" s="1"/>
      <c r="P29" s="1">
        <f t="shared" si="2"/>
        <v>20.354599999999998</v>
      </c>
      <c r="Q29" s="5"/>
      <c r="R29" s="5"/>
      <c r="S29" s="1"/>
      <c r="T29" s="1">
        <f t="shared" si="4"/>
        <v>11.634519961089877</v>
      </c>
      <c r="U29" s="1">
        <f t="shared" si="5"/>
        <v>11.634519961089877</v>
      </c>
      <c r="V29" s="1">
        <v>7.5712000000000002</v>
      </c>
      <c r="W29" s="1">
        <v>13.425599999999999</v>
      </c>
      <c r="X29" s="1">
        <v>35.885599999999997</v>
      </c>
      <c r="Y29" s="1">
        <v>31.8596</v>
      </c>
      <c r="Z29" s="1">
        <v>16.929200000000002</v>
      </c>
      <c r="AA29" s="1">
        <v>15.1008</v>
      </c>
      <c r="AB29" s="1">
        <v>25.8062</v>
      </c>
      <c r="AC29" s="1">
        <v>29.0654</v>
      </c>
      <c r="AD29" s="1">
        <v>25.315200000000001</v>
      </c>
      <c r="AE29" s="1">
        <v>23.240400000000001</v>
      </c>
      <c r="AF29" s="1"/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37</v>
      </c>
      <c r="C30" s="1">
        <v>93.725999999999999</v>
      </c>
      <c r="D30" s="1"/>
      <c r="E30" s="1">
        <v>36.692999999999998</v>
      </c>
      <c r="F30" s="1">
        <v>38.561</v>
      </c>
      <c r="G30" s="7">
        <v>1</v>
      </c>
      <c r="H30" s="1">
        <v>30</v>
      </c>
      <c r="I30" s="1" t="s">
        <v>38</v>
      </c>
      <c r="J30" s="1">
        <v>34.9</v>
      </c>
      <c r="K30" s="1">
        <f t="shared" si="0"/>
        <v>1.7929999999999993</v>
      </c>
      <c r="L30" s="1">
        <f t="shared" si="1"/>
        <v>33.794999999999995</v>
      </c>
      <c r="M30" s="1">
        <v>2.8980000000000001</v>
      </c>
      <c r="N30" s="1">
        <v>9.1349999999999909</v>
      </c>
      <c r="O30" s="1">
        <v>4.9564000000000021</v>
      </c>
      <c r="P30" s="1">
        <f t="shared" si="2"/>
        <v>6.7589999999999986</v>
      </c>
      <c r="Q30" s="5">
        <f t="shared" ref="Q29:Q35" si="8">10*P30-O30-N30-F30</f>
        <v>14.937599999999996</v>
      </c>
      <c r="R30" s="5"/>
      <c r="S30" s="1"/>
      <c r="T30" s="1">
        <f t="shared" si="4"/>
        <v>10</v>
      </c>
      <c r="U30" s="1">
        <f t="shared" si="5"/>
        <v>7.789968930315136</v>
      </c>
      <c r="V30" s="1">
        <v>7.9983999999999993</v>
      </c>
      <c r="W30" s="1">
        <v>8.7416</v>
      </c>
      <c r="X30" s="1">
        <v>7.0419999999999998</v>
      </c>
      <c r="Y30" s="1">
        <v>6.5343999999999998</v>
      </c>
      <c r="Z30" s="1">
        <v>12.4122</v>
      </c>
      <c r="AA30" s="1">
        <v>11.2986</v>
      </c>
      <c r="AB30" s="1">
        <v>9.6617999999999995</v>
      </c>
      <c r="AC30" s="1">
        <v>11.021000000000001</v>
      </c>
      <c r="AD30" s="1">
        <v>11.3248</v>
      </c>
      <c r="AE30" s="1">
        <v>12.2684</v>
      </c>
      <c r="AF30" s="1"/>
      <c r="AG30" s="1">
        <f>G30*Q30</f>
        <v>14.937599999999996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37</v>
      </c>
      <c r="C31" s="1">
        <v>82.628</v>
      </c>
      <c r="D31" s="1">
        <v>86.962999999999994</v>
      </c>
      <c r="E31" s="1">
        <v>107.666</v>
      </c>
      <c r="F31" s="1">
        <v>28.251000000000001</v>
      </c>
      <c r="G31" s="7">
        <v>1</v>
      </c>
      <c r="H31" s="1">
        <v>50</v>
      </c>
      <c r="I31" s="1" t="s">
        <v>38</v>
      </c>
      <c r="J31" s="1">
        <v>98.4</v>
      </c>
      <c r="K31" s="1">
        <f t="shared" si="0"/>
        <v>9.2659999999999911</v>
      </c>
      <c r="L31" s="1">
        <f t="shared" si="1"/>
        <v>107.666</v>
      </c>
      <c r="M31" s="1"/>
      <c r="N31" s="1">
        <v>37.491299999999981</v>
      </c>
      <c r="O31" s="1">
        <v>17.1739</v>
      </c>
      <c r="P31" s="1">
        <f t="shared" si="2"/>
        <v>21.533200000000001</v>
      </c>
      <c r="Q31" s="5">
        <f t="shared" si="8"/>
        <v>132.41580000000002</v>
      </c>
      <c r="R31" s="5"/>
      <c r="S31" s="1"/>
      <c r="T31" s="1">
        <f t="shared" si="4"/>
        <v>10</v>
      </c>
      <c r="U31" s="1">
        <f t="shared" si="5"/>
        <v>3.8506213660765694</v>
      </c>
      <c r="V31" s="1">
        <v>15.9148</v>
      </c>
      <c r="W31" s="1">
        <v>18.2242</v>
      </c>
      <c r="X31" s="1">
        <v>18.2256</v>
      </c>
      <c r="Y31" s="1">
        <v>17.7272</v>
      </c>
      <c r="Z31" s="1">
        <v>13.839</v>
      </c>
      <c r="AA31" s="1">
        <v>13.869400000000001</v>
      </c>
      <c r="AB31" s="1">
        <v>27.103999999999999</v>
      </c>
      <c r="AC31" s="1">
        <v>28.348800000000001</v>
      </c>
      <c r="AD31" s="1">
        <v>18.354399999999998</v>
      </c>
      <c r="AE31" s="1">
        <v>16.4328</v>
      </c>
      <c r="AF31" s="1"/>
      <c r="AG31" s="1">
        <f>G31*Q31</f>
        <v>132.41580000000002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37</v>
      </c>
      <c r="C32" s="1">
        <v>14.427</v>
      </c>
      <c r="D32" s="1">
        <v>142.68799999999999</v>
      </c>
      <c r="E32" s="1">
        <v>56.856000000000002</v>
      </c>
      <c r="F32" s="1">
        <v>79.176000000000002</v>
      </c>
      <c r="G32" s="7">
        <v>1</v>
      </c>
      <c r="H32" s="1">
        <v>50</v>
      </c>
      <c r="I32" s="1" t="s">
        <v>38</v>
      </c>
      <c r="J32" s="1">
        <v>53.5</v>
      </c>
      <c r="K32" s="1">
        <f t="shared" si="0"/>
        <v>3.3560000000000016</v>
      </c>
      <c r="L32" s="1">
        <f t="shared" si="1"/>
        <v>56.856000000000002</v>
      </c>
      <c r="M32" s="1"/>
      <c r="N32" s="1">
        <v>12.227399999999969</v>
      </c>
      <c r="O32" s="1">
        <v>8.0336000000000212</v>
      </c>
      <c r="P32" s="1">
        <f t="shared" si="2"/>
        <v>11.3712</v>
      </c>
      <c r="Q32" s="5">
        <f t="shared" si="8"/>
        <v>14.275000000000006</v>
      </c>
      <c r="R32" s="5"/>
      <c r="S32" s="1"/>
      <c r="T32" s="1">
        <f t="shared" si="4"/>
        <v>10</v>
      </c>
      <c r="U32" s="1">
        <f t="shared" si="5"/>
        <v>8.7446355705642329</v>
      </c>
      <c r="V32" s="1">
        <v>13.037599999999999</v>
      </c>
      <c r="W32" s="1">
        <v>15.0916</v>
      </c>
      <c r="X32" s="1">
        <v>16.960599999999999</v>
      </c>
      <c r="Y32" s="1">
        <v>16.373000000000001</v>
      </c>
      <c r="Z32" s="1">
        <v>11.8802</v>
      </c>
      <c r="AA32" s="1">
        <v>8.0472000000000001</v>
      </c>
      <c r="AB32" s="1">
        <v>13.641</v>
      </c>
      <c r="AC32" s="1">
        <v>16.587800000000001</v>
      </c>
      <c r="AD32" s="1">
        <v>18.8536</v>
      </c>
      <c r="AE32" s="1">
        <v>18.8262</v>
      </c>
      <c r="AF32" s="1"/>
      <c r="AG32" s="1">
        <f>G32*Q32</f>
        <v>14.275000000000006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42</v>
      </c>
      <c r="C33" s="1">
        <v>248</v>
      </c>
      <c r="D33" s="1">
        <v>498</v>
      </c>
      <c r="E33" s="1">
        <v>255</v>
      </c>
      <c r="F33" s="1">
        <v>431</v>
      </c>
      <c r="G33" s="7">
        <v>0.4</v>
      </c>
      <c r="H33" s="1">
        <v>45</v>
      </c>
      <c r="I33" s="1" t="s">
        <v>38</v>
      </c>
      <c r="J33" s="1">
        <v>396</v>
      </c>
      <c r="K33" s="1">
        <f t="shared" si="0"/>
        <v>-141</v>
      </c>
      <c r="L33" s="1">
        <f t="shared" si="1"/>
        <v>255</v>
      </c>
      <c r="M33" s="1"/>
      <c r="N33" s="1"/>
      <c r="O33" s="1">
        <v>74.5</v>
      </c>
      <c r="P33" s="1">
        <f t="shared" si="2"/>
        <v>51</v>
      </c>
      <c r="Q33" s="5">
        <f t="shared" si="8"/>
        <v>4.5</v>
      </c>
      <c r="R33" s="5"/>
      <c r="S33" s="1"/>
      <c r="T33" s="1">
        <f t="shared" si="4"/>
        <v>10</v>
      </c>
      <c r="U33" s="1">
        <f t="shared" si="5"/>
        <v>9.9117647058823533</v>
      </c>
      <c r="V33" s="1">
        <v>61.4</v>
      </c>
      <c r="W33" s="1">
        <v>58.2</v>
      </c>
      <c r="X33" s="1">
        <v>87</v>
      </c>
      <c r="Y33" s="1">
        <v>87.6</v>
      </c>
      <c r="Z33" s="1">
        <v>73</v>
      </c>
      <c r="AA33" s="1">
        <v>64.599999999999994</v>
      </c>
      <c r="AB33" s="1">
        <v>17.8</v>
      </c>
      <c r="AC33" s="1">
        <v>32.6</v>
      </c>
      <c r="AD33" s="1">
        <v>88</v>
      </c>
      <c r="AE33" s="1">
        <v>82.4</v>
      </c>
      <c r="AF33" s="1"/>
      <c r="AG33" s="1">
        <f>G33*Q33</f>
        <v>1.8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42</v>
      </c>
      <c r="C34" s="1">
        <v>80</v>
      </c>
      <c r="D34" s="1">
        <v>60</v>
      </c>
      <c r="E34" s="1">
        <v>132</v>
      </c>
      <c r="F34" s="1"/>
      <c r="G34" s="7">
        <v>0.45</v>
      </c>
      <c r="H34" s="1">
        <v>50</v>
      </c>
      <c r="I34" s="1" t="s">
        <v>38</v>
      </c>
      <c r="J34" s="1">
        <v>164</v>
      </c>
      <c r="K34" s="1">
        <f t="shared" si="0"/>
        <v>-32</v>
      </c>
      <c r="L34" s="1">
        <f t="shared" si="1"/>
        <v>132</v>
      </c>
      <c r="M34" s="1"/>
      <c r="N34" s="1"/>
      <c r="O34" s="1">
        <v>76.800000000000011</v>
      </c>
      <c r="P34" s="1">
        <f t="shared" si="2"/>
        <v>26.4</v>
      </c>
      <c r="Q34" s="5">
        <f>9*P34-O34-N34-F34</f>
        <v>160.79999999999998</v>
      </c>
      <c r="R34" s="5"/>
      <c r="S34" s="1"/>
      <c r="T34" s="1">
        <f t="shared" si="4"/>
        <v>9</v>
      </c>
      <c r="U34" s="1">
        <f t="shared" si="5"/>
        <v>2.9090909090909096</v>
      </c>
      <c r="V34" s="1">
        <v>14.8</v>
      </c>
      <c r="W34" s="1">
        <v>5.4</v>
      </c>
      <c r="X34" s="1">
        <v>11</v>
      </c>
      <c r="Y34" s="1">
        <v>16</v>
      </c>
      <c r="Z34" s="1">
        <v>13</v>
      </c>
      <c r="AA34" s="1">
        <v>8</v>
      </c>
      <c r="AB34" s="1">
        <v>9.6</v>
      </c>
      <c r="AC34" s="1">
        <v>12</v>
      </c>
      <c r="AD34" s="1">
        <v>2.4</v>
      </c>
      <c r="AE34" s="1">
        <v>0</v>
      </c>
      <c r="AF34" s="1" t="s">
        <v>75</v>
      </c>
      <c r="AG34" s="1">
        <f>G34*Q34</f>
        <v>72.36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42</v>
      </c>
      <c r="C35" s="1">
        <v>394</v>
      </c>
      <c r="D35" s="1">
        <v>488</v>
      </c>
      <c r="E35" s="1">
        <v>435</v>
      </c>
      <c r="F35" s="1">
        <v>393</v>
      </c>
      <c r="G35" s="7">
        <v>0.4</v>
      </c>
      <c r="H35" s="1">
        <v>45</v>
      </c>
      <c r="I35" s="1" t="s">
        <v>38</v>
      </c>
      <c r="J35" s="1">
        <v>831</v>
      </c>
      <c r="K35" s="1">
        <f t="shared" si="0"/>
        <v>-396</v>
      </c>
      <c r="L35" s="1">
        <f t="shared" si="1"/>
        <v>429</v>
      </c>
      <c r="M35" s="1">
        <v>6</v>
      </c>
      <c r="N35" s="1"/>
      <c r="O35" s="1"/>
      <c r="P35" s="1">
        <f t="shared" si="2"/>
        <v>85.8</v>
      </c>
      <c r="Q35" s="5">
        <f t="shared" si="8"/>
        <v>465</v>
      </c>
      <c r="R35" s="5"/>
      <c r="S35" s="1"/>
      <c r="T35" s="1">
        <f t="shared" si="4"/>
        <v>10</v>
      </c>
      <c r="U35" s="1">
        <f t="shared" si="5"/>
        <v>4.5804195804195809</v>
      </c>
      <c r="V35" s="1">
        <v>62.6</v>
      </c>
      <c r="W35" s="1">
        <v>42</v>
      </c>
      <c r="X35" s="1">
        <v>70.8</v>
      </c>
      <c r="Y35" s="1">
        <v>94.4</v>
      </c>
      <c r="Z35" s="1">
        <v>76.400000000000006</v>
      </c>
      <c r="AA35" s="1">
        <v>52.8</v>
      </c>
      <c r="AB35" s="1">
        <v>52.2</v>
      </c>
      <c r="AC35" s="1">
        <v>58.4</v>
      </c>
      <c r="AD35" s="1">
        <v>84.6</v>
      </c>
      <c r="AE35" s="1">
        <v>98.2</v>
      </c>
      <c r="AF35" s="1"/>
      <c r="AG35" s="1">
        <f>G35*Q35</f>
        <v>186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9" t="s">
        <v>77</v>
      </c>
      <c r="B36" s="19" t="s">
        <v>37</v>
      </c>
      <c r="C36" s="19"/>
      <c r="D36" s="19"/>
      <c r="E36" s="19"/>
      <c r="F36" s="19"/>
      <c r="G36" s="20">
        <v>0</v>
      </c>
      <c r="H36" s="19">
        <v>45</v>
      </c>
      <c r="I36" s="19" t="s">
        <v>38</v>
      </c>
      <c r="J36" s="19">
        <v>201.739</v>
      </c>
      <c r="K36" s="19">
        <f t="shared" ref="K36:K66" si="9">E36-J36</f>
        <v>-201.739</v>
      </c>
      <c r="L36" s="19">
        <f t="shared" si="1"/>
        <v>0</v>
      </c>
      <c r="M36" s="19"/>
      <c r="N36" s="19"/>
      <c r="O36" s="19"/>
      <c r="P36" s="19">
        <f t="shared" si="2"/>
        <v>0</v>
      </c>
      <c r="Q36" s="21"/>
      <c r="R36" s="21"/>
      <c r="S36" s="19"/>
      <c r="T36" s="19" t="e">
        <f t="shared" si="4"/>
        <v>#DIV/0!</v>
      </c>
      <c r="U36" s="19" t="e">
        <f t="shared" si="5"/>
        <v>#DIV/0!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 t="s">
        <v>43</v>
      </c>
      <c r="AG36" s="19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9" t="s">
        <v>78</v>
      </c>
      <c r="B37" s="19" t="s">
        <v>42</v>
      </c>
      <c r="C37" s="19"/>
      <c r="D37" s="19"/>
      <c r="E37" s="19"/>
      <c r="F37" s="19"/>
      <c r="G37" s="20">
        <v>0</v>
      </c>
      <c r="H37" s="19">
        <v>45</v>
      </c>
      <c r="I37" s="19" t="s">
        <v>38</v>
      </c>
      <c r="J37" s="19"/>
      <c r="K37" s="19">
        <f t="shared" si="9"/>
        <v>0</v>
      </c>
      <c r="L37" s="19">
        <f t="shared" si="1"/>
        <v>0</v>
      </c>
      <c r="M37" s="19"/>
      <c r="N37" s="19"/>
      <c r="O37" s="19"/>
      <c r="P37" s="19">
        <f t="shared" si="2"/>
        <v>0</v>
      </c>
      <c r="Q37" s="21"/>
      <c r="R37" s="21"/>
      <c r="S37" s="19"/>
      <c r="T37" s="19" t="e">
        <f t="shared" si="4"/>
        <v>#DIV/0!</v>
      </c>
      <c r="U37" s="19" t="e">
        <f t="shared" si="5"/>
        <v>#DIV/0!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 t="s">
        <v>43</v>
      </c>
      <c r="AG37" s="19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42</v>
      </c>
      <c r="C38" s="1">
        <v>197</v>
      </c>
      <c r="D38" s="1">
        <v>102</v>
      </c>
      <c r="E38" s="1">
        <v>124</v>
      </c>
      <c r="F38" s="1">
        <v>159</v>
      </c>
      <c r="G38" s="7">
        <v>0.35</v>
      </c>
      <c r="H38" s="1">
        <v>40</v>
      </c>
      <c r="I38" s="1" t="s">
        <v>38</v>
      </c>
      <c r="J38" s="1">
        <v>125</v>
      </c>
      <c r="K38" s="1">
        <f t="shared" si="9"/>
        <v>-1</v>
      </c>
      <c r="L38" s="1">
        <f t="shared" si="1"/>
        <v>124</v>
      </c>
      <c r="M38" s="1"/>
      <c r="N38" s="1"/>
      <c r="O38" s="1"/>
      <c r="P38" s="1">
        <f t="shared" si="2"/>
        <v>24.8</v>
      </c>
      <c r="Q38" s="5">
        <f t="shared" ref="Q38:Q47" si="10">10*P38-O38-N38-F38</f>
        <v>89</v>
      </c>
      <c r="R38" s="5"/>
      <c r="S38" s="1"/>
      <c r="T38" s="1">
        <f t="shared" si="4"/>
        <v>10</v>
      </c>
      <c r="U38" s="1">
        <f t="shared" si="5"/>
        <v>6.411290322580645</v>
      </c>
      <c r="V38" s="1">
        <v>12.8</v>
      </c>
      <c r="W38" s="1">
        <v>5.6</v>
      </c>
      <c r="X38" s="1">
        <v>0</v>
      </c>
      <c r="Y38" s="1">
        <v>0.8</v>
      </c>
      <c r="Z38" s="1">
        <v>19</v>
      </c>
      <c r="AA38" s="1">
        <v>18.2</v>
      </c>
      <c r="AB38" s="1">
        <v>1.2</v>
      </c>
      <c r="AC38" s="1">
        <v>1.2</v>
      </c>
      <c r="AD38" s="1">
        <v>9.8000000000000007</v>
      </c>
      <c r="AE38" s="1">
        <v>10.6</v>
      </c>
      <c r="AF38" s="1"/>
      <c r="AG38" s="1">
        <f>G38*Q38</f>
        <v>31.15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37</v>
      </c>
      <c r="C39" s="1">
        <v>45.140999999999998</v>
      </c>
      <c r="D39" s="1">
        <v>83.07</v>
      </c>
      <c r="E39" s="1">
        <v>106.613</v>
      </c>
      <c r="F39" s="1"/>
      <c r="G39" s="7">
        <v>1</v>
      </c>
      <c r="H39" s="1">
        <v>40</v>
      </c>
      <c r="I39" s="1" t="s">
        <v>38</v>
      </c>
      <c r="J39" s="1">
        <v>176.74199999999999</v>
      </c>
      <c r="K39" s="1">
        <f t="shared" si="9"/>
        <v>-70.128999999999991</v>
      </c>
      <c r="L39" s="1">
        <f t="shared" si="1"/>
        <v>106.613</v>
      </c>
      <c r="M39" s="1"/>
      <c r="N39" s="1">
        <v>78.196399999999954</v>
      </c>
      <c r="O39" s="1">
        <v>77.741100000000017</v>
      </c>
      <c r="P39" s="1">
        <f t="shared" si="2"/>
        <v>21.322600000000001</v>
      </c>
      <c r="Q39" s="5">
        <f t="shared" si="10"/>
        <v>57.288500000000028</v>
      </c>
      <c r="R39" s="5"/>
      <c r="S39" s="1"/>
      <c r="T39" s="1">
        <f t="shared" si="4"/>
        <v>10</v>
      </c>
      <c r="U39" s="1">
        <f t="shared" si="5"/>
        <v>7.3132497913012466</v>
      </c>
      <c r="V39" s="1">
        <v>20.9636</v>
      </c>
      <c r="W39" s="1">
        <v>19.797000000000001</v>
      </c>
      <c r="X39" s="1">
        <v>16.828199999999999</v>
      </c>
      <c r="Y39" s="1">
        <v>14.9954</v>
      </c>
      <c r="Z39" s="1">
        <v>17.722799999999999</v>
      </c>
      <c r="AA39" s="1">
        <v>13.679600000000001</v>
      </c>
      <c r="AB39" s="1">
        <v>22.042999999999999</v>
      </c>
      <c r="AC39" s="1">
        <v>26.4938</v>
      </c>
      <c r="AD39" s="1">
        <v>25.616599999999998</v>
      </c>
      <c r="AE39" s="1">
        <v>25.5946</v>
      </c>
      <c r="AF39" s="1"/>
      <c r="AG39" s="1">
        <f>G39*Q39</f>
        <v>57.288500000000028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42</v>
      </c>
      <c r="C40" s="1">
        <v>28</v>
      </c>
      <c r="D40" s="1">
        <v>528</v>
      </c>
      <c r="E40" s="1">
        <v>152</v>
      </c>
      <c r="F40" s="1">
        <v>393</v>
      </c>
      <c r="G40" s="7">
        <v>0.4</v>
      </c>
      <c r="H40" s="1">
        <v>40</v>
      </c>
      <c r="I40" s="1" t="s">
        <v>38</v>
      </c>
      <c r="J40" s="1">
        <v>154</v>
      </c>
      <c r="K40" s="1">
        <f t="shared" si="9"/>
        <v>-2</v>
      </c>
      <c r="L40" s="1">
        <f t="shared" si="1"/>
        <v>152</v>
      </c>
      <c r="M40" s="1"/>
      <c r="N40" s="1"/>
      <c r="O40" s="1"/>
      <c r="P40" s="1">
        <f t="shared" si="2"/>
        <v>30.4</v>
      </c>
      <c r="Q40" s="5"/>
      <c r="R40" s="5"/>
      <c r="S40" s="1"/>
      <c r="T40" s="1">
        <f t="shared" si="4"/>
        <v>12.927631578947368</v>
      </c>
      <c r="U40" s="1">
        <f t="shared" si="5"/>
        <v>12.927631578947368</v>
      </c>
      <c r="V40" s="1">
        <v>20.2</v>
      </c>
      <c r="W40" s="1">
        <v>17.2</v>
      </c>
      <c r="X40" s="1">
        <v>58.4</v>
      </c>
      <c r="Y40" s="1">
        <v>64.2</v>
      </c>
      <c r="Z40" s="1">
        <v>34.6</v>
      </c>
      <c r="AA40" s="1">
        <v>24.2</v>
      </c>
      <c r="AB40" s="1">
        <v>-1.2</v>
      </c>
      <c r="AC40" s="1">
        <v>-1.6</v>
      </c>
      <c r="AD40" s="1">
        <v>44.6</v>
      </c>
      <c r="AE40" s="1">
        <v>53.6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42</v>
      </c>
      <c r="C41" s="1">
        <v>164</v>
      </c>
      <c r="D41" s="1">
        <v>498</v>
      </c>
      <c r="E41" s="1">
        <v>168</v>
      </c>
      <c r="F41" s="1">
        <v>481</v>
      </c>
      <c r="G41" s="7">
        <v>0.4</v>
      </c>
      <c r="H41" s="1">
        <v>45</v>
      </c>
      <c r="I41" s="1" t="s">
        <v>38</v>
      </c>
      <c r="J41" s="1">
        <v>183</v>
      </c>
      <c r="K41" s="1">
        <f t="shared" si="9"/>
        <v>-15</v>
      </c>
      <c r="L41" s="1">
        <f t="shared" si="1"/>
        <v>168</v>
      </c>
      <c r="M41" s="1"/>
      <c r="N41" s="1"/>
      <c r="O41" s="1"/>
      <c r="P41" s="1">
        <f t="shared" si="2"/>
        <v>33.6</v>
      </c>
      <c r="Q41" s="5"/>
      <c r="R41" s="5"/>
      <c r="S41" s="1"/>
      <c r="T41" s="1">
        <f t="shared" si="4"/>
        <v>14.31547619047619</v>
      </c>
      <c r="U41" s="1">
        <f t="shared" si="5"/>
        <v>14.31547619047619</v>
      </c>
      <c r="V41" s="1">
        <v>21</v>
      </c>
      <c r="W41" s="1">
        <v>21</v>
      </c>
      <c r="X41" s="1">
        <v>63.6</v>
      </c>
      <c r="Y41" s="1">
        <v>65.599999999999994</v>
      </c>
      <c r="Z41" s="1">
        <v>32</v>
      </c>
      <c r="AA41" s="1">
        <v>21.8</v>
      </c>
      <c r="AB41" s="1">
        <v>-0.8</v>
      </c>
      <c r="AC41" s="1">
        <v>0</v>
      </c>
      <c r="AD41" s="1">
        <v>60.8</v>
      </c>
      <c r="AE41" s="1">
        <v>70.400000000000006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37</v>
      </c>
      <c r="C42" s="1">
        <v>38.494</v>
      </c>
      <c r="D42" s="1">
        <v>60.075000000000003</v>
      </c>
      <c r="E42" s="1">
        <v>76.200999999999993</v>
      </c>
      <c r="F42" s="1">
        <v>6.03</v>
      </c>
      <c r="G42" s="7">
        <v>1</v>
      </c>
      <c r="H42" s="1">
        <v>40</v>
      </c>
      <c r="I42" s="1" t="s">
        <v>38</v>
      </c>
      <c r="J42" s="1">
        <v>106.28700000000001</v>
      </c>
      <c r="K42" s="1">
        <f t="shared" si="9"/>
        <v>-30.086000000000013</v>
      </c>
      <c r="L42" s="1">
        <f t="shared" si="1"/>
        <v>76.200999999999993</v>
      </c>
      <c r="M42" s="1"/>
      <c r="N42" s="1"/>
      <c r="O42" s="1">
        <v>63.927000000000007</v>
      </c>
      <c r="P42" s="1">
        <f t="shared" si="2"/>
        <v>15.240199999999998</v>
      </c>
      <c r="Q42" s="5">
        <f t="shared" si="10"/>
        <v>82.444999999999979</v>
      </c>
      <c r="R42" s="5"/>
      <c r="S42" s="1"/>
      <c r="T42" s="1">
        <f t="shared" si="4"/>
        <v>10</v>
      </c>
      <c r="U42" s="1">
        <f t="shared" si="5"/>
        <v>4.5902940906287331</v>
      </c>
      <c r="V42" s="1">
        <v>11.461</v>
      </c>
      <c r="W42" s="1">
        <v>7.7397999999999998</v>
      </c>
      <c r="X42" s="1">
        <v>10.3828</v>
      </c>
      <c r="Y42" s="1">
        <v>11.8188</v>
      </c>
      <c r="Z42" s="1">
        <v>9.5042000000000009</v>
      </c>
      <c r="AA42" s="1">
        <v>6.6201999999999996</v>
      </c>
      <c r="AB42" s="1">
        <v>4.5008000000000008</v>
      </c>
      <c r="AC42" s="1">
        <v>7.8108000000000004</v>
      </c>
      <c r="AD42" s="1">
        <v>11.112399999999999</v>
      </c>
      <c r="AE42" s="1">
        <v>7.8024000000000013</v>
      </c>
      <c r="AF42" s="1" t="s">
        <v>84</v>
      </c>
      <c r="AG42" s="1">
        <f>G42*Q42</f>
        <v>82.444999999999979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42</v>
      </c>
      <c r="C43" s="1">
        <v>68</v>
      </c>
      <c r="D43" s="1">
        <v>114</v>
      </c>
      <c r="E43" s="1">
        <v>113</v>
      </c>
      <c r="F43" s="1">
        <v>59</v>
      </c>
      <c r="G43" s="7">
        <v>0.35</v>
      </c>
      <c r="H43" s="1">
        <v>40</v>
      </c>
      <c r="I43" s="1" t="s">
        <v>38</v>
      </c>
      <c r="J43" s="1">
        <v>138</v>
      </c>
      <c r="K43" s="1">
        <f t="shared" si="9"/>
        <v>-25</v>
      </c>
      <c r="L43" s="1">
        <f t="shared" si="1"/>
        <v>113</v>
      </c>
      <c r="M43" s="1"/>
      <c r="N43" s="1"/>
      <c r="O43" s="1"/>
      <c r="P43" s="1">
        <f t="shared" si="2"/>
        <v>22.6</v>
      </c>
      <c r="Q43" s="5">
        <f>9*P43-O43-N43-F43</f>
        <v>144.4</v>
      </c>
      <c r="R43" s="5"/>
      <c r="S43" s="1"/>
      <c r="T43" s="1">
        <f t="shared" si="4"/>
        <v>9</v>
      </c>
      <c r="U43" s="1">
        <f t="shared" si="5"/>
        <v>2.6106194690265485</v>
      </c>
      <c r="V43" s="1">
        <v>13</v>
      </c>
      <c r="W43" s="1">
        <v>5.8</v>
      </c>
      <c r="X43" s="1">
        <v>15.4</v>
      </c>
      <c r="Y43" s="1">
        <v>20.2</v>
      </c>
      <c r="Z43" s="1">
        <v>16.2</v>
      </c>
      <c r="AA43" s="1">
        <v>12</v>
      </c>
      <c r="AB43" s="1">
        <v>3.2</v>
      </c>
      <c r="AC43" s="1">
        <v>7.4</v>
      </c>
      <c r="AD43" s="1">
        <v>22</v>
      </c>
      <c r="AE43" s="1">
        <v>18.600000000000001</v>
      </c>
      <c r="AF43" s="1"/>
      <c r="AG43" s="1">
        <f>G43*Q43</f>
        <v>50.54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42</v>
      </c>
      <c r="C44" s="1">
        <v>383</v>
      </c>
      <c r="D44" s="1">
        <v>462</v>
      </c>
      <c r="E44" s="1">
        <v>409</v>
      </c>
      <c r="F44" s="1">
        <v>371</v>
      </c>
      <c r="G44" s="7">
        <v>0.4</v>
      </c>
      <c r="H44" s="1">
        <v>40</v>
      </c>
      <c r="I44" s="1" t="s">
        <v>38</v>
      </c>
      <c r="J44" s="1">
        <v>897</v>
      </c>
      <c r="K44" s="1">
        <f t="shared" si="9"/>
        <v>-488</v>
      </c>
      <c r="L44" s="1">
        <f t="shared" si="1"/>
        <v>409</v>
      </c>
      <c r="M44" s="1"/>
      <c r="N44" s="1"/>
      <c r="O44" s="1"/>
      <c r="P44" s="1">
        <f t="shared" si="2"/>
        <v>81.8</v>
      </c>
      <c r="Q44" s="5">
        <f t="shared" si="10"/>
        <v>447</v>
      </c>
      <c r="R44" s="5"/>
      <c r="S44" s="1"/>
      <c r="T44" s="1">
        <f t="shared" si="4"/>
        <v>10</v>
      </c>
      <c r="U44" s="1">
        <f t="shared" si="5"/>
        <v>4.5354523227383865</v>
      </c>
      <c r="V44" s="1">
        <v>59.8</v>
      </c>
      <c r="W44" s="1">
        <v>34.200000000000003</v>
      </c>
      <c r="X44" s="1">
        <v>60.2</v>
      </c>
      <c r="Y44" s="1">
        <v>86.8</v>
      </c>
      <c r="Z44" s="1">
        <v>69.8</v>
      </c>
      <c r="AA44" s="1">
        <v>53.4</v>
      </c>
      <c r="AB44" s="1">
        <v>53.4</v>
      </c>
      <c r="AC44" s="1">
        <v>44.2</v>
      </c>
      <c r="AD44" s="1">
        <v>72.599999999999994</v>
      </c>
      <c r="AE44" s="1">
        <v>93.8</v>
      </c>
      <c r="AF44" s="1"/>
      <c r="AG44" s="1">
        <f>G44*Q44</f>
        <v>178.8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37</v>
      </c>
      <c r="C45" s="1">
        <v>116.274</v>
      </c>
      <c r="D45" s="1"/>
      <c r="E45" s="1">
        <v>44.22</v>
      </c>
      <c r="F45" s="1">
        <v>64.025999999999996</v>
      </c>
      <c r="G45" s="7">
        <v>1</v>
      </c>
      <c r="H45" s="1">
        <v>50</v>
      </c>
      <c r="I45" s="1" t="s">
        <v>38</v>
      </c>
      <c r="J45" s="1">
        <v>98.73</v>
      </c>
      <c r="K45" s="1">
        <f t="shared" si="9"/>
        <v>-54.510000000000005</v>
      </c>
      <c r="L45" s="1">
        <f t="shared" si="1"/>
        <v>44.22</v>
      </c>
      <c r="M45" s="1"/>
      <c r="N45" s="1"/>
      <c r="O45" s="1">
        <v>41.173600000000008</v>
      </c>
      <c r="P45" s="1">
        <f t="shared" si="2"/>
        <v>8.8439999999999994</v>
      </c>
      <c r="Q45" s="5"/>
      <c r="R45" s="5"/>
      <c r="S45" s="1"/>
      <c r="T45" s="1">
        <f t="shared" si="4"/>
        <v>11.895024875621893</v>
      </c>
      <c r="U45" s="1">
        <f t="shared" si="5"/>
        <v>11.895024875621893</v>
      </c>
      <c r="V45" s="1">
        <v>12.2416</v>
      </c>
      <c r="W45" s="1">
        <v>10.370799999999999</v>
      </c>
      <c r="X45" s="1">
        <v>7.0721999999999996</v>
      </c>
      <c r="Y45" s="1">
        <v>10.022</v>
      </c>
      <c r="Z45" s="1">
        <v>14.6424</v>
      </c>
      <c r="AA45" s="1">
        <v>13.316599999999999</v>
      </c>
      <c r="AB45" s="1">
        <v>14.2964</v>
      </c>
      <c r="AC45" s="1">
        <v>14.286</v>
      </c>
      <c r="AD45" s="1">
        <v>10.8712</v>
      </c>
      <c r="AE45" s="1">
        <v>10.595599999999999</v>
      </c>
      <c r="AF45" s="1"/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37</v>
      </c>
      <c r="C46" s="1">
        <v>34.94</v>
      </c>
      <c r="D46" s="1">
        <v>237.297</v>
      </c>
      <c r="E46" s="1">
        <v>114.26</v>
      </c>
      <c r="F46" s="1">
        <v>122.869</v>
      </c>
      <c r="G46" s="7">
        <v>1</v>
      </c>
      <c r="H46" s="1">
        <v>50</v>
      </c>
      <c r="I46" s="1" t="s">
        <v>38</v>
      </c>
      <c r="J46" s="1">
        <v>127.7</v>
      </c>
      <c r="K46" s="1">
        <f t="shared" si="9"/>
        <v>-13.439999999999998</v>
      </c>
      <c r="L46" s="1">
        <f t="shared" si="1"/>
        <v>114.26</v>
      </c>
      <c r="M46" s="1"/>
      <c r="N46" s="1">
        <v>111.7266</v>
      </c>
      <c r="O46" s="1"/>
      <c r="P46" s="1">
        <f t="shared" si="2"/>
        <v>22.852</v>
      </c>
      <c r="Q46" s="5"/>
      <c r="R46" s="5"/>
      <c r="S46" s="1"/>
      <c r="T46" s="1">
        <f t="shared" si="4"/>
        <v>10.265867320147033</v>
      </c>
      <c r="U46" s="1">
        <f t="shared" si="5"/>
        <v>10.265867320147033</v>
      </c>
      <c r="V46" s="1">
        <v>27.801600000000001</v>
      </c>
      <c r="W46" s="1">
        <v>35.838000000000001</v>
      </c>
      <c r="X46" s="1">
        <v>33.209400000000002</v>
      </c>
      <c r="Y46" s="1">
        <v>32.159399999999998</v>
      </c>
      <c r="Z46" s="1">
        <v>24.930599999999998</v>
      </c>
      <c r="AA46" s="1">
        <v>25.1614</v>
      </c>
      <c r="AB46" s="1">
        <v>31.227399999999999</v>
      </c>
      <c r="AC46" s="1">
        <v>25.354600000000001</v>
      </c>
      <c r="AD46" s="1">
        <v>6.9567999999999994</v>
      </c>
      <c r="AE46" s="1">
        <v>12.1152</v>
      </c>
      <c r="AF46" s="1"/>
      <c r="AG46" s="1">
        <f>G46*Q46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37</v>
      </c>
      <c r="C47" s="1">
        <v>79.117999999999995</v>
      </c>
      <c r="D47" s="1">
        <v>137.69300000000001</v>
      </c>
      <c r="E47" s="1">
        <v>145.71899999999999</v>
      </c>
      <c r="F47" s="1">
        <v>34.64</v>
      </c>
      <c r="G47" s="7">
        <v>1</v>
      </c>
      <c r="H47" s="1">
        <v>40</v>
      </c>
      <c r="I47" s="1" t="s">
        <v>38</v>
      </c>
      <c r="J47" s="1">
        <v>137.30000000000001</v>
      </c>
      <c r="K47" s="1">
        <f t="shared" si="9"/>
        <v>8.4189999999999827</v>
      </c>
      <c r="L47" s="1">
        <f t="shared" si="1"/>
        <v>145.71899999999999</v>
      </c>
      <c r="M47" s="1"/>
      <c r="N47" s="1">
        <v>158.8726999999999</v>
      </c>
      <c r="O47" s="1">
        <v>83.444199999999995</v>
      </c>
      <c r="P47" s="1">
        <f t="shared" si="2"/>
        <v>29.143799999999999</v>
      </c>
      <c r="Q47" s="5">
        <f t="shared" si="10"/>
        <v>14.481100000000097</v>
      </c>
      <c r="R47" s="5"/>
      <c r="S47" s="1"/>
      <c r="T47" s="1">
        <f t="shared" si="4"/>
        <v>10</v>
      </c>
      <c r="U47" s="1">
        <f t="shared" si="5"/>
        <v>9.503115585476154</v>
      </c>
      <c r="V47" s="1">
        <v>33.231000000000002</v>
      </c>
      <c r="W47" s="1">
        <v>33.968400000000003</v>
      </c>
      <c r="X47" s="1">
        <v>27.605399999999999</v>
      </c>
      <c r="Y47" s="1">
        <v>19.2834</v>
      </c>
      <c r="Z47" s="1">
        <v>30.3264</v>
      </c>
      <c r="AA47" s="1">
        <v>29.812200000000001</v>
      </c>
      <c r="AB47" s="1">
        <v>32.429199999999987</v>
      </c>
      <c r="AC47" s="1">
        <v>30.804200000000002</v>
      </c>
      <c r="AD47" s="1">
        <v>14.0694</v>
      </c>
      <c r="AE47" s="1">
        <v>22.42420000000001</v>
      </c>
      <c r="AF47" s="1"/>
      <c r="AG47" s="1">
        <f>G47*Q47</f>
        <v>14.481100000000097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90</v>
      </c>
      <c r="B48" s="14" t="s">
        <v>42</v>
      </c>
      <c r="C48" s="14"/>
      <c r="D48" s="14">
        <v>1</v>
      </c>
      <c r="E48" s="14">
        <v>1</v>
      </c>
      <c r="F48" s="14"/>
      <c r="G48" s="15">
        <v>0</v>
      </c>
      <c r="H48" s="14" t="e">
        <v>#N/A</v>
      </c>
      <c r="I48" s="14" t="s">
        <v>60</v>
      </c>
      <c r="J48" s="14">
        <v>101</v>
      </c>
      <c r="K48" s="14">
        <f t="shared" si="9"/>
        <v>-100</v>
      </c>
      <c r="L48" s="14">
        <f t="shared" si="1"/>
        <v>1</v>
      </c>
      <c r="M48" s="14"/>
      <c r="N48" s="14"/>
      <c r="O48" s="14"/>
      <c r="P48" s="14">
        <f t="shared" si="2"/>
        <v>0.2</v>
      </c>
      <c r="Q48" s="16"/>
      <c r="R48" s="16"/>
      <c r="S48" s="14"/>
      <c r="T48" s="14">
        <f t="shared" si="4"/>
        <v>0</v>
      </c>
      <c r="U48" s="14">
        <f t="shared" si="5"/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/>
      <c r="AG48" s="14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42</v>
      </c>
      <c r="C49" s="1">
        <v>105</v>
      </c>
      <c r="D49" s="1">
        <v>60</v>
      </c>
      <c r="E49" s="1">
        <v>148</v>
      </c>
      <c r="F49" s="1">
        <v>10</v>
      </c>
      <c r="G49" s="7">
        <v>0.45</v>
      </c>
      <c r="H49" s="1">
        <v>50</v>
      </c>
      <c r="I49" s="1" t="s">
        <v>38</v>
      </c>
      <c r="J49" s="1">
        <v>205</v>
      </c>
      <c r="K49" s="1">
        <f t="shared" si="9"/>
        <v>-57</v>
      </c>
      <c r="L49" s="1">
        <f t="shared" si="1"/>
        <v>148</v>
      </c>
      <c r="M49" s="1"/>
      <c r="N49" s="1"/>
      <c r="O49" s="1">
        <v>134</v>
      </c>
      <c r="P49" s="1">
        <f t="shared" si="2"/>
        <v>29.6</v>
      </c>
      <c r="Q49" s="5">
        <f t="shared" ref="Q49:Q52" si="11">10*P49-O49-N49-F49</f>
        <v>152</v>
      </c>
      <c r="R49" s="5"/>
      <c r="S49" s="1"/>
      <c r="T49" s="1">
        <f t="shared" si="4"/>
        <v>10</v>
      </c>
      <c r="U49" s="1">
        <f t="shared" si="5"/>
        <v>4.8648648648648649</v>
      </c>
      <c r="V49" s="1">
        <v>19</v>
      </c>
      <c r="W49" s="1">
        <v>4.4000000000000004</v>
      </c>
      <c r="X49" s="1">
        <v>10.4</v>
      </c>
      <c r="Y49" s="1">
        <v>16</v>
      </c>
      <c r="Z49" s="1">
        <v>13.6</v>
      </c>
      <c r="AA49" s="1">
        <v>8</v>
      </c>
      <c r="AB49" s="1">
        <v>9</v>
      </c>
      <c r="AC49" s="1">
        <v>11.8</v>
      </c>
      <c r="AD49" s="1">
        <v>2.8</v>
      </c>
      <c r="AE49" s="1">
        <v>0</v>
      </c>
      <c r="AF49" s="1" t="s">
        <v>75</v>
      </c>
      <c r="AG49" s="1">
        <f>G49*Q49</f>
        <v>68.400000000000006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37</v>
      </c>
      <c r="C50" s="1">
        <v>66.456999999999994</v>
      </c>
      <c r="D50" s="1">
        <v>39.915999999999997</v>
      </c>
      <c r="E50" s="1">
        <v>72.001999999999995</v>
      </c>
      <c r="F50" s="1">
        <v>17.451000000000001</v>
      </c>
      <c r="G50" s="7">
        <v>1</v>
      </c>
      <c r="H50" s="1">
        <v>40</v>
      </c>
      <c r="I50" s="1" t="s">
        <v>38</v>
      </c>
      <c r="J50" s="1">
        <v>69.3</v>
      </c>
      <c r="K50" s="1">
        <f t="shared" si="9"/>
        <v>2.7019999999999982</v>
      </c>
      <c r="L50" s="1">
        <f t="shared" si="1"/>
        <v>58.509999999999991</v>
      </c>
      <c r="M50" s="1">
        <v>13.492000000000001</v>
      </c>
      <c r="N50" s="1">
        <v>54.540800000000033</v>
      </c>
      <c r="O50" s="1"/>
      <c r="P50" s="1">
        <f t="shared" si="2"/>
        <v>11.701999999999998</v>
      </c>
      <c r="Q50" s="5">
        <f t="shared" si="11"/>
        <v>45.028199999999948</v>
      </c>
      <c r="R50" s="5"/>
      <c r="S50" s="1"/>
      <c r="T50" s="1">
        <f t="shared" si="4"/>
        <v>10</v>
      </c>
      <c r="U50" s="1">
        <f t="shared" si="5"/>
        <v>6.1520936592035591</v>
      </c>
      <c r="V50" s="1">
        <v>10.786</v>
      </c>
      <c r="W50" s="1">
        <v>14.4544</v>
      </c>
      <c r="X50" s="1">
        <v>13.515000000000001</v>
      </c>
      <c r="Y50" s="1">
        <v>13.2646</v>
      </c>
      <c r="Z50" s="1">
        <v>13.715999999999999</v>
      </c>
      <c r="AA50" s="1">
        <v>12.9376</v>
      </c>
      <c r="AB50" s="1">
        <v>23.444200000000009</v>
      </c>
      <c r="AC50" s="1">
        <v>23.851600000000001</v>
      </c>
      <c r="AD50" s="1">
        <v>20.244199999999999</v>
      </c>
      <c r="AE50" s="1">
        <v>19.9148</v>
      </c>
      <c r="AF50" s="1"/>
      <c r="AG50" s="1">
        <f>G50*Q50</f>
        <v>45.028199999999948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42</v>
      </c>
      <c r="C51" s="1">
        <v>219</v>
      </c>
      <c r="D51" s="1">
        <v>270</v>
      </c>
      <c r="E51" s="1">
        <v>154</v>
      </c>
      <c r="F51" s="1">
        <v>297</v>
      </c>
      <c r="G51" s="7">
        <v>0.4</v>
      </c>
      <c r="H51" s="1">
        <v>40</v>
      </c>
      <c r="I51" s="1" t="s">
        <v>38</v>
      </c>
      <c r="J51" s="1">
        <v>181</v>
      </c>
      <c r="K51" s="1">
        <f t="shared" si="9"/>
        <v>-27</v>
      </c>
      <c r="L51" s="1">
        <f t="shared" si="1"/>
        <v>154</v>
      </c>
      <c r="M51" s="1"/>
      <c r="N51" s="1"/>
      <c r="O51" s="1"/>
      <c r="P51" s="1">
        <f t="shared" si="2"/>
        <v>30.8</v>
      </c>
      <c r="Q51" s="5">
        <f t="shared" si="11"/>
        <v>11</v>
      </c>
      <c r="R51" s="5"/>
      <c r="S51" s="1"/>
      <c r="T51" s="1">
        <f t="shared" si="4"/>
        <v>10</v>
      </c>
      <c r="U51" s="1">
        <f t="shared" si="5"/>
        <v>9.6428571428571423</v>
      </c>
      <c r="V51" s="1">
        <v>23.8</v>
      </c>
      <c r="W51" s="1">
        <v>21.2</v>
      </c>
      <c r="X51" s="1">
        <v>48</v>
      </c>
      <c r="Y51" s="1">
        <v>52</v>
      </c>
      <c r="Z51" s="1">
        <v>40.799999999999997</v>
      </c>
      <c r="AA51" s="1">
        <v>33.4</v>
      </c>
      <c r="AB51" s="1">
        <v>2.6</v>
      </c>
      <c r="AC51" s="1">
        <v>13.4</v>
      </c>
      <c r="AD51" s="1">
        <v>67</v>
      </c>
      <c r="AE51" s="1">
        <v>63.6</v>
      </c>
      <c r="AF51" s="1"/>
      <c r="AG51" s="1">
        <f>G51*Q51</f>
        <v>4.4000000000000004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42</v>
      </c>
      <c r="C52" s="1">
        <v>97</v>
      </c>
      <c r="D52" s="1">
        <v>131</v>
      </c>
      <c r="E52" s="1">
        <v>211</v>
      </c>
      <c r="F52" s="1"/>
      <c r="G52" s="7">
        <v>0.4</v>
      </c>
      <c r="H52" s="1">
        <v>40</v>
      </c>
      <c r="I52" s="1" t="s">
        <v>38</v>
      </c>
      <c r="J52" s="1">
        <v>224</v>
      </c>
      <c r="K52" s="1">
        <f t="shared" si="9"/>
        <v>-13</v>
      </c>
      <c r="L52" s="1">
        <f t="shared" si="1"/>
        <v>211</v>
      </c>
      <c r="M52" s="1"/>
      <c r="N52" s="1"/>
      <c r="O52" s="1">
        <v>132.19999999999999</v>
      </c>
      <c r="P52" s="1">
        <f t="shared" si="2"/>
        <v>42.2</v>
      </c>
      <c r="Q52" s="5">
        <f>9*P52-O52-N52-F52</f>
        <v>247.60000000000002</v>
      </c>
      <c r="R52" s="5"/>
      <c r="S52" s="1"/>
      <c r="T52" s="1">
        <f t="shared" si="4"/>
        <v>9</v>
      </c>
      <c r="U52" s="1">
        <f t="shared" si="5"/>
        <v>3.1327014218009475</v>
      </c>
      <c r="V52" s="1">
        <v>24.2</v>
      </c>
      <c r="W52" s="1">
        <v>10.199999999999999</v>
      </c>
      <c r="X52" s="1">
        <v>10.6</v>
      </c>
      <c r="Y52" s="1">
        <v>23</v>
      </c>
      <c r="Z52" s="1">
        <v>19.399999999999999</v>
      </c>
      <c r="AA52" s="1">
        <v>7.2</v>
      </c>
      <c r="AB52" s="1">
        <v>-0.6</v>
      </c>
      <c r="AC52" s="1">
        <v>-0.8</v>
      </c>
      <c r="AD52" s="1">
        <v>49.2</v>
      </c>
      <c r="AE52" s="1">
        <v>56.4</v>
      </c>
      <c r="AF52" s="1"/>
      <c r="AG52" s="1">
        <f>G52*Q52</f>
        <v>99.04000000000002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9" t="s">
        <v>95</v>
      </c>
      <c r="B53" s="19" t="s">
        <v>37</v>
      </c>
      <c r="C53" s="19"/>
      <c r="D53" s="19"/>
      <c r="E53" s="19"/>
      <c r="F53" s="19"/>
      <c r="G53" s="20">
        <v>0</v>
      </c>
      <c r="H53" s="19">
        <v>50</v>
      </c>
      <c r="I53" s="19" t="s">
        <v>38</v>
      </c>
      <c r="J53" s="19">
        <v>309.74299999999999</v>
      </c>
      <c r="K53" s="19">
        <f t="shared" si="9"/>
        <v>-309.74299999999999</v>
      </c>
      <c r="L53" s="19">
        <f t="shared" si="1"/>
        <v>0</v>
      </c>
      <c r="M53" s="19"/>
      <c r="N53" s="19"/>
      <c r="O53" s="19"/>
      <c r="P53" s="19">
        <f t="shared" si="2"/>
        <v>0</v>
      </c>
      <c r="Q53" s="21"/>
      <c r="R53" s="21"/>
      <c r="S53" s="19"/>
      <c r="T53" s="19" t="e">
        <f t="shared" si="4"/>
        <v>#DIV/0!</v>
      </c>
      <c r="U53" s="19" t="e">
        <f t="shared" si="5"/>
        <v>#DIV/0!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 t="s">
        <v>43</v>
      </c>
      <c r="AG53" s="19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37</v>
      </c>
      <c r="C54" s="1">
        <v>182.11600000000001</v>
      </c>
      <c r="D54" s="1">
        <v>85.364999999999995</v>
      </c>
      <c r="E54" s="1">
        <v>99.447999999999993</v>
      </c>
      <c r="F54" s="1">
        <v>147.81899999999999</v>
      </c>
      <c r="G54" s="7">
        <v>1</v>
      </c>
      <c r="H54" s="1">
        <v>50</v>
      </c>
      <c r="I54" s="1" t="s">
        <v>38</v>
      </c>
      <c r="J54" s="1">
        <v>98.3</v>
      </c>
      <c r="K54" s="1">
        <f t="shared" si="9"/>
        <v>1.1479999999999961</v>
      </c>
      <c r="L54" s="1">
        <f t="shared" si="1"/>
        <v>99.447999999999993</v>
      </c>
      <c r="M54" s="1"/>
      <c r="N54" s="1"/>
      <c r="O54" s="1">
        <v>49.415399999999948</v>
      </c>
      <c r="P54" s="1">
        <f t="shared" si="2"/>
        <v>19.889599999999998</v>
      </c>
      <c r="Q54" s="5"/>
      <c r="R54" s="5"/>
      <c r="S54" s="1"/>
      <c r="T54" s="1">
        <f t="shared" si="4"/>
        <v>9.9164588528678284</v>
      </c>
      <c r="U54" s="1">
        <f t="shared" si="5"/>
        <v>9.9164588528678284</v>
      </c>
      <c r="V54" s="1">
        <v>23.801200000000001</v>
      </c>
      <c r="W54" s="1">
        <v>24.145199999999999</v>
      </c>
      <c r="X54" s="1">
        <v>27.1358</v>
      </c>
      <c r="Y54" s="1">
        <v>31.3354</v>
      </c>
      <c r="Z54" s="1">
        <v>31.444400000000002</v>
      </c>
      <c r="AA54" s="1">
        <v>21.7776</v>
      </c>
      <c r="AB54" s="1">
        <v>30.340599999999998</v>
      </c>
      <c r="AC54" s="1">
        <v>33.828200000000002</v>
      </c>
      <c r="AD54" s="1">
        <v>34.277799999999999</v>
      </c>
      <c r="AE54" s="1">
        <v>36.427399999999999</v>
      </c>
      <c r="AF54" s="1"/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37</v>
      </c>
      <c r="C55" s="1">
        <v>40.915999999999997</v>
      </c>
      <c r="D55" s="1"/>
      <c r="E55" s="1">
        <v>23.923999999999999</v>
      </c>
      <c r="F55" s="1">
        <v>1.3220000000000001</v>
      </c>
      <c r="G55" s="7">
        <v>1</v>
      </c>
      <c r="H55" s="1">
        <v>50</v>
      </c>
      <c r="I55" s="1" t="s">
        <v>38</v>
      </c>
      <c r="J55" s="1">
        <v>26.75</v>
      </c>
      <c r="K55" s="1">
        <f t="shared" si="9"/>
        <v>-2.8260000000000005</v>
      </c>
      <c r="L55" s="1">
        <f t="shared" si="1"/>
        <v>23.923999999999999</v>
      </c>
      <c r="M55" s="1"/>
      <c r="N55" s="1">
        <v>57.420599999999993</v>
      </c>
      <c r="O55" s="1">
        <v>34.091400000000007</v>
      </c>
      <c r="P55" s="1">
        <f t="shared" si="2"/>
        <v>4.7847999999999997</v>
      </c>
      <c r="Q55" s="5"/>
      <c r="R55" s="5"/>
      <c r="S55" s="1"/>
      <c r="T55" s="1">
        <f t="shared" si="4"/>
        <v>19.401855876943657</v>
      </c>
      <c r="U55" s="1">
        <f t="shared" si="5"/>
        <v>19.401855876943657</v>
      </c>
      <c r="V55" s="1">
        <v>9.5540000000000003</v>
      </c>
      <c r="W55" s="1">
        <v>9.8035999999999994</v>
      </c>
      <c r="X55" s="1">
        <v>6.1590000000000007</v>
      </c>
      <c r="Y55" s="1">
        <v>6.7001999999999997</v>
      </c>
      <c r="Z55" s="1">
        <v>6.1459999999999999</v>
      </c>
      <c r="AA55" s="1">
        <v>3.9148000000000009</v>
      </c>
      <c r="AB55" s="1">
        <v>3.4975999999999998</v>
      </c>
      <c r="AC55" s="1">
        <v>6.0188000000000006</v>
      </c>
      <c r="AD55" s="1">
        <v>11.738</v>
      </c>
      <c r="AE55" s="1">
        <v>9.8048000000000002</v>
      </c>
      <c r="AF55" s="1"/>
      <c r="AG55" s="1">
        <f>G55*Q55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9" t="s">
        <v>98</v>
      </c>
      <c r="B56" s="19" t="s">
        <v>42</v>
      </c>
      <c r="C56" s="19"/>
      <c r="D56" s="19"/>
      <c r="E56" s="19"/>
      <c r="F56" s="19"/>
      <c r="G56" s="20">
        <v>0</v>
      </c>
      <c r="H56" s="19">
        <v>50</v>
      </c>
      <c r="I56" s="19" t="s">
        <v>38</v>
      </c>
      <c r="J56" s="19"/>
      <c r="K56" s="19">
        <f t="shared" si="9"/>
        <v>0</v>
      </c>
      <c r="L56" s="19">
        <f t="shared" si="1"/>
        <v>0</v>
      </c>
      <c r="M56" s="19"/>
      <c r="N56" s="19"/>
      <c r="O56" s="19"/>
      <c r="P56" s="19">
        <f t="shared" si="2"/>
        <v>0</v>
      </c>
      <c r="Q56" s="21"/>
      <c r="R56" s="21"/>
      <c r="S56" s="19"/>
      <c r="T56" s="19" t="e">
        <f t="shared" si="4"/>
        <v>#DIV/0!</v>
      </c>
      <c r="U56" s="19" t="e">
        <f t="shared" si="5"/>
        <v>#DIV/0!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 t="s">
        <v>43</v>
      </c>
      <c r="AG56" s="19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42</v>
      </c>
      <c r="C57" s="1">
        <v>413</v>
      </c>
      <c r="D57" s="1">
        <v>684</v>
      </c>
      <c r="E57" s="1">
        <v>538</v>
      </c>
      <c r="F57" s="1">
        <v>452</v>
      </c>
      <c r="G57" s="7">
        <v>0.4</v>
      </c>
      <c r="H57" s="1">
        <v>40</v>
      </c>
      <c r="I57" s="1" t="s">
        <v>38</v>
      </c>
      <c r="J57" s="1">
        <v>1056</v>
      </c>
      <c r="K57" s="1">
        <f t="shared" si="9"/>
        <v>-518</v>
      </c>
      <c r="L57" s="1">
        <f t="shared" si="1"/>
        <v>538</v>
      </c>
      <c r="M57" s="1"/>
      <c r="N57" s="1"/>
      <c r="O57" s="1">
        <v>65.400000000000091</v>
      </c>
      <c r="P57" s="1">
        <f t="shared" si="2"/>
        <v>107.6</v>
      </c>
      <c r="Q57" s="5">
        <f t="shared" ref="Q57:Q60" si="12">10*P57-O57-N57-F57</f>
        <v>558.59999999999991</v>
      </c>
      <c r="R57" s="5"/>
      <c r="S57" s="1"/>
      <c r="T57" s="1">
        <f t="shared" si="4"/>
        <v>10</v>
      </c>
      <c r="U57" s="1">
        <f t="shared" si="5"/>
        <v>4.8085501858736066</v>
      </c>
      <c r="V57" s="1">
        <v>84.4</v>
      </c>
      <c r="W57" s="1">
        <v>55.2</v>
      </c>
      <c r="X57" s="1">
        <v>89.4</v>
      </c>
      <c r="Y57" s="1">
        <v>117.2</v>
      </c>
      <c r="Z57" s="1">
        <v>95.8</v>
      </c>
      <c r="AA57" s="1">
        <v>77.400000000000006</v>
      </c>
      <c r="AB57" s="1">
        <v>58.2</v>
      </c>
      <c r="AC57" s="1">
        <v>75.8</v>
      </c>
      <c r="AD57" s="1">
        <v>107.4</v>
      </c>
      <c r="AE57" s="1">
        <v>88.2</v>
      </c>
      <c r="AF57" s="1"/>
      <c r="AG57" s="1">
        <f>G57*Q57</f>
        <v>223.43999999999997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42</v>
      </c>
      <c r="C58" s="1"/>
      <c r="D58" s="1">
        <v>907</v>
      </c>
      <c r="E58" s="1">
        <v>367</v>
      </c>
      <c r="F58" s="1">
        <v>532</v>
      </c>
      <c r="G58" s="7">
        <v>0.4</v>
      </c>
      <c r="H58" s="1">
        <v>40</v>
      </c>
      <c r="I58" s="1" t="s">
        <v>38</v>
      </c>
      <c r="J58" s="1">
        <v>854</v>
      </c>
      <c r="K58" s="1">
        <f t="shared" si="9"/>
        <v>-487</v>
      </c>
      <c r="L58" s="1">
        <f t="shared" si="1"/>
        <v>361</v>
      </c>
      <c r="M58" s="1">
        <v>6</v>
      </c>
      <c r="N58" s="1"/>
      <c r="O58" s="1"/>
      <c r="P58" s="1">
        <f t="shared" si="2"/>
        <v>72.2</v>
      </c>
      <c r="Q58" s="5">
        <f t="shared" si="12"/>
        <v>190</v>
      </c>
      <c r="R58" s="5"/>
      <c r="S58" s="1"/>
      <c r="T58" s="1">
        <f t="shared" si="4"/>
        <v>10</v>
      </c>
      <c r="U58" s="1">
        <f t="shared" si="5"/>
        <v>7.3684210526315788</v>
      </c>
      <c r="V58" s="1">
        <v>43.8</v>
      </c>
      <c r="W58" s="1">
        <v>43.4</v>
      </c>
      <c r="X58" s="1">
        <v>100</v>
      </c>
      <c r="Y58" s="1">
        <v>105.2</v>
      </c>
      <c r="Z58" s="1">
        <v>49.8</v>
      </c>
      <c r="AA58" s="1">
        <v>32</v>
      </c>
      <c r="AB58" s="1">
        <v>29.8</v>
      </c>
      <c r="AC58" s="1">
        <v>33.799999999999997</v>
      </c>
      <c r="AD58" s="1">
        <v>96.8</v>
      </c>
      <c r="AE58" s="1">
        <v>112.4</v>
      </c>
      <c r="AF58" s="1"/>
      <c r="AG58" s="1">
        <f>G58*Q58</f>
        <v>76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37</v>
      </c>
      <c r="C59" s="1">
        <v>209.44300000000001</v>
      </c>
      <c r="D59" s="1">
        <v>120.44499999999999</v>
      </c>
      <c r="E59" s="1">
        <v>133.68</v>
      </c>
      <c r="F59" s="1">
        <v>168.464</v>
      </c>
      <c r="G59" s="7">
        <v>1</v>
      </c>
      <c r="H59" s="1">
        <v>40</v>
      </c>
      <c r="I59" s="1" t="s">
        <v>38</v>
      </c>
      <c r="J59" s="1">
        <v>423.202</v>
      </c>
      <c r="K59" s="1">
        <f t="shared" si="9"/>
        <v>-289.52199999999999</v>
      </c>
      <c r="L59" s="1">
        <f t="shared" si="1"/>
        <v>133.68</v>
      </c>
      <c r="M59" s="1"/>
      <c r="N59" s="1"/>
      <c r="O59" s="1"/>
      <c r="P59" s="1">
        <f t="shared" si="2"/>
        <v>26.736000000000001</v>
      </c>
      <c r="Q59" s="5">
        <f t="shared" si="12"/>
        <v>98.896000000000015</v>
      </c>
      <c r="R59" s="5"/>
      <c r="S59" s="1"/>
      <c r="T59" s="1">
        <f t="shared" si="4"/>
        <v>10</v>
      </c>
      <c r="U59" s="1">
        <f t="shared" si="5"/>
        <v>6.3010173548773185</v>
      </c>
      <c r="V59" s="1">
        <v>24.586200000000002</v>
      </c>
      <c r="W59" s="1">
        <v>24.132200000000001</v>
      </c>
      <c r="X59" s="1">
        <v>33.514400000000002</v>
      </c>
      <c r="Y59" s="1">
        <v>37.122799999999998</v>
      </c>
      <c r="Z59" s="1">
        <v>40.0488</v>
      </c>
      <c r="AA59" s="1">
        <v>36.376600000000003</v>
      </c>
      <c r="AB59" s="1">
        <v>16.01659999999999</v>
      </c>
      <c r="AC59" s="1">
        <v>18.7</v>
      </c>
      <c r="AD59" s="1">
        <v>41.051200000000001</v>
      </c>
      <c r="AE59" s="1">
        <v>37.597200000000001</v>
      </c>
      <c r="AF59" s="1"/>
      <c r="AG59" s="1">
        <f>G59*Q59</f>
        <v>98.896000000000015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37</v>
      </c>
      <c r="C60" s="1">
        <v>187.27500000000001</v>
      </c>
      <c r="D60" s="1">
        <v>67.293999999999997</v>
      </c>
      <c r="E60" s="1">
        <v>158.07400000000001</v>
      </c>
      <c r="F60" s="1">
        <v>61.884</v>
      </c>
      <c r="G60" s="7">
        <v>1</v>
      </c>
      <c r="H60" s="1">
        <v>40</v>
      </c>
      <c r="I60" s="1" t="s">
        <v>38</v>
      </c>
      <c r="J60" s="1">
        <v>325.63400000000001</v>
      </c>
      <c r="K60" s="1">
        <f t="shared" si="9"/>
        <v>-167.56</v>
      </c>
      <c r="L60" s="1">
        <f t="shared" si="1"/>
        <v>158.07400000000001</v>
      </c>
      <c r="M60" s="1"/>
      <c r="N60" s="1"/>
      <c r="O60" s="1">
        <v>32.735199999999992</v>
      </c>
      <c r="P60" s="1">
        <f t="shared" si="2"/>
        <v>31.614800000000002</v>
      </c>
      <c r="Q60" s="5">
        <f>9*P60-O60-N60-F60</f>
        <v>189.91400000000004</v>
      </c>
      <c r="R60" s="5"/>
      <c r="S60" s="1"/>
      <c r="T60" s="1">
        <f t="shared" si="4"/>
        <v>9</v>
      </c>
      <c r="U60" s="1">
        <f t="shared" si="5"/>
        <v>2.9928767539253762</v>
      </c>
      <c r="V60" s="1">
        <v>21.7592</v>
      </c>
      <c r="W60" s="1">
        <v>22.220199999999998</v>
      </c>
      <c r="X60" s="1">
        <v>25.766400000000001</v>
      </c>
      <c r="Y60" s="1">
        <v>29.360399999999998</v>
      </c>
      <c r="Z60" s="1">
        <v>33.914400000000001</v>
      </c>
      <c r="AA60" s="1">
        <v>30.4894</v>
      </c>
      <c r="AB60" s="1">
        <v>16.098600000000001</v>
      </c>
      <c r="AC60" s="1">
        <v>20.194400000000002</v>
      </c>
      <c r="AD60" s="1">
        <v>37.136200000000002</v>
      </c>
      <c r="AE60" s="1">
        <v>32.878599999999999</v>
      </c>
      <c r="AF60" s="1"/>
      <c r="AG60" s="1">
        <f>G60*Q60</f>
        <v>189.91400000000004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103</v>
      </c>
      <c r="B61" s="19" t="s">
        <v>37</v>
      </c>
      <c r="C61" s="19"/>
      <c r="D61" s="19"/>
      <c r="E61" s="19"/>
      <c r="F61" s="19"/>
      <c r="G61" s="20">
        <v>0</v>
      </c>
      <c r="H61" s="19">
        <v>40</v>
      </c>
      <c r="I61" s="19" t="s">
        <v>38</v>
      </c>
      <c r="J61" s="19">
        <v>186.167</v>
      </c>
      <c r="K61" s="19">
        <f t="shared" si="9"/>
        <v>-186.167</v>
      </c>
      <c r="L61" s="19">
        <f t="shared" si="1"/>
        <v>0</v>
      </c>
      <c r="M61" s="19"/>
      <c r="N61" s="19"/>
      <c r="O61" s="19"/>
      <c r="P61" s="19">
        <f t="shared" si="2"/>
        <v>0</v>
      </c>
      <c r="Q61" s="21"/>
      <c r="R61" s="21"/>
      <c r="S61" s="19"/>
      <c r="T61" s="19" t="e">
        <f t="shared" si="4"/>
        <v>#DIV/0!</v>
      </c>
      <c r="U61" s="19" t="e">
        <f t="shared" si="5"/>
        <v>#DIV/0!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 t="s">
        <v>43</v>
      </c>
      <c r="AG61" s="19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37</v>
      </c>
      <c r="C62" s="1">
        <v>16.728000000000002</v>
      </c>
      <c r="D62" s="1">
        <v>143.535</v>
      </c>
      <c r="E62" s="1">
        <v>35.884999999999998</v>
      </c>
      <c r="F62" s="1">
        <v>96.286000000000001</v>
      </c>
      <c r="G62" s="7">
        <v>1</v>
      </c>
      <c r="H62" s="1">
        <v>30</v>
      </c>
      <c r="I62" s="1" t="s">
        <v>38</v>
      </c>
      <c r="J62" s="1">
        <v>52.7</v>
      </c>
      <c r="K62" s="1">
        <f t="shared" si="9"/>
        <v>-16.815000000000005</v>
      </c>
      <c r="L62" s="1">
        <f t="shared" si="1"/>
        <v>35.884999999999998</v>
      </c>
      <c r="M62" s="1"/>
      <c r="N62" s="1"/>
      <c r="O62" s="1"/>
      <c r="P62" s="1">
        <f t="shared" si="2"/>
        <v>7.1769999999999996</v>
      </c>
      <c r="Q62" s="5"/>
      <c r="R62" s="5"/>
      <c r="S62" s="1"/>
      <c r="T62" s="1">
        <f t="shared" si="4"/>
        <v>13.415911940922392</v>
      </c>
      <c r="U62" s="1">
        <f t="shared" si="5"/>
        <v>13.415911940922392</v>
      </c>
      <c r="V62" s="1">
        <v>9.279399999999999</v>
      </c>
      <c r="W62" s="1">
        <v>10.6318</v>
      </c>
      <c r="X62" s="1">
        <v>15.173</v>
      </c>
      <c r="Y62" s="1">
        <v>14.016999999999999</v>
      </c>
      <c r="Z62" s="1">
        <v>8.0774000000000008</v>
      </c>
      <c r="AA62" s="1">
        <v>5.4201999999999986</v>
      </c>
      <c r="AB62" s="1">
        <v>7.9024000000000001</v>
      </c>
      <c r="AC62" s="1">
        <v>11.5336</v>
      </c>
      <c r="AD62" s="1">
        <v>17.689599999999999</v>
      </c>
      <c r="AE62" s="1">
        <v>15.923400000000001</v>
      </c>
      <c r="AF62" s="1"/>
      <c r="AG62" s="1">
        <f>G62*Q62</f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9" t="s">
        <v>105</v>
      </c>
      <c r="B63" s="19" t="s">
        <v>42</v>
      </c>
      <c r="C63" s="19">
        <v>100</v>
      </c>
      <c r="D63" s="19"/>
      <c r="E63" s="19">
        <v>75</v>
      </c>
      <c r="F63" s="19">
        <v>25</v>
      </c>
      <c r="G63" s="20">
        <v>0</v>
      </c>
      <c r="H63" s="19">
        <v>60</v>
      </c>
      <c r="I63" s="19" t="s">
        <v>38</v>
      </c>
      <c r="J63" s="19">
        <v>74.8</v>
      </c>
      <c r="K63" s="19">
        <f t="shared" si="9"/>
        <v>0.20000000000000284</v>
      </c>
      <c r="L63" s="19">
        <f t="shared" si="1"/>
        <v>75</v>
      </c>
      <c r="M63" s="19"/>
      <c r="N63" s="19"/>
      <c r="O63" s="19"/>
      <c r="P63" s="19">
        <f t="shared" si="2"/>
        <v>15</v>
      </c>
      <c r="Q63" s="21"/>
      <c r="R63" s="21"/>
      <c r="S63" s="19"/>
      <c r="T63" s="19">
        <f t="shared" si="4"/>
        <v>1.6666666666666667</v>
      </c>
      <c r="U63" s="19">
        <f t="shared" si="5"/>
        <v>1.6666666666666667</v>
      </c>
      <c r="V63" s="19">
        <v>5.6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 t="s">
        <v>106</v>
      </c>
      <c r="AG63" s="19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9" t="s">
        <v>107</v>
      </c>
      <c r="B64" s="19" t="s">
        <v>42</v>
      </c>
      <c r="C64" s="19"/>
      <c r="D64" s="19"/>
      <c r="E64" s="19"/>
      <c r="F64" s="19"/>
      <c r="G64" s="20">
        <v>0</v>
      </c>
      <c r="H64" s="19">
        <v>50</v>
      </c>
      <c r="I64" s="19" t="s">
        <v>38</v>
      </c>
      <c r="J64" s="19"/>
      <c r="K64" s="19">
        <f t="shared" si="9"/>
        <v>0</v>
      </c>
      <c r="L64" s="19">
        <f t="shared" si="1"/>
        <v>0</v>
      </c>
      <c r="M64" s="19"/>
      <c r="N64" s="19"/>
      <c r="O64" s="19"/>
      <c r="P64" s="19">
        <f t="shared" si="2"/>
        <v>0</v>
      </c>
      <c r="Q64" s="21"/>
      <c r="R64" s="21"/>
      <c r="S64" s="19"/>
      <c r="T64" s="19" t="e">
        <f t="shared" si="4"/>
        <v>#DIV/0!</v>
      </c>
      <c r="U64" s="19" t="e">
        <f t="shared" si="5"/>
        <v>#DIV/0!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 t="s">
        <v>43</v>
      </c>
      <c r="AG64" s="19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9" t="s">
        <v>108</v>
      </c>
      <c r="B65" s="19" t="s">
        <v>42</v>
      </c>
      <c r="C65" s="19"/>
      <c r="D65" s="19"/>
      <c r="E65" s="19"/>
      <c r="F65" s="19"/>
      <c r="G65" s="20">
        <v>0</v>
      </c>
      <c r="H65" s="19">
        <v>50</v>
      </c>
      <c r="I65" s="19" t="s">
        <v>38</v>
      </c>
      <c r="J65" s="19"/>
      <c r="K65" s="19">
        <f t="shared" si="9"/>
        <v>0</v>
      </c>
      <c r="L65" s="19">
        <f t="shared" si="1"/>
        <v>0</v>
      </c>
      <c r="M65" s="19"/>
      <c r="N65" s="19"/>
      <c r="O65" s="19"/>
      <c r="P65" s="19">
        <f t="shared" si="2"/>
        <v>0</v>
      </c>
      <c r="Q65" s="21"/>
      <c r="R65" s="21"/>
      <c r="S65" s="19"/>
      <c r="T65" s="19" t="e">
        <f t="shared" si="4"/>
        <v>#DIV/0!</v>
      </c>
      <c r="U65" s="19" t="e">
        <f t="shared" si="5"/>
        <v>#DIV/0!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 t="s">
        <v>43</v>
      </c>
      <c r="AG65" s="19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9" t="s">
        <v>109</v>
      </c>
      <c r="B66" s="19" t="s">
        <v>42</v>
      </c>
      <c r="C66" s="19"/>
      <c r="D66" s="19"/>
      <c r="E66" s="19"/>
      <c r="F66" s="19"/>
      <c r="G66" s="20">
        <v>0</v>
      </c>
      <c r="H66" s="19">
        <v>30</v>
      </c>
      <c r="I66" s="19" t="s">
        <v>38</v>
      </c>
      <c r="J66" s="19"/>
      <c r="K66" s="19">
        <f t="shared" si="9"/>
        <v>0</v>
      </c>
      <c r="L66" s="19">
        <f t="shared" si="1"/>
        <v>0</v>
      </c>
      <c r="M66" s="19"/>
      <c r="N66" s="19"/>
      <c r="O66" s="19"/>
      <c r="P66" s="19">
        <f t="shared" si="2"/>
        <v>0</v>
      </c>
      <c r="Q66" s="21"/>
      <c r="R66" s="21"/>
      <c r="S66" s="19"/>
      <c r="T66" s="19" t="e">
        <f t="shared" si="4"/>
        <v>#DIV/0!</v>
      </c>
      <c r="U66" s="19" t="e">
        <f t="shared" si="5"/>
        <v>#DIV/0!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 t="s">
        <v>43</v>
      </c>
      <c r="AG66" s="19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9" t="s">
        <v>110</v>
      </c>
      <c r="B67" s="19" t="s">
        <v>42</v>
      </c>
      <c r="C67" s="19"/>
      <c r="D67" s="19"/>
      <c r="E67" s="19"/>
      <c r="F67" s="19"/>
      <c r="G67" s="20">
        <v>0</v>
      </c>
      <c r="H67" s="19">
        <v>55</v>
      </c>
      <c r="I67" s="19" t="s">
        <v>38</v>
      </c>
      <c r="J67" s="19"/>
      <c r="K67" s="19">
        <f t="shared" ref="K67:K94" si="13">E67-J67</f>
        <v>0</v>
      </c>
      <c r="L67" s="19">
        <f t="shared" si="1"/>
        <v>0</v>
      </c>
      <c r="M67" s="19"/>
      <c r="N67" s="19"/>
      <c r="O67" s="19"/>
      <c r="P67" s="19">
        <f t="shared" si="2"/>
        <v>0</v>
      </c>
      <c r="Q67" s="21"/>
      <c r="R67" s="21"/>
      <c r="S67" s="19"/>
      <c r="T67" s="19" t="e">
        <f t="shared" si="4"/>
        <v>#DIV/0!</v>
      </c>
      <c r="U67" s="19" t="e">
        <f t="shared" si="5"/>
        <v>#DIV/0!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 t="s">
        <v>43</v>
      </c>
      <c r="AG67" s="19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9" t="s">
        <v>111</v>
      </c>
      <c r="B68" s="19" t="s">
        <v>42</v>
      </c>
      <c r="C68" s="19"/>
      <c r="D68" s="19"/>
      <c r="E68" s="19"/>
      <c r="F68" s="19"/>
      <c r="G68" s="20">
        <v>0</v>
      </c>
      <c r="H68" s="19">
        <v>40</v>
      </c>
      <c r="I68" s="19" t="s">
        <v>38</v>
      </c>
      <c r="J68" s="19"/>
      <c r="K68" s="19">
        <f t="shared" si="13"/>
        <v>0</v>
      </c>
      <c r="L68" s="19">
        <f t="shared" ref="L68:L94" si="14">E68-M68</f>
        <v>0</v>
      </c>
      <c r="M68" s="19"/>
      <c r="N68" s="19"/>
      <c r="O68" s="19"/>
      <c r="P68" s="19">
        <f t="shared" ref="P68:P95" si="15">L68/5</f>
        <v>0</v>
      </c>
      <c r="Q68" s="21"/>
      <c r="R68" s="21"/>
      <c r="S68" s="19"/>
      <c r="T68" s="19" t="e">
        <f t="shared" ref="T68:T95" si="16">(F68+N68+O68+Q68)/P68</f>
        <v>#DIV/0!</v>
      </c>
      <c r="U68" s="19" t="e">
        <f t="shared" ref="U68:U95" si="17">(F68+N68+O68)/P68</f>
        <v>#DIV/0!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 t="s">
        <v>43</v>
      </c>
      <c r="AG68" s="19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112</v>
      </c>
      <c r="B69" s="1" t="s">
        <v>42</v>
      </c>
      <c r="C69" s="1">
        <v>128</v>
      </c>
      <c r="D69" s="1"/>
      <c r="E69" s="1">
        <v>127</v>
      </c>
      <c r="F69" s="1"/>
      <c r="G69" s="7">
        <v>0.4</v>
      </c>
      <c r="H69" s="1">
        <v>50</v>
      </c>
      <c r="I69" s="1" t="s">
        <v>38</v>
      </c>
      <c r="J69" s="1">
        <v>130</v>
      </c>
      <c r="K69" s="1">
        <f t="shared" si="13"/>
        <v>-3</v>
      </c>
      <c r="L69" s="1">
        <f t="shared" si="14"/>
        <v>127</v>
      </c>
      <c r="M69" s="1"/>
      <c r="N69" s="1"/>
      <c r="O69" s="1">
        <v>54.400000000000013</v>
      </c>
      <c r="P69" s="1">
        <f t="shared" si="15"/>
        <v>25.4</v>
      </c>
      <c r="Q69" s="5">
        <f>8*P69-O69-N69-F69</f>
        <v>148.79999999999998</v>
      </c>
      <c r="R69" s="5"/>
      <c r="S69" s="1"/>
      <c r="T69" s="1">
        <f t="shared" si="16"/>
        <v>8</v>
      </c>
      <c r="U69" s="1">
        <f t="shared" si="17"/>
        <v>2.1417322834645676</v>
      </c>
      <c r="V69" s="1">
        <v>12.4</v>
      </c>
      <c r="W69" s="1">
        <v>3.4</v>
      </c>
      <c r="X69" s="1">
        <v>6</v>
      </c>
      <c r="Y69" s="1">
        <v>8.8000000000000007</v>
      </c>
      <c r="Z69" s="1">
        <v>14.2</v>
      </c>
      <c r="AA69" s="1">
        <v>11.4</v>
      </c>
      <c r="AB69" s="1">
        <v>0</v>
      </c>
      <c r="AC69" s="1">
        <v>0</v>
      </c>
      <c r="AD69" s="1">
        <v>14.2</v>
      </c>
      <c r="AE69" s="1">
        <v>14.4</v>
      </c>
      <c r="AF69" s="1"/>
      <c r="AG69" s="1">
        <f>G69*Q69</f>
        <v>59.519999999999996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2" t="s">
        <v>113</v>
      </c>
      <c r="B70" s="1" t="s">
        <v>42</v>
      </c>
      <c r="C70" s="1"/>
      <c r="D70" s="1"/>
      <c r="E70" s="1"/>
      <c r="F70" s="1"/>
      <c r="G70" s="7">
        <v>0.11</v>
      </c>
      <c r="H70" s="1">
        <v>150</v>
      </c>
      <c r="I70" s="1" t="s">
        <v>38</v>
      </c>
      <c r="J70" s="1"/>
      <c r="K70" s="1">
        <f t="shared" si="13"/>
        <v>0</v>
      </c>
      <c r="L70" s="1">
        <f t="shared" si="14"/>
        <v>0</v>
      </c>
      <c r="M70" s="1"/>
      <c r="N70" s="1"/>
      <c r="O70" s="22"/>
      <c r="P70" s="1">
        <f t="shared" si="15"/>
        <v>0</v>
      </c>
      <c r="Q70" s="23">
        <v>10</v>
      </c>
      <c r="R70" s="5"/>
      <c r="S70" s="1"/>
      <c r="T70" s="1" t="e">
        <f t="shared" si="16"/>
        <v>#DIV/0!</v>
      </c>
      <c r="U70" s="1" t="e">
        <f t="shared" si="17"/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0.6</v>
      </c>
      <c r="AA70" s="1">
        <v>1.2</v>
      </c>
      <c r="AB70" s="1">
        <v>2.2000000000000002</v>
      </c>
      <c r="AC70" s="1">
        <v>3.4</v>
      </c>
      <c r="AD70" s="1">
        <v>4.2</v>
      </c>
      <c r="AE70" s="1">
        <v>2.6</v>
      </c>
      <c r="AF70" s="22" t="s">
        <v>114</v>
      </c>
      <c r="AG70" s="1">
        <f>G70*Q70</f>
        <v>1.1000000000000001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2" t="s">
        <v>115</v>
      </c>
      <c r="B71" s="1" t="s">
        <v>42</v>
      </c>
      <c r="C71" s="1"/>
      <c r="D71" s="1"/>
      <c r="E71" s="1"/>
      <c r="F71" s="1"/>
      <c r="G71" s="7">
        <v>0.06</v>
      </c>
      <c r="H71" s="1">
        <v>60</v>
      </c>
      <c r="I71" s="1" t="s">
        <v>38</v>
      </c>
      <c r="J71" s="1"/>
      <c r="K71" s="1">
        <f t="shared" si="13"/>
        <v>0</v>
      </c>
      <c r="L71" s="1">
        <f t="shared" si="14"/>
        <v>0</v>
      </c>
      <c r="M71" s="1"/>
      <c r="N71" s="1"/>
      <c r="O71" s="22"/>
      <c r="P71" s="1">
        <f t="shared" si="15"/>
        <v>0</v>
      </c>
      <c r="Q71" s="23">
        <v>10</v>
      </c>
      <c r="R71" s="5"/>
      <c r="S71" s="1"/>
      <c r="T71" s="1" t="e">
        <f t="shared" si="16"/>
        <v>#DIV/0!</v>
      </c>
      <c r="U71" s="1" t="e">
        <f t="shared" si="17"/>
        <v>#DIV/0!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22" t="s">
        <v>116</v>
      </c>
      <c r="AG71" s="1">
        <f>G71*Q71</f>
        <v>0.6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2" t="s">
        <v>117</v>
      </c>
      <c r="B72" s="1" t="s">
        <v>42</v>
      </c>
      <c r="C72" s="1"/>
      <c r="D72" s="1"/>
      <c r="E72" s="1"/>
      <c r="F72" s="1"/>
      <c r="G72" s="7">
        <v>0.15</v>
      </c>
      <c r="H72" s="1">
        <v>60</v>
      </c>
      <c r="I72" s="1" t="s">
        <v>38</v>
      </c>
      <c r="J72" s="1"/>
      <c r="K72" s="1">
        <f t="shared" si="13"/>
        <v>0</v>
      </c>
      <c r="L72" s="1">
        <f t="shared" si="14"/>
        <v>0</v>
      </c>
      <c r="M72" s="1"/>
      <c r="N72" s="1"/>
      <c r="O72" s="22"/>
      <c r="P72" s="1">
        <f t="shared" si="15"/>
        <v>0</v>
      </c>
      <c r="Q72" s="23">
        <v>10</v>
      </c>
      <c r="R72" s="5"/>
      <c r="S72" s="1"/>
      <c r="T72" s="1" t="e">
        <f t="shared" si="16"/>
        <v>#DIV/0!</v>
      </c>
      <c r="U72" s="1" t="e">
        <f t="shared" si="17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22" t="s">
        <v>114</v>
      </c>
      <c r="AG72" s="1">
        <f>G72*Q72</f>
        <v>1.5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118</v>
      </c>
      <c r="B73" s="1" t="s">
        <v>42</v>
      </c>
      <c r="C73" s="1"/>
      <c r="D73" s="1">
        <v>240</v>
      </c>
      <c r="E73" s="1">
        <v>115</v>
      </c>
      <c r="F73" s="1">
        <v>125</v>
      </c>
      <c r="G73" s="7">
        <v>0.4</v>
      </c>
      <c r="H73" s="1">
        <v>55</v>
      </c>
      <c r="I73" s="1" t="s">
        <v>38</v>
      </c>
      <c r="J73" s="1">
        <v>115</v>
      </c>
      <c r="K73" s="1">
        <f t="shared" si="13"/>
        <v>0</v>
      </c>
      <c r="L73" s="1">
        <f t="shared" si="14"/>
        <v>115</v>
      </c>
      <c r="M73" s="1"/>
      <c r="N73" s="1"/>
      <c r="O73" s="1"/>
      <c r="P73" s="1">
        <f t="shared" si="15"/>
        <v>23</v>
      </c>
      <c r="Q73" s="5">
        <f t="shared" ref="Q69:Q74" si="18">10*P73-O73-N73-F73</f>
        <v>105</v>
      </c>
      <c r="R73" s="5"/>
      <c r="S73" s="1"/>
      <c r="T73" s="1">
        <f t="shared" si="16"/>
        <v>10</v>
      </c>
      <c r="U73" s="1">
        <f t="shared" si="17"/>
        <v>5.4347826086956523</v>
      </c>
      <c r="V73" s="1">
        <v>0</v>
      </c>
      <c r="W73" s="1">
        <v>0</v>
      </c>
      <c r="X73" s="1">
        <v>21.6</v>
      </c>
      <c r="Y73" s="1">
        <v>22.8</v>
      </c>
      <c r="Z73" s="1">
        <v>8.4</v>
      </c>
      <c r="AA73" s="1">
        <v>7.2</v>
      </c>
      <c r="AB73" s="1">
        <v>4</v>
      </c>
      <c r="AC73" s="1">
        <v>4</v>
      </c>
      <c r="AD73" s="1">
        <v>14</v>
      </c>
      <c r="AE73" s="1">
        <v>20.2</v>
      </c>
      <c r="AF73" s="1"/>
      <c r="AG73" s="1">
        <f>G73*Q73</f>
        <v>42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119</v>
      </c>
      <c r="B74" s="1" t="s">
        <v>37</v>
      </c>
      <c r="C74" s="1">
        <v>56.137</v>
      </c>
      <c r="D74" s="1">
        <v>11.478</v>
      </c>
      <c r="E74" s="1">
        <v>12.728</v>
      </c>
      <c r="F74" s="1">
        <v>53.447000000000003</v>
      </c>
      <c r="G74" s="7">
        <v>1</v>
      </c>
      <c r="H74" s="1">
        <v>55</v>
      </c>
      <c r="I74" s="1" t="s">
        <v>38</v>
      </c>
      <c r="J74" s="1">
        <v>12.7</v>
      </c>
      <c r="K74" s="1">
        <f t="shared" si="13"/>
        <v>2.8000000000000469E-2</v>
      </c>
      <c r="L74" s="1">
        <f t="shared" si="14"/>
        <v>12.728</v>
      </c>
      <c r="M74" s="1"/>
      <c r="N74" s="1"/>
      <c r="O74" s="1"/>
      <c r="P74" s="1">
        <f t="shared" si="15"/>
        <v>2.5455999999999999</v>
      </c>
      <c r="Q74" s="5"/>
      <c r="R74" s="5"/>
      <c r="S74" s="1"/>
      <c r="T74" s="1">
        <f t="shared" si="16"/>
        <v>20.995835952231303</v>
      </c>
      <c r="U74" s="1">
        <f t="shared" si="17"/>
        <v>20.995835952231303</v>
      </c>
      <c r="V74" s="1">
        <v>2.5933999999999999</v>
      </c>
      <c r="W74" s="1">
        <v>3.7574000000000001</v>
      </c>
      <c r="X74" s="1">
        <v>5.7810000000000006</v>
      </c>
      <c r="Y74" s="1">
        <v>6.3582000000000001</v>
      </c>
      <c r="Z74" s="1">
        <v>6.3140000000000001</v>
      </c>
      <c r="AA74" s="1">
        <v>6.0284000000000004</v>
      </c>
      <c r="AB74" s="1">
        <v>4.9134000000000002</v>
      </c>
      <c r="AC74" s="1">
        <v>5.7858000000000001</v>
      </c>
      <c r="AD74" s="1">
        <v>6.7127999999999997</v>
      </c>
      <c r="AE74" s="1">
        <v>4.3632</v>
      </c>
      <c r="AF74" s="25" t="s">
        <v>51</v>
      </c>
      <c r="AG74" s="1">
        <f>G74*Q74</f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9" t="s">
        <v>120</v>
      </c>
      <c r="B75" s="19" t="s">
        <v>37</v>
      </c>
      <c r="C75" s="19"/>
      <c r="D75" s="19"/>
      <c r="E75" s="19"/>
      <c r="F75" s="19"/>
      <c r="G75" s="20">
        <v>0</v>
      </c>
      <c r="H75" s="19">
        <v>50</v>
      </c>
      <c r="I75" s="19" t="s">
        <v>38</v>
      </c>
      <c r="J75" s="19"/>
      <c r="K75" s="19">
        <f t="shared" si="13"/>
        <v>0</v>
      </c>
      <c r="L75" s="19">
        <f t="shared" si="14"/>
        <v>0</v>
      </c>
      <c r="M75" s="19"/>
      <c r="N75" s="19"/>
      <c r="O75" s="19"/>
      <c r="P75" s="19">
        <f t="shared" si="15"/>
        <v>0</v>
      </c>
      <c r="Q75" s="21"/>
      <c r="R75" s="21"/>
      <c r="S75" s="19"/>
      <c r="T75" s="19" t="e">
        <f t="shared" si="16"/>
        <v>#DIV/0!</v>
      </c>
      <c r="U75" s="19" t="e">
        <f t="shared" si="17"/>
        <v>#DIV/0!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 t="s">
        <v>43</v>
      </c>
      <c r="AG75" s="19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42</v>
      </c>
      <c r="C76" s="1">
        <v>30</v>
      </c>
      <c r="D76" s="1"/>
      <c r="E76" s="1">
        <v>-3</v>
      </c>
      <c r="F76" s="1">
        <v>27</v>
      </c>
      <c r="G76" s="7">
        <v>0.2</v>
      </c>
      <c r="H76" s="1">
        <v>40</v>
      </c>
      <c r="I76" s="1" t="s">
        <v>38</v>
      </c>
      <c r="J76" s="1">
        <v>3</v>
      </c>
      <c r="K76" s="1">
        <f t="shared" si="13"/>
        <v>-6</v>
      </c>
      <c r="L76" s="1">
        <f t="shared" si="14"/>
        <v>-3</v>
      </c>
      <c r="M76" s="1"/>
      <c r="N76" s="1"/>
      <c r="O76" s="1"/>
      <c r="P76" s="1">
        <f t="shared" si="15"/>
        <v>-0.6</v>
      </c>
      <c r="Q76" s="5"/>
      <c r="R76" s="5"/>
      <c r="S76" s="1"/>
      <c r="T76" s="1">
        <f t="shared" si="16"/>
        <v>-45</v>
      </c>
      <c r="U76" s="1">
        <f t="shared" si="17"/>
        <v>-45</v>
      </c>
      <c r="V76" s="1">
        <v>-2</v>
      </c>
      <c r="W76" s="1">
        <v>-1.4</v>
      </c>
      <c r="X76" s="1">
        <v>-1</v>
      </c>
      <c r="Y76" s="1">
        <v>1.2</v>
      </c>
      <c r="Z76" s="1">
        <v>3</v>
      </c>
      <c r="AA76" s="1">
        <v>1.4</v>
      </c>
      <c r="AB76" s="1">
        <v>0</v>
      </c>
      <c r="AC76" s="1">
        <v>0.4</v>
      </c>
      <c r="AD76" s="1">
        <v>0.2</v>
      </c>
      <c r="AE76" s="1">
        <v>0.2</v>
      </c>
      <c r="AF76" s="25" t="s">
        <v>51</v>
      </c>
      <c r="AG76" s="1">
        <f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42</v>
      </c>
      <c r="C77" s="1"/>
      <c r="D77" s="1">
        <v>144</v>
      </c>
      <c r="E77" s="1">
        <v>47</v>
      </c>
      <c r="F77" s="1">
        <v>97</v>
      </c>
      <c r="G77" s="7">
        <v>0.2</v>
      </c>
      <c r="H77" s="1">
        <v>35</v>
      </c>
      <c r="I77" s="1" t="s">
        <v>38</v>
      </c>
      <c r="J77" s="1">
        <v>74</v>
      </c>
      <c r="K77" s="1">
        <f t="shared" si="13"/>
        <v>-27</v>
      </c>
      <c r="L77" s="1">
        <f t="shared" si="14"/>
        <v>47</v>
      </c>
      <c r="M77" s="1"/>
      <c r="N77" s="1"/>
      <c r="O77" s="1"/>
      <c r="P77" s="1">
        <f t="shared" si="15"/>
        <v>9.4</v>
      </c>
      <c r="Q77" s="5"/>
      <c r="R77" s="5"/>
      <c r="S77" s="1"/>
      <c r="T77" s="1">
        <f t="shared" si="16"/>
        <v>10.319148936170212</v>
      </c>
      <c r="U77" s="1">
        <f t="shared" si="17"/>
        <v>10.319148936170212</v>
      </c>
      <c r="V77" s="1">
        <v>-0.6</v>
      </c>
      <c r="W77" s="1">
        <v>-0.8</v>
      </c>
      <c r="X77" s="1">
        <v>12.6</v>
      </c>
      <c r="Y77" s="1">
        <v>14</v>
      </c>
      <c r="Z77" s="1">
        <v>4.8</v>
      </c>
      <c r="AA77" s="1">
        <v>3.6</v>
      </c>
      <c r="AB77" s="1">
        <v>0</v>
      </c>
      <c r="AC77" s="1">
        <v>0.4</v>
      </c>
      <c r="AD77" s="1">
        <v>8</v>
      </c>
      <c r="AE77" s="1">
        <v>10.4</v>
      </c>
      <c r="AF77" s="1"/>
      <c r="AG77" s="1">
        <f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37</v>
      </c>
      <c r="C78" s="1">
        <v>93.828999999999994</v>
      </c>
      <c r="D78" s="1">
        <v>204.23</v>
      </c>
      <c r="E78" s="1">
        <v>129.751</v>
      </c>
      <c r="F78" s="1">
        <v>138.625</v>
      </c>
      <c r="G78" s="7">
        <v>1</v>
      </c>
      <c r="H78" s="1">
        <v>60</v>
      </c>
      <c r="I78" s="1" t="s">
        <v>38</v>
      </c>
      <c r="J78" s="1">
        <v>232.36</v>
      </c>
      <c r="K78" s="1">
        <f t="shared" si="13"/>
        <v>-102.60900000000001</v>
      </c>
      <c r="L78" s="1">
        <f t="shared" si="14"/>
        <v>129.751</v>
      </c>
      <c r="M78" s="1"/>
      <c r="N78" s="1"/>
      <c r="O78" s="1">
        <v>39.785399999999981</v>
      </c>
      <c r="P78" s="1">
        <f t="shared" si="15"/>
        <v>25.950200000000002</v>
      </c>
      <c r="Q78" s="5">
        <f t="shared" ref="Q76:Q84" si="19">10*P78-O78-N78-F78</f>
        <v>81.091600000000028</v>
      </c>
      <c r="R78" s="5"/>
      <c r="S78" s="1"/>
      <c r="T78" s="1">
        <f t="shared" si="16"/>
        <v>10</v>
      </c>
      <c r="U78" s="1">
        <f t="shared" si="17"/>
        <v>6.8751069355920169</v>
      </c>
      <c r="V78" s="1">
        <v>24.677399999999999</v>
      </c>
      <c r="W78" s="1">
        <v>19.030200000000001</v>
      </c>
      <c r="X78" s="1">
        <v>27.533799999999999</v>
      </c>
      <c r="Y78" s="1">
        <v>29.238399999999999</v>
      </c>
      <c r="Z78" s="1">
        <v>20.884799999999998</v>
      </c>
      <c r="AA78" s="1">
        <v>17.824999999999999</v>
      </c>
      <c r="AB78" s="1">
        <v>17.6462</v>
      </c>
      <c r="AC78" s="1">
        <v>24.766200000000001</v>
      </c>
      <c r="AD78" s="1">
        <v>33.200800000000001</v>
      </c>
      <c r="AE78" s="1">
        <v>32.875599999999999</v>
      </c>
      <c r="AF78" s="1" t="s">
        <v>59</v>
      </c>
      <c r="AG78" s="1">
        <f>G78*Q78</f>
        <v>81.091600000000028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37</v>
      </c>
      <c r="C79" s="1">
        <v>342.83199999999999</v>
      </c>
      <c r="D79" s="1">
        <v>837.06399999999996</v>
      </c>
      <c r="E79" s="1">
        <v>617.14800000000002</v>
      </c>
      <c r="F79" s="1">
        <v>494.08600000000001</v>
      </c>
      <c r="G79" s="7">
        <v>1</v>
      </c>
      <c r="H79" s="1">
        <v>60</v>
      </c>
      <c r="I79" s="1" t="s">
        <v>38</v>
      </c>
      <c r="J79" s="1">
        <v>3616.375</v>
      </c>
      <c r="K79" s="1">
        <f t="shared" si="13"/>
        <v>-2999.2269999999999</v>
      </c>
      <c r="L79" s="1">
        <f t="shared" si="14"/>
        <v>617.14800000000002</v>
      </c>
      <c r="M79" s="1"/>
      <c r="N79" s="1"/>
      <c r="O79" s="1">
        <v>45.466100000000672</v>
      </c>
      <c r="P79" s="1">
        <f t="shared" si="15"/>
        <v>123.42960000000001</v>
      </c>
      <c r="Q79" s="5">
        <f t="shared" si="19"/>
        <v>694.74389999999926</v>
      </c>
      <c r="R79" s="5"/>
      <c r="S79" s="1"/>
      <c r="T79" s="1">
        <f t="shared" si="16"/>
        <v>9.9999999999999982</v>
      </c>
      <c r="U79" s="1">
        <f t="shared" si="17"/>
        <v>4.3713347527659545</v>
      </c>
      <c r="V79" s="1">
        <v>89.405600000000007</v>
      </c>
      <c r="W79" s="1">
        <v>92.502600000000001</v>
      </c>
      <c r="X79" s="1">
        <v>130.07140000000001</v>
      </c>
      <c r="Y79" s="1">
        <v>125.3254</v>
      </c>
      <c r="Z79" s="1">
        <v>135.7424</v>
      </c>
      <c r="AA79" s="1">
        <v>145.80459999999999</v>
      </c>
      <c r="AB79" s="1">
        <v>149.50720000000001</v>
      </c>
      <c r="AC79" s="1">
        <v>141.0034</v>
      </c>
      <c r="AD79" s="1">
        <v>140.62559999999999</v>
      </c>
      <c r="AE79" s="1">
        <v>158.4755999999999</v>
      </c>
      <c r="AF79" s="1" t="s">
        <v>125</v>
      </c>
      <c r="AG79" s="1">
        <f>G79*Q79</f>
        <v>694.74389999999926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126</v>
      </c>
      <c r="B80" s="1" t="s">
        <v>37</v>
      </c>
      <c r="C80" s="1">
        <v>1198.1279999999999</v>
      </c>
      <c r="D80" s="1">
        <v>89.887</v>
      </c>
      <c r="E80" s="1">
        <v>574.18299999999999</v>
      </c>
      <c r="F80" s="1">
        <v>605.65499999999997</v>
      </c>
      <c r="G80" s="7">
        <v>1</v>
      </c>
      <c r="H80" s="1">
        <v>60</v>
      </c>
      <c r="I80" s="1" t="s">
        <v>38</v>
      </c>
      <c r="J80" s="1">
        <v>5558.3519999999999</v>
      </c>
      <c r="K80" s="1">
        <f t="shared" si="13"/>
        <v>-4984.1689999999999</v>
      </c>
      <c r="L80" s="1">
        <f t="shared" si="14"/>
        <v>483.74</v>
      </c>
      <c r="M80" s="1">
        <v>90.442999999999998</v>
      </c>
      <c r="N80" s="1"/>
      <c r="O80" s="1"/>
      <c r="P80" s="1">
        <f t="shared" si="15"/>
        <v>96.748000000000005</v>
      </c>
      <c r="Q80" s="5">
        <f t="shared" si="19"/>
        <v>361.82500000000005</v>
      </c>
      <c r="R80" s="5"/>
      <c r="S80" s="1"/>
      <c r="T80" s="1">
        <f t="shared" si="16"/>
        <v>10</v>
      </c>
      <c r="U80" s="1">
        <f t="shared" si="17"/>
        <v>6.2601294083598624</v>
      </c>
      <c r="V80" s="1">
        <v>94.686999999999983</v>
      </c>
      <c r="W80" s="1">
        <v>112.98439999999999</v>
      </c>
      <c r="X80" s="1">
        <v>141.4418</v>
      </c>
      <c r="Y80" s="1">
        <v>154.2672</v>
      </c>
      <c r="Z80" s="1">
        <v>257.47140000000002</v>
      </c>
      <c r="AA80" s="1">
        <v>221.4136</v>
      </c>
      <c r="AB80" s="1">
        <v>213.71379999999991</v>
      </c>
      <c r="AC80" s="1">
        <v>254.6438</v>
      </c>
      <c r="AD80" s="1">
        <v>267.33179999999999</v>
      </c>
      <c r="AE80" s="1">
        <v>255.36099999999999</v>
      </c>
      <c r="AF80" s="1" t="s">
        <v>125</v>
      </c>
      <c r="AG80" s="1">
        <f>G80*Q80</f>
        <v>361.82500000000005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127</v>
      </c>
      <c r="B81" s="1" t="s">
        <v>37</v>
      </c>
      <c r="C81" s="1">
        <v>1663.2080000000001</v>
      </c>
      <c r="D81" s="1">
        <v>2.633</v>
      </c>
      <c r="E81" s="1">
        <v>1258.0229999999999</v>
      </c>
      <c r="F81" s="1">
        <v>202.934</v>
      </c>
      <c r="G81" s="7">
        <v>1</v>
      </c>
      <c r="H81" s="1">
        <v>60</v>
      </c>
      <c r="I81" s="1" t="s">
        <v>38</v>
      </c>
      <c r="J81" s="1">
        <v>5744.49</v>
      </c>
      <c r="K81" s="1">
        <f t="shared" si="13"/>
        <v>-4486.4669999999996</v>
      </c>
      <c r="L81" s="1">
        <f t="shared" si="14"/>
        <v>1258.0229999999999</v>
      </c>
      <c r="M81" s="1"/>
      <c r="N81" s="1">
        <v>10</v>
      </c>
      <c r="O81" s="1">
        <v>1430.1094000000001</v>
      </c>
      <c r="P81" s="1">
        <f t="shared" si="15"/>
        <v>251.60459999999998</v>
      </c>
      <c r="Q81" s="5">
        <f t="shared" si="19"/>
        <v>873.0025999999998</v>
      </c>
      <c r="R81" s="5"/>
      <c r="S81" s="1"/>
      <c r="T81" s="1">
        <f t="shared" si="16"/>
        <v>10</v>
      </c>
      <c r="U81" s="1">
        <f t="shared" si="17"/>
        <v>6.5302597806240437</v>
      </c>
      <c r="V81" s="1">
        <v>228.87440000000001</v>
      </c>
      <c r="W81" s="1">
        <v>153.66919999999999</v>
      </c>
      <c r="X81" s="1">
        <v>112.1354000000001</v>
      </c>
      <c r="Y81" s="1">
        <v>166.22239999999999</v>
      </c>
      <c r="Z81" s="1">
        <v>220.27379999999999</v>
      </c>
      <c r="AA81" s="1">
        <v>198.94319999999999</v>
      </c>
      <c r="AB81" s="1">
        <v>90.397599999999869</v>
      </c>
      <c r="AC81" s="1">
        <v>169.67599999999999</v>
      </c>
      <c r="AD81" s="1">
        <v>203.65620000000001</v>
      </c>
      <c r="AE81" s="1">
        <v>163.46979999999991</v>
      </c>
      <c r="AF81" s="1" t="s">
        <v>128</v>
      </c>
      <c r="AG81" s="1">
        <f>G81*Q81</f>
        <v>873.0025999999998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129</v>
      </c>
      <c r="B82" s="1" t="s">
        <v>37</v>
      </c>
      <c r="C82" s="1">
        <v>39.366</v>
      </c>
      <c r="D82" s="1"/>
      <c r="E82" s="1">
        <v>13.496</v>
      </c>
      <c r="F82" s="1">
        <v>25.87</v>
      </c>
      <c r="G82" s="7">
        <v>1</v>
      </c>
      <c r="H82" s="1">
        <v>55</v>
      </c>
      <c r="I82" s="1" t="s">
        <v>38</v>
      </c>
      <c r="J82" s="1">
        <v>14.7</v>
      </c>
      <c r="K82" s="1">
        <f t="shared" si="13"/>
        <v>-1.2039999999999988</v>
      </c>
      <c r="L82" s="1">
        <f t="shared" si="14"/>
        <v>13.496</v>
      </c>
      <c r="M82" s="1"/>
      <c r="N82" s="1"/>
      <c r="O82" s="1"/>
      <c r="P82" s="1">
        <f t="shared" si="15"/>
        <v>2.6992000000000003</v>
      </c>
      <c r="Q82" s="5"/>
      <c r="R82" s="5"/>
      <c r="S82" s="1"/>
      <c r="T82" s="1">
        <f t="shared" si="16"/>
        <v>9.5843212803793705</v>
      </c>
      <c r="U82" s="1">
        <f t="shared" si="17"/>
        <v>9.5843212803793705</v>
      </c>
      <c r="V82" s="1">
        <v>2.694</v>
      </c>
      <c r="W82" s="1">
        <v>1.3520000000000001</v>
      </c>
      <c r="X82" s="1">
        <v>1.0828</v>
      </c>
      <c r="Y82" s="1">
        <v>1.3575999999999999</v>
      </c>
      <c r="Z82" s="1">
        <v>2.7223999999999999</v>
      </c>
      <c r="AA82" s="1">
        <v>3.5327999999999999</v>
      </c>
      <c r="AB82" s="1">
        <v>2.1684000000000001</v>
      </c>
      <c r="AC82" s="1">
        <v>1.6192</v>
      </c>
      <c r="AD82" s="1">
        <v>1.7436</v>
      </c>
      <c r="AE82" s="1">
        <v>3.0289999999999999</v>
      </c>
      <c r="AF82" s="25" t="s">
        <v>51</v>
      </c>
      <c r="AG82" s="1">
        <f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130</v>
      </c>
      <c r="B83" s="1" t="s">
        <v>37</v>
      </c>
      <c r="C83" s="1">
        <v>27.87</v>
      </c>
      <c r="D83" s="1"/>
      <c r="E83" s="1">
        <v>4.0339999999999998</v>
      </c>
      <c r="F83" s="1">
        <v>23.835999999999999</v>
      </c>
      <c r="G83" s="7">
        <v>1</v>
      </c>
      <c r="H83" s="1">
        <v>55</v>
      </c>
      <c r="I83" s="1" t="s">
        <v>38</v>
      </c>
      <c r="J83" s="1">
        <v>4.5</v>
      </c>
      <c r="K83" s="1">
        <f t="shared" si="13"/>
        <v>-0.46600000000000019</v>
      </c>
      <c r="L83" s="1">
        <f t="shared" si="14"/>
        <v>4.0339999999999998</v>
      </c>
      <c r="M83" s="1"/>
      <c r="N83" s="1"/>
      <c r="O83" s="1"/>
      <c r="P83" s="1">
        <f t="shared" si="15"/>
        <v>0.80679999999999996</v>
      </c>
      <c r="Q83" s="5"/>
      <c r="R83" s="5"/>
      <c r="S83" s="1"/>
      <c r="T83" s="1">
        <f t="shared" si="16"/>
        <v>29.54387704511651</v>
      </c>
      <c r="U83" s="1">
        <f t="shared" si="17"/>
        <v>29.54387704511651</v>
      </c>
      <c r="V83" s="1">
        <v>0.80679999999999996</v>
      </c>
      <c r="W83" s="1">
        <v>0.53600000000000003</v>
      </c>
      <c r="X83" s="1">
        <v>1.8775999999999999</v>
      </c>
      <c r="Y83" s="1">
        <v>2.4136000000000002</v>
      </c>
      <c r="Z83" s="1">
        <v>1.34</v>
      </c>
      <c r="AA83" s="1">
        <v>2.1448</v>
      </c>
      <c r="AB83" s="1">
        <v>3.2332000000000001</v>
      </c>
      <c r="AC83" s="1">
        <v>2.4304000000000001</v>
      </c>
      <c r="AD83" s="1">
        <v>1.6112</v>
      </c>
      <c r="AE83" s="1">
        <v>1.88</v>
      </c>
      <c r="AF83" s="25" t="s">
        <v>51</v>
      </c>
      <c r="AG83" s="1">
        <f>G83*Q83</f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131</v>
      </c>
      <c r="B84" s="1" t="s">
        <v>37</v>
      </c>
      <c r="C84" s="1">
        <v>10.944000000000001</v>
      </c>
      <c r="D84" s="1"/>
      <c r="E84" s="1"/>
      <c r="F84" s="1">
        <v>10.944000000000001</v>
      </c>
      <c r="G84" s="7">
        <v>1</v>
      </c>
      <c r="H84" s="1">
        <v>55</v>
      </c>
      <c r="I84" s="1" t="s">
        <v>38</v>
      </c>
      <c r="J84" s="1"/>
      <c r="K84" s="1">
        <f t="shared" si="13"/>
        <v>0</v>
      </c>
      <c r="L84" s="1">
        <f t="shared" si="14"/>
        <v>0</v>
      </c>
      <c r="M84" s="1"/>
      <c r="N84" s="1"/>
      <c r="O84" s="1"/>
      <c r="P84" s="1">
        <f t="shared" si="15"/>
        <v>0</v>
      </c>
      <c r="Q84" s="5"/>
      <c r="R84" s="5"/>
      <c r="S84" s="1"/>
      <c r="T84" s="1" t="e">
        <f t="shared" si="16"/>
        <v>#DIV/0!</v>
      </c>
      <c r="U84" s="1" t="e">
        <f t="shared" si="17"/>
        <v>#DIV/0!</v>
      </c>
      <c r="V84" s="1">
        <v>0.80920000000000003</v>
      </c>
      <c r="W84" s="1">
        <v>0.80920000000000003</v>
      </c>
      <c r="X84" s="1">
        <v>0.8004</v>
      </c>
      <c r="Y84" s="1">
        <v>1.3260000000000001</v>
      </c>
      <c r="Z84" s="1">
        <v>0.53360000000000007</v>
      </c>
      <c r="AA84" s="1">
        <v>0.53479999999999994</v>
      </c>
      <c r="AB84" s="1">
        <v>1.3368</v>
      </c>
      <c r="AC84" s="1">
        <v>0.80719999999999992</v>
      </c>
      <c r="AD84" s="1">
        <v>0.26960000000000001</v>
      </c>
      <c r="AE84" s="1">
        <v>0.5444</v>
      </c>
      <c r="AF84" s="25" t="s">
        <v>51</v>
      </c>
      <c r="AG84" s="1">
        <f>G84*Q84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9" t="s">
        <v>132</v>
      </c>
      <c r="B85" s="19" t="s">
        <v>37</v>
      </c>
      <c r="C85" s="19"/>
      <c r="D85" s="19"/>
      <c r="E85" s="19"/>
      <c r="F85" s="19"/>
      <c r="G85" s="20">
        <v>0</v>
      </c>
      <c r="H85" s="19">
        <v>60</v>
      </c>
      <c r="I85" s="19" t="s">
        <v>38</v>
      </c>
      <c r="J85" s="19"/>
      <c r="K85" s="19">
        <f t="shared" si="13"/>
        <v>0</v>
      </c>
      <c r="L85" s="19">
        <f t="shared" si="14"/>
        <v>0</v>
      </c>
      <c r="M85" s="19"/>
      <c r="N85" s="19"/>
      <c r="O85" s="19"/>
      <c r="P85" s="19">
        <f t="shared" si="15"/>
        <v>0</v>
      </c>
      <c r="Q85" s="21"/>
      <c r="R85" s="21"/>
      <c r="S85" s="19"/>
      <c r="T85" s="19" t="e">
        <f t="shared" si="16"/>
        <v>#DIV/0!</v>
      </c>
      <c r="U85" s="19" t="e">
        <f t="shared" si="17"/>
        <v>#DIV/0!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 t="s">
        <v>43</v>
      </c>
      <c r="AG85" s="19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133</v>
      </c>
      <c r="B86" s="1" t="s">
        <v>42</v>
      </c>
      <c r="C86" s="1">
        <v>9</v>
      </c>
      <c r="D86" s="1">
        <v>114</v>
      </c>
      <c r="E86" s="1">
        <v>96</v>
      </c>
      <c r="F86" s="1">
        <v>15</v>
      </c>
      <c r="G86" s="7">
        <v>0.3</v>
      </c>
      <c r="H86" s="1">
        <v>40</v>
      </c>
      <c r="I86" s="1" t="s">
        <v>38</v>
      </c>
      <c r="J86" s="1">
        <v>98</v>
      </c>
      <c r="K86" s="1">
        <f t="shared" si="13"/>
        <v>-2</v>
      </c>
      <c r="L86" s="1">
        <f t="shared" si="14"/>
        <v>96</v>
      </c>
      <c r="M86" s="1"/>
      <c r="N86" s="1"/>
      <c r="O86" s="1"/>
      <c r="P86" s="1">
        <f t="shared" si="15"/>
        <v>19.2</v>
      </c>
      <c r="Q86" s="5">
        <f>7*P86-O86-N86-F86</f>
        <v>119.4</v>
      </c>
      <c r="R86" s="5"/>
      <c r="S86" s="1"/>
      <c r="T86" s="1">
        <f t="shared" si="16"/>
        <v>7.0000000000000009</v>
      </c>
      <c r="U86" s="1">
        <f t="shared" si="17"/>
        <v>0.78125</v>
      </c>
      <c r="V86" s="1">
        <v>5.2</v>
      </c>
      <c r="W86" s="1">
        <v>2.4</v>
      </c>
      <c r="X86" s="1">
        <v>11.4</v>
      </c>
      <c r="Y86" s="1">
        <v>12.6</v>
      </c>
      <c r="Z86" s="1">
        <v>6.8</v>
      </c>
      <c r="AA86" s="1">
        <v>5.4</v>
      </c>
      <c r="AB86" s="1">
        <v>1.8</v>
      </c>
      <c r="AC86" s="1">
        <v>2.2000000000000002</v>
      </c>
      <c r="AD86" s="1">
        <v>10.4</v>
      </c>
      <c r="AE86" s="1">
        <v>12.8</v>
      </c>
      <c r="AF86" s="1"/>
      <c r="AG86" s="1">
        <f>G86*Q86</f>
        <v>35.82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134</v>
      </c>
      <c r="B87" s="1" t="s">
        <v>42</v>
      </c>
      <c r="C87" s="1">
        <v>110</v>
      </c>
      <c r="D87" s="1"/>
      <c r="E87" s="1">
        <v>61</v>
      </c>
      <c r="F87" s="1">
        <v>47</v>
      </c>
      <c r="G87" s="7">
        <v>0.3</v>
      </c>
      <c r="H87" s="1">
        <v>40</v>
      </c>
      <c r="I87" s="1" t="s">
        <v>38</v>
      </c>
      <c r="J87" s="1">
        <v>61</v>
      </c>
      <c r="K87" s="1">
        <f t="shared" si="13"/>
        <v>0</v>
      </c>
      <c r="L87" s="1">
        <f t="shared" si="14"/>
        <v>61</v>
      </c>
      <c r="M87" s="1"/>
      <c r="N87" s="1"/>
      <c r="O87" s="1">
        <v>25.400000000000009</v>
      </c>
      <c r="P87" s="1">
        <f t="shared" si="15"/>
        <v>12.2</v>
      </c>
      <c r="Q87" s="5">
        <f t="shared" ref="Q86:Q93" si="20">10*P87-O87-N87-F87</f>
        <v>49.599999999999994</v>
      </c>
      <c r="R87" s="5"/>
      <c r="S87" s="1"/>
      <c r="T87" s="1">
        <f t="shared" si="16"/>
        <v>10</v>
      </c>
      <c r="U87" s="1">
        <f t="shared" si="17"/>
        <v>5.9344262295081975</v>
      </c>
      <c r="V87" s="1">
        <v>9.4</v>
      </c>
      <c r="W87" s="1">
        <v>3</v>
      </c>
      <c r="X87" s="1">
        <v>1.6</v>
      </c>
      <c r="Y87" s="1">
        <v>4.4000000000000004</v>
      </c>
      <c r="Z87" s="1">
        <v>11.6</v>
      </c>
      <c r="AA87" s="1">
        <v>8.8000000000000007</v>
      </c>
      <c r="AB87" s="1">
        <v>4.2</v>
      </c>
      <c r="AC87" s="1">
        <v>4</v>
      </c>
      <c r="AD87" s="1">
        <v>5.8</v>
      </c>
      <c r="AE87" s="1">
        <v>8.6</v>
      </c>
      <c r="AF87" s="1"/>
      <c r="AG87" s="1">
        <f>G87*Q87</f>
        <v>14.879999999999997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135</v>
      </c>
      <c r="B88" s="1" t="s">
        <v>42</v>
      </c>
      <c r="C88" s="1">
        <v>44</v>
      </c>
      <c r="D88" s="1"/>
      <c r="E88" s="1">
        <v>24</v>
      </c>
      <c r="F88" s="1">
        <v>6</v>
      </c>
      <c r="G88" s="7">
        <v>0.3</v>
      </c>
      <c r="H88" s="1">
        <v>40</v>
      </c>
      <c r="I88" s="1" t="s">
        <v>38</v>
      </c>
      <c r="J88" s="1">
        <v>32</v>
      </c>
      <c r="K88" s="1">
        <f t="shared" si="13"/>
        <v>-8</v>
      </c>
      <c r="L88" s="1">
        <f t="shared" si="14"/>
        <v>24</v>
      </c>
      <c r="M88" s="1"/>
      <c r="N88" s="1">
        <v>37.200000000000003</v>
      </c>
      <c r="O88" s="1">
        <v>43.999999999999993</v>
      </c>
      <c r="P88" s="1">
        <f t="shared" si="15"/>
        <v>4.8</v>
      </c>
      <c r="Q88" s="5"/>
      <c r="R88" s="5"/>
      <c r="S88" s="1"/>
      <c r="T88" s="1">
        <f t="shared" si="16"/>
        <v>18.166666666666664</v>
      </c>
      <c r="U88" s="1">
        <f t="shared" si="17"/>
        <v>18.166666666666664</v>
      </c>
      <c r="V88" s="1">
        <v>9.1999999999999993</v>
      </c>
      <c r="W88" s="1">
        <v>7.6</v>
      </c>
      <c r="X88" s="1">
        <v>4.5999999999999996</v>
      </c>
      <c r="Y88" s="1">
        <v>6.6</v>
      </c>
      <c r="Z88" s="1">
        <v>8.6</v>
      </c>
      <c r="AA88" s="1">
        <v>5.6</v>
      </c>
      <c r="AB88" s="1">
        <v>3.4</v>
      </c>
      <c r="AC88" s="1">
        <v>7.6</v>
      </c>
      <c r="AD88" s="1">
        <v>10.8</v>
      </c>
      <c r="AE88" s="1">
        <v>6.8</v>
      </c>
      <c r="AF88" s="1"/>
      <c r="AG88" s="1">
        <f>G88*Q88</f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136</v>
      </c>
      <c r="B89" s="1" t="s">
        <v>37</v>
      </c>
      <c r="C89" s="1">
        <v>217.5</v>
      </c>
      <c r="D89" s="1">
        <v>647.58000000000004</v>
      </c>
      <c r="E89" s="1">
        <v>551.78899999999999</v>
      </c>
      <c r="F89" s="1">
        <v>203.51</v>
      </c>
      <c r="G89" s="7">
        <v>1</v>
      </c>
      <c r="H89" s="1">
        <v>40</v>
      </c>
      <c r="I89" s="1" t="s">
        <v>38</v>
      </c>
      <c r="J89" s="1">
        <v>642.65599999999995</v>
      </c>
      <c r="K89" s="1">
        <f t="shared" si="13"/>
        <v>-90.866999999999962</v>
      </c>
      <c r="L89" s="1">
        <f t="shared" si="14"/>
        <v>548.91899999999998</v>
      </c>
      <c r="M89" s="1">
        <v>2.87</v>
      </c>
      <c r="N89" s="1">
        <v>26.124700000000079</v>
      </c>
      <c r="O89" s="1">
        <v>211.33749999999989</v>
      </c>
      <c r="P89" s="1">
        <f t="shared" si="15"/>
        <v>109.7838</v>
      </c>
      <c r="Q89" s="5">
        <f t="shared" si="20"/>
        <v>656.86580000000004</v>
      </c>
      <c r="R89" s="5"/>
      <c r="S89" s="1"/>
      <c r="T89" s="1">
        <f t="shared" si="16"/>
        <v>10</v>
      </c>
      <c r="U89" s="1">
        <f t="shared" si="17"/>
        <v>4.0167328877302477</v>
      </c>
      <c r="V89" s="1">
        <v>83.742199999999997</v>
      </c>
      <c r="W89" s="1">
        <v>83.544600000000003</v>
      </c>
      <c r="X89" s="1">
        <v>98.155400000000014</v>
      </c>
      <c r="Y89" s="1">
        <v>96.711200000000005</v>
      </c>
      <c r="Z89" s="1">
        <v>77.331000000000003</v>
      </c>
      <c r="AA89" s="1">
        <v>81.289599999999993</v>
      </c>
      <c r="AB89" s="1">
        <v>83.074399999999997</v>
      </c>
      <c r="AC89" s="1">
        <v>92.516999999999996</v>
      </c>
      <c r="AD89" s="1">
        <v>119.5634</v>
      </c>
      <c r="AE89" s="1">
        <v>110.9466</v>
      </c>
      <c r="AF89" s="1" t="s">
        <v>59</v>
      </c>
      <c r="AG89" s="1">
        <f>G89*Q89</f>
        <v>656.86580000000004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137</v>
      </c>
      <c r="B90" s="1" t="s">
        <v>42</v>
      </c>
      <c r="C90" s="1">
        <v>17</v>
      </c>
      <c r="D90" s="1">
        <v>270</v>
      </c>
      <c r="E90" s="1">
        <v>60</v>
      </c>
      <c r="F90" s="1">
        <v>206</v>
      </c>
      <c r="G90" s="7">
        <v>0.3</v>
      </c>
      <c r="H90" s="1">
        <v>40</v>
      </c>
      <c r="I90" s="1" t="s">
        <v>38</v>
      </c>
      <c r="J90" s="1">
        <v>80</v>
      </c>
      <c r="K90" s="1">
        <f t="shared" si="13"/>
        <v>-20</v>
      </c>
      <c r="L90" s="1">
        <f t="shared" si="14"/>
        <v>60</v>
      </c>
      <c r="M90" s="1"/>
      <c r="N90" s="1"/>
      <c r="O90" s="1"/>
      <c r="P90" s="1">
        <f t="shared" si="15"/>
        <v>12</v>
      </c>
      <c r="Q90" s="5"/>
      <c r="R90" s="5"/>
      <c r="S90" s="1"/>
      <c r="T90" s="1">
        <f t="shared" si="16"/>
        <v>17.166666666666668</v>
      </c>
      <c r="U90" s="1">
        <f t="shared" si="17"/>
        <v>17.166666666666668</v>
      </c>
      <c r="V90" s="1">
        <v>11.4</v>
      </c>
      <c r="W90" s="1">
        <v>9.1999999999999993</v>
      </c>
      <c r="X90" s="1">
        <v>28.8</v>
      </c>
      <c r="Y90" s="1">
        <v>31.4</v>
      </c>
      <c r="Z90" s="1">
        <v>18.399999999999999</v>
      </c>
      <c r="AA90" s="1">
        <v>14.6</v>
      </c>
      <c r="AB90" s="1">
        <v>-0.8</v>
      </c>
      <c r="AC90" s="1">
        <v>-0.8</v>
      </c>
      <c r="AD90" s="1">
        <v>24</v>
      </c>
      <c r="AE90" s="1">
        <v>25.4</v>
      </c>
      <c r="AF90" s="24" t="s">
        <v>48</v>
      </c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138</v>
      </c>
      <c r="B91" s="1" t="s">
        <v>42</v>
      </c>
      <c r="C91" s="1"/>
      <c r="D91" s="1">
        <v>60</v>
      </c>
      <c r="E91" s="1">
        <v>37</v>
      </c>
      <c r="F91" s="1">
        <v>21</v>
      </c>
      <c r="G91" s="7">
        <v>0.3</v>
      </c>
      <c r="H91" s="1">
        <v>40</v>
      </c>
      <c r="I91" s="1" t="s">
        <v>38</v>
      </c>
      <c r="J91" s="1">
        <v>39</v>
      </c>
      <c r="K91" s="1">
        <f t="shared" si="13"/>
        <v>-2</v>
      </c>
      <c r="L91" s="1">
        <f t="shared" si="14"/>
        <v>37</v>
      </c>
      <c r="M91" s="1"/>
      <c r="N91" s="1"/>
      <c r="O91" s="1"/>
      <c r="P91" s="1">
        <f t="shared" si="15"/>
        <v>7.4</v>
      </c>
      <c r="Q91" s="5">
        <f>9*P91-O91-N91-F91</f>
        <v>45.600000000000009</v>
      </c>
      <c r="R91" s="5"/>
      <c r="S91" s="1"/>
      <c r="T91" s="1">
        <f t="shared" si="16"/>
        <v>9</v>
      </c>
      <c r="U91" s="1">
        <f t="shared" si="17"/>
        <v>2.8378378378378377</v>
      </c>
      <c r="V91" s="1">
        <v>4</v>
      </c>
      <c r="W91" s="1">
        <v>3.4</v>
      </c>
      <c r="X91" s="1">
        <v>5.6</v>
      </c>
      <c r="Y91" s="1">
        <v>8.1999999999999993</v>
      </c>
      <c r="Z91" s="1">
        <v>2.4</v>
      </c>
      <c r="AA91" s="1">
        <v>-1</v>
      </c>
      <c r="AB91" s="1">
        <v>5</v>
      </c>
      <c r="AC91" s="1">
        <v>5.4</v>
      </c>
      <c r="AD91" s="1">
        <v>1.6</v>
      </c>
      <c r="AE91" s="1">
        <v>1.4</v>
      </c>
      <c r="AF91" s="1" t="s">
        <v>139</v>
      </c>
      <c r="AG91" s="1">
        <f>G91*Q91</f>
        <v>13.680000000000001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140</v>
      </c>
      <c r="B92" s="1" t="s">
        <v>37</v>
      </c>
      <c r="C92" s="1">
        <v>22.082000000000001</v>
      </c>
      <c r="D92" s="1">
        <v>24.608000000000001</v>
      </c>
      <c r="E92" s="1">
        <v>23.102</v>
      </c>
      <c r="F92" s="1">
        <v>21.398</v>
      </c>
      <c r="G92" s="7">
        <v>1</v>
      </c>
      <c r="H92" s="1">
        <v>45</v>
      </c>
      <c r="I92" s="1" t="s">
        <v>38</v>
      </c>
      <c r="J92" s="1">
        <v>22</v>
      </c>
      <c r="K92" s="1">
        <f t="shared" si="13"/>
        <v>1.1020000000000003</v>
      </c>
      <c r="L92" s="1">
        <f t="shared" si="14"/>
        <v>23.102</v>
      </c>
      <c r="M92" s="1"/>
      <c r="N92" s="1"/>
      <c r="O92" s="1"/>
      <c r="P92" s="1">
        <f t="shared" si="15"/>
        <v>4.6204000000000001</v>
      </c>
      <c r="Q92" s="5">
        <f t="shared" si="20"/>
        <v>24.806000000000001</v>
      </c>
      <c r="R92" s="5"/>
      <c r="S92" s="1"/>
      <c r="T92" s="1">
        <f t="shared" si="16"/>
        <v>10</v>
      </c>
      <c r="U92" s="1">
        <f t="shared" si="17"/>
        <v>4.6312007618388016</v>
      </c>
      <c r="V92" s="1">
        <v>3.2395999999999998</v>
      </c>
      <c r="W92" s="1">
        <v>3.0175999999999998</v>
      </c>
      <c r="X92" s="1">
        <v>4.2751999999999999</v>
      </c>
      <c r="Y92" s="1">
        <v>3.8944000000000001</v>
      </c>
      <c r="Z92" s="1">
        <v>2.5278</v>
      </c>
      <c r="AA92" s="1">
        <v>2.6461999999999999</v>
      </c>
      <c r="AB92" s="1">
        <v>4.2392000000000003</v>
      </c>
      <c r="AC92" s="1">
        <v>6.8632000000000009</v>
      </c>
      <c r="AD92" s="1">
        <v>8.4496000000000002</v>
      </c>
      <c r="AE92" s="1">
        <v>6.8559999999999999</v>
      </c>
      <c r="AF92" s="1"/>
      <c r="AG92" s="1">
        <f>G92*Q92</f>
        <v>24.806000000000001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141</v>
      </c>
      <c r="B93" s="1" t="s">
        <v>42</v>
      </c>
      <c r="C93" s="1">
        <v>16</v>
      </c>
      <c r="D93" s="1"/>
      <c r="E93" s="1">
        <v>11</v>
      </c>
      <c r="F93" s="1"/>
      <c r="G93" s="7">
        <v>0.33</v>
      </c>
      <c r="H93" s="1">
        <v>40</v>
      </c>
      <c r="I93" s="1" t="s">
        <v>38</v>
      </c>
      <c r="J93" s="1">
        <v>15</v>
      </c>
      <c r="K93" s="1">
        <f t="shared" si="13"/>
        <v>-4</v>
      </c>
      <c r="L93" s="1">
        <f t="shared" si="14"/>
        <v>11</v>
      </c>
      <c r="M93" s="1"/>
      <c r="N93" s="1">
        <v>20.3</v>
      </c>
      <c r="O93" s="1">
        <v>41.3</v>
      </c>
      <c r="P93" s="1">
        <f t="shared" si="15"/>
        <v>2.2000000000000002</v>
      </c>
      <c r="Q93" s="5"/>
      <c r="R93" s="5"/>
      <c r="S93" s="1"/>
      <c r="T93" s="1">
        <f t="shared" si="16"/>
        <v>27.999999999999996</v>
      </c>
      <c r="U93" s="1">
        <f t="shared" si="17"/>
        <v>27.999999999999996</v>
      </c>
      <c r="V93" s="1">
        <v>5.6</v>
      </c>
      <c r="W93" s="1">
        <v>3.8</v>
      </c>
      <c r="X93" s="1">
        <v>1.6</v>
      </c>
      <c r="Y93" s="1">
        <v>2.4</v>
      </c>
      <c r="Z93" s="1">
        <v>3.8</v>
      </c>
      <c r="AA93" s="1">
        <v>3</v>
      </c>
      <c r="AB93" s="1">
        <v>3.2</v>
      </c>
      <c r="AC93" s="1">
        <v>5.2</v>
      </c>
      <c r="AD93" s="1">
        <v>5.4</v>
      </c>
      <c r="AE93" s="1">
        <v>3</v>
      </c>
      <c r="AF93" s="1"/>
      <c r="AG93" s="1">
        <f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142</v>
      </c>
      <c r="B94" s="14" t="s">
        <v>42</v>
      </c>
      <c r="C94" s="14">
        <v>5</v>
      </c>
      <c r="D94" s="14"/>
      <c r="E94" s="14"/>
      <c r="F94" s="14">
        <v>5</v>
      </c>
      <c r="G94" s="15">
        <v>0</v>
      </c>
      <c r="H94" s="14">
        <v>50</v>
      </c>
      <c r="I94" s="17" t="s">
        <v>60</v>
      </c>
      <c r="J94" s="14"/>
      <c r="K94" s="14">
        <f t="shared" si="13"/>
        <v>0</v>
      </c>
      <c r="L94" s="14">
        <f t="shared" si="14"/>
        <v>0</v>
      </c>
      <c r="M94" s="14"/>
      <c r="N94" s="14"/>
      <c r="O94" s="14"/>
      <c r="P94" s="14">
        <f t="shared" si="15"/>
        <v>0</v>
      </c>
      <c r="Q94" s="16"/>
      <c r="R94" s="16"/>
      <c r="S94" s="14"/>
      <c r="T94" s="14" t="e">
        <f t="shared" si="16"/>
        <v>#DIV/0!</v>
      </c>
      <c r="U94" s="14" t="e">
        <f t="shared" si="17"/>
        <v>#DIV/0!</v>
      </c>
      <c r="V94" s="14">
        <v>0</v>
      </c>
      <c r="W94" s="14">
        <v>0</v>
      </c>
      <c r="X94" s="14">
        <v>0.4</v>
      </c>
      <c r="Y94" s="14">
        <v>0.6</v>
      </c>
      <c r="Z94" s="14">
        <v>0.8</v>
      </c>
      <c r="AA94" s="14">
        <v>0.6</v>
      </c>
      <c r="AB94" s="14">
        <v>0.4</v>
      </c>
      <c r="AC94" s="14">
        <v>0.4</v>
      </c>
      <c r="AD94" s="14">
        <v>0.8</v>
      </c>
      <c r="AE94" s="14">
        <v>0.8</v>
      </c>
      <c r="AF94" s="18" t="s">
        <v>144</v>
      </c>
      <c r="AG94" s="14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143</v>
      </c>
      <c r="B95" s="11" t="s">
        <v>42</v>
      </c>
      <c r="C95" s="10"/>
      <c r="D95" s="10"/>
      <c r="E95" s="10"/>
      <c r="F95" s="10"/>
      <c r="G95" s="12">
        <v>0.3</v>
      </c>
      <c r="H95" s="10">
        <v>40</v>
      </c>
      <c r="I95" s="11" t="s">
        <v>38</v>
      </c>
      <c r="J95" s="1"/>
      <c r="K95" s="1"/>
      <c r="L95" s="1"/>
      <c r="M95" s="1"/>
      <c r="N95" s="1"/>
      <c r="O95" s="1"/>
      <c r="P95" s="1">
        <f t="shared" si="15"/>
        <v>0</v>
      </c>
      <c r="Q95" s="13">
        <v>20</v>
      </c>
      <c r="R95" s="13"/>
      <c r="S95" s="1"/>
      <c r="T95" s="1" t="e">
        <f t="shared" si="16"/>
        <v>#DIV/0!</v>
      </c>
      <c r="U95" s="1" t="e">
        <f t="shared" si="17"/>
        <v>#DIV/0!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"/>
      <c r="AG95" s="1">
        <f>G95*Q95</f>
        <v>6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G95" xr:uid="{46A8134C-F74C-49D6-9D71-132DC15A1BD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2025-03-19T14:24:03Z</dcterms:created>
  <dcterms:modified xsi:type="dcterms:W3CDTF">2025-03-19T14:35:07Z</dcterms:modified>
</cp:coreProperties>
</file>