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01FE343A-C787-47D7-B7F1-52C62ABAF1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P627" i="1" s="1"/>
  <c r="BO626" i="1"/>
  <c r="BM626" i="1"/>
  <c r="Y626" i="1"/>
  <c r="Y628" i="1" s="1"/>
  <c r="X624" i="1"/>
  <c r="X623" i="1"/>
  <c r="BO622" i="1"/>
  <c r="BM622" i="1"/>
  <c r="Y622" i="1"/>
  <c r="Y624" i="1" s="1"/>
  <c r="X620" i="1"/>
  <c r="Y619" i="1"/>
  <c r="X619" i="1"/>
  <c r="BP618" i="1"/>
  <c r="BO618" i="1"/>
  <c r="BN618" i="1"/>
  <c r="BM618" i="1"/>
  <c r="Z618" i="1"/>
  <c r="Z619" i="1" s="1"/>
  <c r="Y618" i="1"/>
  <c r="Y620" i="1" s="1"/>
  <c r="X616" i="1"/>
  <c r="X615" i="1"/>
  <c r="BO614" i="1"/>
  <c r="BM614" i="1"/>
  <c r="Y614" i="1"/>
  <c r="BO613" i="1"/>
  <c r="BM613" i="1"/>
  <c r="Y613" i="1"/>
  <c r="X610" i="1"/>
  <c r="Y609" i="1"/>
  <c r="X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09" i="1" s="1"/>
  <c r="Y605" i="1"/>
  <c r="Y610" i="1" s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Y594" i="1"/>
  <c r="X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Z594" i="1" s="1"/>
  <c r="Y587" i="1"/>
  <c r="Y595" i="1" s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Z577" i="1" s="1"/>
  <c r="Y570" i="1"/>
  <c r="AE640" i="1" s="1"/>
  <c r="X566" i="1"/>
  <c r="X565" i="1"/>
  <c r="BO564" i="1"/>
  <c r="BM564" i="1"/>
  <c r="Y564" i="1"/>
  <c r="BO563" i="1"/>
  <c r="BM563" i="1"/>
  <c r="Y563" i="1"/>
  <c r="P563" i="1"/>
  <c r="X561" i="1"/>
  <c r="X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X490" i="1"/>
  <c r="X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4" i="1" s="1"/>
  <c r="P481" i="1"/>
  <c r="X479" i="1"/>
  <c r="X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9" i="1" s="1"/>
  <c r="X460" i="1"/>
  <c r="X459" i="1"/>
  <c r="BO458" i="1"/>
  <c r="BM458" i="1"/>
  <c r="Y458" i="1"/>
  <c r="Y459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40" i="1" s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2" i="1" s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Y356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40" i="1"/>
  <c r="Y339" i="1"/>
  <c r="X339" i="1"/>
  <c r="BP338" i="1"/>
  <c r="BO338" i="1"/>
  <c r="BN338" i="1"/>
  <c r="BM338" i="1"/>
  <c r="Z338" i="1"/>
  <c r="Z339" i="1" s="1"/>
  <c r="Y338" i="1"/>
  <c r="U640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Y321" i="1" s="1"/>
  <c r="P319" i="1"/>
  <c r="BP318" i="1"/>
  <c r="BO318" i="1"/>
  <c r="BN318" i="1"/>
  <c r="BM318" i="1"/>
  <c r="Z318" i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2" i="1"/>
  <c r="Y311" i="1"/>
  <c r="X311" i="1"/>
  <c r="BP310" i="1"/>
  <c r="BO310" i="1"/>
  <c r="BN310" i="1"/>
  <c r="BM310" i="1"/>
  <c r="Z310" i="1"/>
  <c r="Z311" i="1" s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Y303" i="1" s="1"/>
  <c r="P301" i="1"/>
  <c r="X299" i="1"/>
  <c r="Y298" i="1"/>
  <c r="X298" i="1"/>
  <c r="BP297" i="1"/>
  <c r="BO297" i="1"/>
  <c r="BN297" i="1"/>
  <c r="BM297" i="1"/>
  <c r="Z297" i="1"/>
  <c r="Z298" i="1" s="1"/>
  <c r="Y297" i="1"/>
  <c r="R640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Y284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40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Y255" i="1" s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34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3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90" i="1" s="1"/>
  <c r="P181" i="1"/>
  <c r="X179" i="1"/>
  <c r="X178" i="1"/>
  <c r="BO177" i="1"/>
  <c r="BM177" i="1"/>
  <c r="Y177" i="1"/>
  <c r="I640" i="1" s="1"/>
  <c r="P177" i="1"/>
  <c r="X173" i="1"/>
  <c r="X172" i="1"/>
  <c r="BO171" i="1"/>
  <c r="BM171" i="1"/>
  <c r="Y171" i="1"/>
  <c r="Y173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40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3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40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Y10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40" i="1" s="1"/>
  <c r="P35" i="1"/>
  <c r="X31" i="1"/>
  <c r="X30" i="1"/>
  <c r="BO29" i="1"/>
  <c r="BM29" i="1"/>
  <c r="Y29" i="1"/>
  <c r="Y31" i="1" s="1"/>
  <c r="P29" i="1"/>
  <c r="X27" i="1"/>
  <c r="X26" i="1"/>
  <c r="X634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B640" i="1" l="1"/>
  <c r="X631" i="1"/>
  <c r="X632" i="1"/>
  <c r="Z23" i="1"/>
  <c r="Z26" i="1" s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Z86" i="1" s="1"/>
  <c r="BN84" i="1"/>
  <c r="BP84" i="1"/>
  <c r="E640" i="1"/>
  <c r="Z91" i="1"/>
  <c r="Z93" i="1" s="1"/>
  <c r="BN91" i="1"/>
  <c r="BP91" i="1"/>
  <c r="Y94" i="1"/>
  <c r="Z97" i="1"/>
  <c r="Z106" i="1" s="1"/>
  <c r="BN97" i="1"/>
  <c r="BP97" i="1"/>
  <c r="Z98" i="1"/>
  <c r="BN98" i="1"/>
  <c r="Z99" i="1"/>
  <c r="BN99" i="1"/>
  <c r="Z103" i="1"/>
  <c r="BN103" i="1"/>
  <c r="Z105" i="1"/>
  <c r="BN105" i="1"/>
  <c r="Z110" i="1"/>
  <c r="Z115" i="1" s="1"/>
  <c r="BN110" i="1"/>
  <c r="BP110" i="1"/>
  <c r="Z112" i="1"/>
  <c r="BN112" i="1"/>
  <c r="Z114" i="1"/>
  <c r="BN114" i="1"/>
  <c r="Y115" i="1"/>
  <c r="Z118" i="1"/>
  <c r="Z121" i="1" s="1"/>
  <c r="BN118" i="1"/>
  <c r="BP118" i="1"/>
  <c r="Z120" i="1"/>
  <c r="BN120" i="1"/>
  <c r="Y121" i="1"/>
  <c r="Z124" i="1"/>
  <c r="Z133" i="1" s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Z144" i="1" s="1"/>
  <c r="BN142" i="1"/>
  <c r="BP142" i="1"/>
  <c r="Y145" i="1"/>
  <c r="Z148" i="1"/>
  <c r="Z149" i="1" s="1"/>
  <c r="BN148" i="1"/>
  <c r="BP148" i="1"/>
  <c r="Z152" i="1"/>
  <c r="Z154" i="1" s="1"/>
  <c r="BN152" i="1"/>
  <c r="BP152" i="1"/>
  <c r="Y155" i="1"/>
  <c r="H640" i="1"/>
  <c r="Y160" i="1"/>
  <c r="Z163" i="1"/>
  <c r="Z167" i="1" s="1"/>
  <c r="BN163" i="1"/>
  <c r="BP163" i="1"/>
  <c r="Z165" i="1"/>
  <c r="BN165" i="1"/>
  <c r="Z171" i="1"/>
  <c r="Z172" i="1" s="1"/>
  <c r="BN171" i="1"/>
  <c r="BP171" i="1"/>
  <c r="Z177" i="1"/>
  <c r="Z178" i="1" s="1"/>
  <c r="BN177" i="1"/>
  <c r="BP177" i="1"/>
  <c r="Y178" i="1"/>
  <c r="Z181" i="1"/>
  <c r="Z190" i="1" s="1"/>
  <c r="BN181" i="1"/>
  <c r="BP181" i="1"/>
  <c r="Z183" i="1"/>
  <c r="BN183" i="1"/>
  <c r="Z185" i="1"/>
  <c r="BN185" i="1"/>
  <c r="Z186" i="1"/>
  <c r="BN186" i="1"/>
  <c r="Z188" i="1"/>
  <c r="BN188" i="1"/>
  <c r="Y191" i="1"/>
  <c r="J640" i="1"/>
  <c r="Z195" i="1"/>
  <c r="Z196" i="1" s="1"/>
  <c r="BN195" i="1"/>
  <c r="BP195" i="1"/>
  <c r="Y196" i="1"/>
  <c r="Z199" i="1"/>
  <c r="Z201" i="1" s="1"/>
  <c r="BN199" i="1"/>
  <c r="BP199" i="1"/>
  <c r="Y202" i="1"/>
  <c r="Z205" i="1"/>
  <c r="Z212" i="1" s="1"/>
  <c r="BN205" i="1"/>
  <c r="Z207" i="1"/>
  <c r="BN207" i="1"/>
  <c r="Z209" i="1"/>
  <c r="BN209" i="1"/>
  <c r="Z211" i="1"/>
  <c r="BN211" i="1"/>
  <c r="Y212" i="1"/>
  <c r="Z215" i="1"/>
  <c r="Z227" i="1" s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Y228" i="1"/>
  <c r="Z230" i="1"/>
  <c r="Z234" i="1" s="1"/>
  <c r="BN230" i="1"/>
  <c r="BP230" i="1"/>
  <c r="Z232" i="1"/>
  <c r="BN232" i="1"/>
  <c r="Y235" i="1"/>
  <c r="K640" i="1"/>
  <c r="Z239" i="1"/>
  <c r="Z242" i="1" s="1"/>
  <c r="BN239" i="1"/>
  <c r="Z241" i="1"/>
  <c r="BN241" i="1"/>
  <c r="Y242" i="1"/>
  <c r="Z246" i="1"/>
  <c r="BN246" i="1"/>
  <c r="BP246" i="1"/>
  <c r="BP247" i="1"/>
  <c r="BN247" i="1"/>
  <c r="Z247" i="1"/>
  <c r="BP251" i="1"/>
  <c r="BN251" i="1"/>
  <c r="Z251" i="1"/>
  <c r="H9" i="1"/>
  <c r="A10" i="1"/>
  <c r="F9" i="1"/>
  <c r="J9" i="1"/>
  <c r="Y41" i="1"/>
  <c r="Y630" i="1" s="1"/>
  <c r="Y116" i="1"/>
  <c r="Y144" i="1"/>
  <c r="Y179" i="1"/>
  <c r="Y243" i="1"/>
  <c r="L640" i="1"/>
  <c r="Y256" i="1"/>
  <c r="BP249" i="1"/>
  <c r="Y632" i="1" s="1"/>
  <c r="BN249" i="1"/>
  <c r="Y631" i="1" s="1"/>
  <c r="Y633" i="1" s="1"/>
  <c r="Z249" i="1"/>
  <c r="BP253" i="1"/>
  <c r="BN253" i="1"/>
  <c r="Z253" i="1"/>
  <c r="M640" i="1"/>
  <c r="Z264" i="1"/>
  <c r="Z272" i="1" s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BP282" i="1"/>
  <c r="Y285" i="1"/>
  <c r="Q640" i="1"/>
  <c r="Z289" i="1"/>
  <c r="Z293" i="1" s="1"/>
  <c r="BN289" i="1"/>
  <c r="BP289" i="1"/>
  <c r="Z291" i="1"/>
  <c r="BN291" i="1"/>
  <c r="Y294" i="1"/>
  <c r="Y299" i="1"/>
  <c r="S640" i="1"/>
  <c r="Y312" i="1"/>
  <c r="Z319" i="1"/>
  <c r="Z320" i="1" s="1"/>
  <c r="BN319" i="1"/>
  <c r="BP319" i="1"/>
  <c r="Z324" i="1"/>
  <c r="Z325" i="1" s="1"/>
  <c r="BN324" i="1"/>
  <c r="BP324" i="1"/>
  <c r="Y325" i="1"/>
  <c r="Z328" i="1"/>
  <c r="Z330" i="1" s="1"/>
  <c r="BN328" i="1"/>
  <c r="BP328" i="1"/>
  <c r="Y331" i="1"/>
  <c r="Y340" i="1"/>
  <c r="V640" i="1"/>
  <c r="Z348" i="1"/>
  <c r="Z355" i="1" s="1"/>
  <c r="BN348" i="1"/>
  <c r="BP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Z366" i="1"/>
  <c r="Z371" i="1" s="1"/>
  <c r="BN366" i="1"/>
  <c r="BP366" i="1"/>
  <c r="Z368" i="1"/>
  <c r="BN368" i="1"/>
  <c r="Z370" i="1"/>
  <c r="BN370" i="1"/>
  <c r="Z374" i="1"/>
  <c r="Z377" i="1" s="1"/>
  <c r="BN374" i="1"/>
  <c r="BP374" i="1"/>
  <c r="Z376" i="1"/>
  <c r="BN376" i="1"/>
  <c r="Y377" i="1"/>
  <c r="Z382" i="1"/>
  <c r="Z384" i="1" s="1"/>
  <c r="BN382" i="1"/>
  <c r="BP382" i="1"/>
  <c r="Z388" i="1"/>
  <c r="Z390" i="1" s="1"/>
  <c r="BN388" i="1"/>
  <c r="BP388" i="1"/>
  <c r="W640" i="1"/>
  <c r="Y396" i="1"/>
  <c r="Z399" i="1"/>
  <c r="Z401" i="1" s="1"/>
  <c r="BN399" i="1"/>
  <c r="BP399" i="1"/>
  <c r="X640" i="1"/>
  <c r="Z407" i="1"/>
  <c r="Z416" i="1" s="1"/>
  <c r="BN407" i="1"/>
  <c r="Y416" i="1"/>
  <c r="Y422" i="1"/>
  <c r="Y431" i="1"/>
  <c r="Y442" i="1"/>
  <c r="Y448" i="1"/>
  <c r="Y455" i="1"/>
  <c r="Y460" i="1"/>
  <c r="Y483" i="1"/>
  <c r="Y490" i="1"/>
  <c r="BP501" i="1"/>
  <c r="BN501" i="1"/>
  <c r="Z501" i="1"/>
  <c r="Y503" i="1"/>
  <c r="AC640" i="1"/>
  <c r="Y507" i="1"/>
  <c r="BP506" i="1"/>
  <c r="BN506" i="1"/>
  <c r="Z506" i="1"/>
  <c r="Z507" i="1" s="1"/>
  <c r="Y508" i="1"/>
  <c r="Y511" i="1"/>
  <c r="BP510" i="1"/>
  <c r="BN510" i="1"/>
  <c r="Z510" i="1"/>
  <c r="Z511" i="1" s="1"/>
  <c r="Y512" i="1"/>
  <c r="AD640" i="1"/>
  <c r="Y533" i="1"/>
  <c r="BP516" i="1"/>
  <c r="BN516" i="1"/>
  <c r="Z516" i="1"/>
  <c r="BP520" i="1"/>
  <c r="BN520" i="1"/>
  <c r="Z520" i="1"/>
  <c r="BP525" i="1"/>
  <c r="BN525" i="1"/>
  <c r="Z525" i="1"/>
  <c r="BP527" i="1"/>
  <c r="BN527" i="1"/>
  <c r="Z527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50" i="1"/>
  <c r="BN550" i="1"/>
  <c r="Z550" i="1"/>
  <c r="BP559" i="1"/>
  <c r="BN559" i="1"/>
  <c r="Z559" i="1"/>
  <c r="Y561" i="1"/>
  <c r="Y565" i="1"/>
  <c r="BP563" i="1"/>
  <c r="BN563" i="1"/>
  <c r="Z563" i="1"/>
  <c r="Y566" i="1"/>
  <c r="BP581" i="1"/>
  <c r="BN581" i="1"/>
  <c r="Z581" i="1"/>
  <c r="BP583" i="1"/>
  <c r="BN583" i="1"/>
  <c r="Z583" i="1"/>
  <c r="Y585" i="1"/>
  <c r="Y272" i="1"/>
  <c r="Y32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0" i="1"/>
  <c r="BN450" i="1"/>
  <c r="BP450" i="1"/>
  <c r="Z451" i="1"/>
  <c r="BN451" i="1"/>
  <c r="Z453" i="1"/>
  <c r="BN453" i="1"/>
  <c r="Z458" i="1"/>
  <c r="Z459" i="1" s="1"/>
  <c r="BN458" i="1"/>
  <c r="BP458" i="1"/>
  <c r="Z640" i="1"/>
  <c r="Z468" i="1"/>
  <c r="Z478" i="1" s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78" i="1"/>
  <c r="Z481" i="1"/>
  <c r="Z483" i="1" s="1"/>
  <c r="BN481" i="1"/>
  <c r="BP481" i="1"/>
  <c r="AA640" i="1"/>
  <c r="Z488" i="1"/>
  <c r="Z489" i="1" s="1"/>
  <c r="BN488" i="1"/>
  <c r="Y489" i="1"/>
  <c r="Y496" i="1"/>
  <c r="Z493" i="1"/>
  <c r="Z496" i="1" s="1"/>
  <c r="BN493" i="1"/>
  <c r="Z494" i="1"/>
  <c r="BN494" i="1"/>
  <c r="BP495" i="1"/>
  <c r="BN495" i="1"/>
  <c r="Z495" i="1"/>
  <c r="Y497" i="1"/>
  <c r="AB640" i="1"/>
  <c r="Y502" i="1"/>
  <c r="BP500" i="1"/>
  <c r="BN500" i="1"/>
  <c r="Z500" i="1"/>
  <c r="Z502" i="1" s="1"/>
  <c r="BP518" i="1"/>
  <c r="BN518" i="1"/>
  <c r="Z518" i="1"/>
  <c r="BP523" i="1"/>
  <c r="BN523" i="1"/>
  <c r="Z523" i="1"/>
  <c r="BP526" i="1"/>
  <c r="BN526" i="1"/>
  <c r="Z526" i="1"/>
  <c r="BP529" i="1"/>
  <c r="BN529" i="1"/>
  <c r="Z529" i="1"/>
  <c r="Y532" i="1"/>
  <c r="Y554" i="1"/>
  <c r="Y555" i="1"/>
  <c r="BP542" i="1"/>
  <c r="BN542" i="1"/>
  <c r="Z542" i="1"/>
  <c r="BP544" i="1"/>
  <c r="BN544" i="1"/>
  <c r="Z544" i="1"/>
  <c r="BP546" i="1"/>
  <c r="BN546" i="1"/>
  <c r="Z546" i="1"/>
  <c r="BP549" i="1"/>
  <c r="BN549" i="1"/>
  <c r="Z549" i="1"/>
  <c r="BP553" i="1"/>
  <c r="BN553" i="1"/>
  <c r="Z553" i="1"/>
  <c r="Y602" i="1"/>
  <c r="BP597" i="1"/>
  <c r="BN597" i="1"/>
  <c r="Z597" i="1"/>
  <c r="BP599" i="1"/>
  <c r="BN599" i="1"/>
  <c r="Z599" i="1"/>
  <c r="BP601" i="1"/>
  <c r="BN601" i="1"/>
  <c r="Z601" i="1"/>
  <c r="Y603" i="1"/>
  <c r="AF640" i="1"/>
  <c r="Y615" i="1"/>
  <c r="BP613" i="1"/>
  <c r="BN613" i="1"/>
  <c r="Z613" i="1"/>
  <c r="Y560" i="1"/>
  <c r="BP557" i="1"/>
  <c r="BN557" i="1"/>
  <c r="Z557" i="1"/>
  <c r="Z560" i="1" s="1"/>
  <c r="BP564" i="1"/>
  <c r="BN564" i="1"/>
  <c r="Z564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BP614" i="1"/>
  <c r="BN614" i="1"/>
  <c r="Z614" i="1"/>
  <c r="Y616" i="1"/>
  <c r="Y578" i="1"/>
  <c r="Z622" i="1"/>
  <c r="Z623" i="1" s="1"/>
  <c r="BN622" i="1"/>
  <c r="BP622" i="1"/>
  <c r="Y623" i="1"/>
  <c r="Y629" i="1"/>
  <c r="Z626" i="1"/>
  <c r="BN626" i="1"/>
  <c r="BP626" i="1"/>
  <c r="Z627" i="1"/>
  <c r="BN627" i="1"/>
  <c r="Z615" i="1" l="1"/>
  <c r="Z602" i="1"/>
  <c r="Z554" i="1"/>
  <c r="Z455" i="1"/>
  <c r="Z442" i="1"/>
  <c r="Z362" i="1"/>
  <c r="Z255" i="1"/>
  <c r="X633" i="1"/>
  <c r="Z628" i="1"/>
  <c r="Z584" i="1"/>
  <c r="Z565" i="1"/>
  <c r="Z532" i="1"/>
  <c r="Z80" i="1"/>
  <c r="Z71" i="1"/>
  <c r="Z40" i="1"/>
  <c r="Z635" i="1" s="1"/>
  <c r="Y634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<sst xmlns="http://schemas.openxmlformats.org/spreadsheetml/2006/main" count="2957" uniqueCount="1055">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</sst>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1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1036.8</v>
      </c>
      <c r="Y35" s="728">
        <f>IFERROR(IF(X35="",0,CEILING((X35/$H35),1)*$H35),"")</f>
        <v>1036.8000000000002</v>
      </c>
      <c r="Z35" s="36">
        <f>IFERROR(IF(Y35=0,"",ROUNDUP(Y35/H35,0)*0.01898),"")</f>
        <v>1.8220800000000001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1078.5599999999997</v>
      </c>
      <c r="BN35" s="64">
        <f>IFERROR(Y35*I35/H35,"0")</f>
        <v>1078.5600000000002</v>
      </c>
      <c r="BO35" s="64">
        <f>IFERROR(1/J35*(X35/H35),"0")</f>
        <v>1.4999999999999998</v>
      </c>
      <c r="BP35" s="64">
        <f>IFERROR(1/J35*(Y35/H35),"0")</f>
        <v>1.5000000000000002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95.999999999999986</v>
      </c>
      <c r="Y40" s="729">
        <f>IFERROR(Y35/H35,"0")+IFERROR(Y36/H36,"0")+IFERROR(Y37/H37,"0")+IFERROR(Y38/H38,"0")+IFERROR(Y39/H39,"0")</f>
        <v>96.000000000000014</v>
      </c>
      <c r="Z40" s="729">
        <f>IFERROR(IF(Z35="",0,Z35),"0")+IFERROR(IF(Z36="",0,Z36),"0")+IFERROR(IF(Z37="",0,Z37),"0")+IFERROR(IF(Z38="",0,Z38),"0")+IFERROR(IF(Z39="",0,Z39),"0")</f>
        <v>1.8220800000000001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1036.8</v>
      </c>
      <c r="Y41" s="729">
        <f>IFERROR(SUM(Y35:Y39),"0")</f>
        <v>1036.8000000000002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268.8</v>
      </c>
      <c r="Y49" s="728">
        <f t="shared" ref="Y49:Y55" si="0">IFERROR(IF(X49="",0,CEILING((X49/$H49),1)*$H49),"")</f>
        <v>268.79999999999995</v>
      </c>
      <c r="Z49" s="36">
        <f>IFERROR(IF(Y49=0,"",ROUNDUP(Y49/H49,0)*0.01898),"")</f>
        <v>0.45552000000000004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279.24000000000007</v>
      </c>
      <c r="BN49" s="64">
        <f t="shared" ref="BN49:BN55" si="2">IFERROR(Y49*I49/H49,"0")</f>
        <v>279.23999999999995</v>
      </c>
      <c r="BO49" s="64">
        <f t="shared" ref="BO49:BO55" si="3">IFERROR(1/J49*(X49/H49),"0")</f>
        <v>0.37500000000000006</v>
      </c>
      <c r="BP49" s="64">
        <f t="shared" ref="BP49:BP55" si="4">IFERROR(1/J49*(Y49/H49),"0")</f>
        <v>0.37499999999999994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518.4</v>
      </c>
      <c r="Y50" s="728">
        <f t="shared" si="0"/>
        <v>518.40000000000009</v>
      </c>
      <c r="Z50" s="36">
        <f>IFERROR(IF(Y50=0,"",ROUNDUP(Y50/H50,0)*0.01898),"")</f>
        <v>0.91104000000000007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539.27999999999986</v>
      </c>
      <c r="BN50" s="64">
        <f t="shared" si="2"/>
        <v>539.28000000000009</v>
      </c>
      <c r="BO50" s="64">
        <f t="shared" si="3"/>
        <v>0.74999999999999989</v>
      </c>
      <c r="BP50" s="64">
        <f t="shared" si="4"/>
        <v>0.75000000000000011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72</v>
      </c>
      <c r="Y56" s="729">
        <f>IFERROR(Y49/H49,"0")+IFERROR(Y50/H50,"0")+IFERROR(Y51/H51,"0")+IFERROR(Y52/H52,"0")+IFERROR(Y53/H53,"0")+IFERROR(Y54/H54,"0")+IFERROR(Y55/H55,"0")</f>
        <v>72</v>
      </c>
      <c r="Z56" s="729">
        <f>IFERROR(IF(Z49="",0,Z49),"0")+IFERROR(IF(Z50="",0,Z50),"0")+IFERROR(IF(Z51="",0,Z51),"0")+IFERROR(IF(Z52="",0,Z52),"0")+IFERROR(IF(Z53="",0,Z53),"0")+IFERROR(IF(Z54="",0,Z54),"0")+IFERROR(IF(Z55="",0,Z55),"0")</f>
        <v>1.3665600000000002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787.2</v>
      </c>
      <c r="Y57" s="729">
        <f>IFERROR(SUM(Y49:Y55),"0")</f>
        <v>787.2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172.8</v>
      </c>
      <c r="Y59" s="728">
        <f>IFERROR(IF(X59="",0,CEILING((X59/$H59),1)*$H59),"")</f>
        <v>172.8</v>
      </c>
      <c r="Z59" s="36">
        <f>IFERROR(IF(Y59=0,"",ROUNDUP(Y59/H59,0)*0.01898),"")</f>
        <v>0.30368000000000001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179.76</v>
      </c>
      <c r="BN59" s="64">
        <f>IFERROR(Y59*I59/H59,"0")</f>
        <v>179.76</v>
      </c>
      <c r="BO59" s="64">
        <f>IFERROR(1/J59*(X59/H59),"0")</f>
        <v>0.25</v>
      </c>
      <c r="BP59" s="64">
        <f>IFERROR(1/J59*(Y59/H59),"0")</f>
        <v>0.25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16</v>
      </c>
      <c r="Y63" s="729">
        <f>IFERROR(Y59/H59,"0")+IFERROR(Y60/H60,"0")+IFERROR(Y61/H61,"0")+IFERROR(Y62/H62,"0")</f>
        <v>16</v>
      </c>
      <c r="Z63" s="729">
        <f>IFERROR(IF(Z59="",0,Z59),"0")+IFERROR(IF(Z60="",0,Z60),"0")+IFERROR(IF(Z61="",0,Z61),"0")+IFERROR(IF(Z62="",0,Z62),"0")</f>
        <v>0.30368000000000001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172.8</v>
      </c>
      <c r="Y64" s="729">
        <f>IFERROR(SUM(Y59:Y62),"0")</f>
        <v>172.8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124.8</v>
      </c>
      <c r="Y83" s="728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131.76</v>
      </c>
      <c r="BN83" s="64">
        <f>IFERROR(Y83*I83/H83,"0")</f>
        <v>131.76</v>
      </c>
      <c r="BO83" s="64">
        <f>IFERROR(1/J83*(X83/H83),"0")</f>
        <v>0.25</v>
      </c>
      <c r="BP83" s="64">
        <f>IFERROR(1/J83*(Y83/H83),"0")</f>
        <v>0.25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16</v>
      </c>
      <c r="Y86" s="729">
        <f>IFERROR(Y83/H83,"0")+IFERROR(Y84/H84,"0")+IFERROR(Y85/H85,"0")</f>
        <v>16</v>
      </c>
      <c r="Z86" s="729">
        <f>IFERROR(IF(Z83="",0,Z83),"0")+IFERROR(IF(Z84="",0,Z84),"0")+IFERROR(IF(Z85="",0,Z85),"0")</f>
        <v>0.30368000000000001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124.8</v>
      </c>
      <c r="Y87" s="729">
        <f>IFERROR(SUM(Y83:Y85),"0")</f>
        <v>124.8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129.6</v>
      </c>
      <c r="Y96" s="728">
        <f t="shared" ref="Y96:Y105" si="10">IFERROR(IF(X96="",0,CEILING((X96/$H96),1)*$H96),"")</f>
        <v>129.6</v>
      </c>
      <c r="Z96" s="36">
        <f>IFERROR(IF(Y96=0,"",ROUNDUP(Y96/H96,0)*0.01898),"")</f>
        <v>0.30368000000000001</v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137.904</v>
      </c>
      <c r="BN96" s="64">
        <f t="shared" ref="BN96:BN105" si="12">IFERROR(Y96*I96/H96,"0")</f>
        <v>137.904</v>
      </c>
      <c r="BO96" s="64">
        <f t="shared" ref="BO96:BO105" si="13">IFERROR(1/J96*(X96/H96),"0")</f>
        <v>0.25</v>
      </c>
      <c r="BP96" s="64">
        <f t="shared" ref="BP96:BP105" si="14">IFERROR(1/J96*(Y96/H96),"0")</f>
        <v>0.25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16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0.30368000000000001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129.6</v>
      </c>
      <c r="Y107" s="729">
        <f>IFERROR(SUM(Y96:Y105),"0")</f>
        <v>129.6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604.79999999999995</v>
      </c>
      <c r="Y110" s="728">
        <f>IFERROR(IF(X110="",0,CEILING((X110/$H110),1)*$H110),"")</f>
        <v>604.80000000000007</v>
      </c>
      <c r="Z110" s="36">
        <f>IFERROR(IF(Y110=0,"",ROUNDUP(Y110/H110,0)*0.01898),"")</f>
        <v>1.06288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629.15999999999985</v>
      </c>
      <c r="BN110" s="64">
        <f>IFERROR(Y110*I110/H110,"0")</f>
        <v>629.16000000000008</v>
      </c>
      <c r="BO110" s="64">
        <f>IFERROR(1/J110*(X110/H110),"0")</f>
        <v>0.87499999999999989</v>
      </c>
      <c r="BP110" s="64">
        <f>IFERROR(1/J110*(Y110/H110),"0")</f>
        <v>0.875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55.999999999999993</v>
      </c>
      <c r="Y115" s="729">
        <f>IFERROR(Y110/H110,"0")+IFERROR(Y111/H111,"0")+IFERROR(Y112/H112,"0")+IFERROR(Y113/H113,"0")+IFERROR(Y114/H114,"0")</f>
        <v>56</v>
      </c>
      <c r="Z115" s="729">
        <f>IFERROR(IF(Z110="",0,Z110),"0")+IFERROR(IF(Z111="",0,Z111),"0")+IFERROR(IF(Z112="",0,Z112),"0")+IFERROR(IF(Z113="",0,Z113),"0")+IFERROR(IF(Z114="",0,Z114),"0")</f>
        <v>1.06288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604.79999999999995</v>
      </c>
      <c r="Y116" s="729">
        <f>IFERROR(SUM(Y110:Y114),"0")</f>
        <v>604.80000000000007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129.6</v>
      </c>
      <c r="Y124" s="728">
        <f t="shared" ref="Y124:Y132" si="15">IFERROR(IF(X124="",0,CEILING((X124/$H124),1)*$H124),"")</f>
        <v>129.6</v>
      </c>
      <c r="Z124" s="36">
        <f>IFERROR(IF(Y124=0,"",ROUNDUP(Y124/H124,0)*0.01898),"")</f>
        <v>0.30368000000000001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137.80799999999999</v>
      </c>
      <c r="BN124" s="64">
        <f t="shared" ref="BN124:BN132" si="17">IFERROR(Y124*I124/H124,"0")</f>
        <v>137.80799999999999</v>
      </c>
      <c r="BO124" s="64">
        <f t="shared" ref="BO124:BO132" si="18">IFERROR(1/J124*(X124/H124),"0")</f>
        <v>0.25</v>
      </c>
      <c r="BP124" s="64">
        <f t="shared" ref="BP124:BP132" si="19">IFERROR(1/J124*(Y124/H124),"0")</f>
        <v>0.25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32.4</v>
      </c>
      <c r="Y129" s="728">
        <f t="shared" si="15"/>
        <v>32.400000000000006</v>
      </c>
      <c r="Z129" s="36">
        <f t="shared" si="20"/>
        <v>7.8119999999999995E-2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35.423999999999992</v>
      </c>
      <c r="BN129" s="64">
        <f t="shared" si="17"/>
        <v>35.424000000000007</v>
      </c>
      <c r="BO129" s="64">
        <f t="shared" si="18"/>
        <v>6.5934065934065936E-2</v>
      </c>
      <c r="BP129" s="64">
        <f t="shared" si="19"/>
        <v>6.593406593406595E-2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28</v>
      </c>
      <c r="Y133" s="729">
        <f>IFERROR(Y124/H124,"0")+IFERROR(Y125/H125,"0")+IFERROR(Y126/H126,"0")+IFERROR(Y127/H127,"0")+IFERROR(Y128/H128,"0")+IFERROR(Y129/H129,"0")+IFERROR(Y130/H130,"0")+IFERROR(Y131/H131,"0")+IFERROR(Y132/H132,"0")</f>
        <v>28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0.38180000000000003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162</v>
      </c>
      <c r="Y134" s="729">
        <f>IFERROR(SUM(Y124:Y132),"0")</f>
        <v>162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100.8</v>
      </c>
      <c r="Y183" s="728">
        <f t="shared" si="21"/>
        <v>100.80000000000001</v>
      </c>
      <c r="Z183" s="36">
        <f>IFERROR(IF(Y183=0,"",ROUNDUP(Y183/H183,0)*0.00902),"")</f>
        <v>0.21648000000000001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105.84</v>
      </c>
      <c r="BN183" s="64">
        <f t="shared" si="23"/>
        <v>105.84000000000002</v>
      </c>
      <c r="BO183" s="64">
        <f t="shared" si="24"/>
        <v>0.18181818181818182</v>
      </c>
      <c r="BP183" s="64">
        <f t="shared" si="25"/>
        <v>0.18181818181818182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75.599999999999994</v>
      </c>
      <c r="Y184" s="728">
        <f t="shared" si="21"/>
        <v>75.600000000000009</v>
      </c>
      <c r="Z184" s="36">
        <f>IFERROR(IF(Y184=0,"",ROUNDUP(Y184/H184,0)*0.00502),"")</f>
        <v>0.18071999999999999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80.279999999999987</v>
      </c>
      <c r="BN184" s="64">
        <f t="shared" si="23"/>
        <v>80.28</v>
      </c>
      <c r="BO184" s="64">
        <f t="shared" si="24"/>
        <v>0.15384615384615383</v>
      </c>
      <c r="BP184" s="64">
        <f t="shared" si="25"/>
        <v>0.15384615384615385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189</v>
      </c>
      <c r="Y187" s="728">
        <f t="shared" si="21"/>
        <v>189</v>
      </c>
      <c r="Z187" s="36">
        <f>IFERROR(IF(Y187=0,"",ROUNDUP(Y187/H187,0)*0.00502),"")</f>
        <v>0.45180000000000003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198</v>
      </c>
      <c r="BN187" s="64">
        <f t="shared" si="23"/>
        <v>198</v>
      </c>
      <c r="BO187" s="64">
        <f t="shared" si="24"/>
        <v>0.38461538461538464</v>
      </c>
      <c r="BP187" s="64">
        <f t="shared" si="25"/>
        <v>0.38461538461538464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150</v>
      </c>
      <c r="Y190" s="729">
        <f>IFERROR(Y181/H181,"0")+IFERROR(Y182/H182,"0")+IFERROR(Y183/H183,"0")+IFERROR(Y184/H184,"0")+IFERROR(Y185/H185,"0")+IFERROR(Y186/H186,"0")+IFERROR(Y187/H187,"0")+IFERROR(Y188/H188,"0")+IFERROR(Y189/H189,"0")</f>
        <v>150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0.84899999999999998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365.4</v>
      </c>
      <c r="Y191" s="729">
        <f>IFERROR(SUM(Y181:Y189),"0")</f>
        <v>365.40000000000003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194.4</v>
      </c>
      <c r="Y204" s="728">
        <f t="shared" ref="Y204:Y211" si="26">IFERROR(IF(X204="",0,CEILING((X204/$H204),1)*$H204),"")</f>
        <v>194.4</v>
      </c>
      <c r="Z204" s="36">
        <f>IFERROR(IF(Y204=0,"",ROUNDUP(Y204/H204,0)*0.00902),"")</f>
        <v>0.32472000000000001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201.96</v>
      </c>
      <c r="BN204" s="64">
        <f t="shared" ref="BN204:BN211" si="28">IFERROR(Y204*I204/H204,"0")</f>
        <v>201.96</v>
      </c>
      <c r="BO204" s="64">
        <f t="shared" ref="BO204:BO211" si="29">IFERROR(1/J204*(X204/H204),"0")</f>
        <v>0.27272727272727271</v>
      </c>
      <c r="BP204" s="64">
        <f t="shared" ref="BP204:BP211" si="30">IFERROR(1/J204*(Y204/H204),"0")</f>
        <v>0.27272727272727271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36</v>
      </c>
      <c r="Y212" s="729">
        <f>IFERROR(Y204/H204,"0")+IFERROR(Y205/H205,"0")+IFERROR(Y206/H206,"0")+IFERROR(Y207/H207,"0")+IFERROR(Y208/H208,"0")+IFERROR(Y209/H209,"0")+IFERROR(Y210/H210,"0")+IFERROR(Y211/H211,"0")</f>
        <v>36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0.32472000000000001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194.4</v>
      </c>
      <c r="Y213" s="729">
        <f>IFERROR(SUM(Y204:Y211),"0")</f>
        <v>194.4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278.39999999999998</v>
      </c>
      <c r="Y218" s="728">
        <f t="shared" si="31"/>
        <v>278.39999999999998</v>
      </c>
      <c r="Z218" s="36">
        <f>IFERROR(IF(Y218=0,"",ROUNDUP(Y218/H218,0)*0.01898),"")</f>
        <v>0.60736000000000001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295.00799999999998</v>
      </c>
      <c r="BN218" s="64">
        <f t="shared" si="33"/>
        <v>295.00799999999998</v>
      </c>
      <c r="BO218" s="64">
        <f t="shared" si="34"/>
        <v>0.5</v>
      </c>
      <c r="BP218" s="64">
        <f t="shared" si="35"/>
        <v>0.5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28.8</v>
      </c>
      <c r="Y219" s="728">
        <f t="shared" si="31"/>
        <v>28.799999999999997</v>
      </c>
      <c r="Z219" s="36">
        <f t="shared" ref="Z219:Z226" si="36">IFERROR(IF(Y219=0,"",ROUNDUP(Y219/H219,0)*0.00651),"")</f>
        <v>7.8119999999999995E-2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32.04</v>
      </c>
      <c r="BN219" s="64">
        <f t="shared" si="33"/>
        <v>32.039999999999992</v>
      </c>
      <c r="BO219" s="64">
        <f t="shared" si="34"/>
        <v>6.5934065934065936E-2</v>
      </c>
      <c r="BP219" s="64">
        <f t="shared" si="35"/>
        <v>6.5934065934065936E-2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28.8</v>
      </c>
      <c r="Y221" s="728">
        <f t="shared" si="31"/>
        <v>28.799999999999997</v>
      </c>
      <c r="Z221" s="36">
        <f t="shared" si="36"/>
        <v>7.8119999999999995E-2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31.824000000000002</v>
      </c>
      <c r="BN221" s="64">
        <f t="shared" si="33"/>
        <v>31.824000000000002</v>
      </c>
      <c r="BO221" s="64">
        <f t="shared" si="34"/>
        <v>6.5934065934065936E-2</v>
      </c>
      <c r="BP221" s="64">
        <f t="shared" si="35"/>
        <v>6.5934065934065936E-2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57.6</v>
      </c>
      <c r="Y222" s="728">
        <f t="shared" si="31"/>
        <v>57.599999999999994</v>
      </c>
      <c r="Z222" s="36">
        <f t="shared" si="36"/>
        <v>0.15623999999999999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63.648000000000003</v>
      </c>
      <c r="BN222" s="64">
        <f t="shared" si="33"/>
        <v>63.648000000000003</v>
      </c>
      <c r="BO222" s="64">
        <f t="shared" si="34"/>
        <v>0.13186813186813187</v>
      </c>
      <c r="BP222" s="64">
        <f t="shared" si="35"/>
        <v>0.13186813186813187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28.8</v>
      </c>
      <c r="Y225" s="728">
        <f t="shared" si="31"/>
        <v>28.799999999999997</v>
      </c>
      <c r="Z225" s="36">
        <f t="shared" si="36"/>
        <v>7.8119999999999995E-2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31.896000000000001</v>
      </c>
      <c r="BN225" s="64">
        <f t="shared" si="33"/>
        <v>31.896000000000001</v>
      </c>
      <c r="BO225" s="64">
        <f t="shared" si="34"/>
        <v>6.5934065934065936E-2</v>
      </c>
      <c r="BP225" s="64">
        <f t="shared" si="35"/>
        <v>6.5934065934065936E-2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92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92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0.99795999999999996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422.40000000000003</v>
      </c>
      <c r="Y228" s="729">
        <f>IFERROR(SUM(Y215:Y226),"0")</f>
        <v>422.40000000000003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28.8</v>
      </c>
      <c r="Y232" s="728">
        <f>IFERROR(IF(X232="",0,CEILING((X232/$H232),1)*$H232),"")</f>
        <v>28.799999999999997</v>
      </c>
      <c r="Z232" s="36">
        <f>IFERROR(IF(Y232=0,"",ROUNDUP(Y232/H232,0)*0.00651),"")</f>
        <v>7.8119999999999995E-2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31.824000000000002</v>
      </c>
      <c r="BN232" s="64">
        <f>IFERROR(Y232*I232/H232,"0")</f>
        <v>31.824000000000002</v>
      </c>
      <c r="BO232" s="64">
        <f>IFERROR(1/J232*(X232/H232),"0")</f>
        <v>6.5934065934065936E-2</v>
      </c>
      <c r="BP232" s="64">
        <f>IFERROR(1/J232*(Y232/H232),"0")</f>
        <v>6.5934065934065936E-2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12</v>
      </c>
      <c r="Y234" s="729">
        <f>IFERROR(Y230/H230,"0")+IFERROR(Y231/H231,"0")+IFERROR(Y232/H232,"0")+IFERROR(Y233/H233,"0")</f>
        <v>12</v>
      </c>
      <c r="Z234" s="729">
        <f>IFERROR(IF(Z230="",0,Z230),"0")+IFERROR(IF(Z231="",0,Z231),"0")+IFERROR(IF(Z232="",0,Z232),"0")+IFERROR(IF(Z233="",0,Z233),"0")</f>
        <v>7.8119999999999995E-2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28.8</v>
      </c>
      <c r="Y235" s="729">
        <f>IFERROR(SUM(Y230:Y233),"0")</f>
        <v>28.799999999999997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67.2</v>
      </c>
      <c r="Y374" s="728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71.352000000000004</v>
      </c>
      <c r="BN374" s="64">
        <f>IFERROR(Y374*I374/H374,"0")</f>
        <v>71.352000000000004</v>
      </c>
      <c r="BO374" s="64">
        <f>IFERROR(1/J374*(X374/H374),"0")</f>
        <v>0.125</v>
      </c>
      <c r="BP374" s="64">
        <f>IFERROR(1/J374*(Y374/H374),"0")</f>
        <v>0.125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124.8</v>
      </c>
      <c r="Y375" s="728">
        <f>IFERROR(IF(X375="",0,CEILING((X375/$H375),1)*$H375),"")</f>
        <v>124.8</v>
      </c>
      <c r="Z375" s="36">
        <f>IFERROR(IF(Y375=0,"",ROUNDUP(Y375/H375,0)*0.01898),"")</f>
        <v>0.30368000000000001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133.10400000000001</v>
      </c>
      <c r="BN375" s="64">
        <f>IFERROR(Y375*I375/H375,"0")</f>
        <v>133.10400000000001</v>
      </c>
      <c r="BO375" s="64">
        <f>IFERROR(1/J375*(X375/H375),"0")</f>
        <v>0.25</v>
      </c>
      <c r="BP375" s="64">
        <f>IFERROR(1/J375*(Y375/H375),"0")</f>
        <v>0.25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67.2</v>
      </c>
      <c r="Y376" s="728">
        <f>IFERROR(IF(X376="",0,CEILING((X376/$H376),1)*$H376),"")</f>
        <v>67.2</v>
      </c>
      <c r="Z376" s="36">
        <f>IFERROR(IF(Y376=0,"",ROUNDUP(Y376/H376,0)*0.01898),"")</f>
        <v>0.15184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71.352000000000004</v>
      </c>
      <c r="BN376" s="64">
        <f>IFERROR(Y376*I376/H376,"0")</f>
        <v>71.352000000000004</v>
      </c>
      <c r="BO376" s="64">
        <f>IFERROR(1/J376*(X376/H376),"0")</f>
        <v>0.125</v>
      </c>
      <c r="BP376" s="64">
        <f>IFERROR(1/J376*(Y376/H376),"0")</f>
        <v>0.125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32</v>
      </c>
      <c r="Y377" s="729">
        <f>IFERROR(Y374/H374,"0")+IFERROR(Y375/H375,"0")+IFERROR(Y376/H376,"0")</f>
        <v>32</v>
      </c>
      <c r="Z377" s="729">
        <f>IFERROR(IF(Z374="",0,Z374),"0")+IFERROR(IF(Z375="",0,Z375),"0")+IFERROR(IF(Z376="",0,Z376),"0")</f>
        <v>0.60736000000000001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259.2</v>
      </c>
      <c r="Y378" s="729">
        <f>IFERROR(SUM(Y374:Y376),"0")</f>
        <v>259.2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129.6</v>
      </c>
      <c r="Y398" s="728">
        <f>IFERROR(IF(X398="",0,CEILING((X398/$H398),1)*$H398),"")</f>
        <v>129.6</v>
      </c>
      <c r="Z398" s="36">
        <f>IFERROR(IF(Y398=0,"",ROUNDUP(Y398/H398,0)*0.01898),"")</f>
        <v>0.30368000000000001</v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137.904</v>
      </c>
      <c r="BN398" s="64">
        <f>IFERROR(Y398*I398/H398,"0")</f>
        <v>137.904</v>
      </c>
      <c r="BO398" s="64">
        <f>IFERROR(1/J398*(X398/H398),"0")</f>
        <v>0.25</v>
      </c>
      <c r="BP398" s="64">
        <f>IFERROR(1/J398*(Y398/H398),"0")</f>
        <v>0.25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16</v>
      </c>
      <c r="Y401" s="729">
        <f>IFERROR(Y398/H398,"0")+IFERROR(Y399/H399,"0")+IFERROR(Y400/H400,"0")</f>
        <v>16</v>
      </c>
      <c r="Z401" s="729">
        <f>IFERROR(IF(Z398="",0,Z398),"0")+IFERROR(IF(Z399="",0,Z399),"0")+IFERROR(IF(Z400="",0,Z400),"0")</f>
        <v>0.30368000000000001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129.6</v>
      </c>
      <c r="Y402" s="729">
        <f>IFERROR(SUM(Y398:Y400),"0")</f>
        <v>129.6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480</v>
      </c>
      <c r="Y407" s="728">
        <f t="shared" si="57"/>
        <v>480</v>
      </c>
      <c r="Z407" s="36">
        <f>IFERROR(IF(Y407=0,"",ROUNDUP(Y407/H407,0)*0.02039),"")</f>
        <v>0.65247999999999995</v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495.36</v>
      </c>
      <c r="BN407" s="64">
        <f t="shared" si="59"/>
        <v>495.36</v>
      </c>
      <c r="BO407" s="64">
        <f t="shared" si="60"/>
        <v>0.66666666666666663</v>
      </c>
      <c r="BP407" s="64">
        <f t="shared" si="61"/>
        <v>0.66666666666666663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360</v>
      </c>
      <c r="Y408" s="728">
        <f t="shared" si="57"/>
        <v>360</v>
      </c>
      <c r="Z408" s="36">
        <f>IFERROR(IF(Y408=0,"",ROUNDUP(Y408/H408,0)*0.02175),"")</f>
        <v>0.52200000000000002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371.52000000000004</v>
      </c>
      <c r="BN408" s="64">
        <f t="shared" si="59"/>
        <v>371.52000000000004</v>
      </c>
      <c r="BO408" s="64">
        <f t="shared" si="60"/>
        <v>0.5</v>
      </c>
      <c r="BP408" s="64">
        <f t="shared" si="61"/>
        <v>0.5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270</v>
      </c>
      <c r="Y411" s="728">
        <f t="shared" si="57"/>
        <v>270</v>
      </c>
      <c r="Z411" s="36">
        <f>IFERROR(IF(Y411=0,"",ROUNDUP(Y411/H411,0)*0.02175),"")</f>
        <v>0.39149999999999996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278.64000000000004</v>
      </c>
      <c r="BN411" s="64">
        <f t="shared" si="59"/>
        <v>278.64000000000004</v>
      </c>
      <c r="BO411" s="64">
        <f t="shared" si="60"/>
        <v>0.375</v>
      </c>
      <c r="BP411" s="64">
        <f t="shared" si="61"/>
        <v>0.375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74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1.5659799999999999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1110</v>
      </c>
      <c r="Y417" s="729">
        <f>IFERROR(SUM(Y406:Y415),"0")</f>
        <v>1110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0</v>
      </c>
      <c r="Y419" s="728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0</v>
      </c>
      <c r="Y421" s="729">
        <f>IFERROR(Y419/H419,"0")+IFERROR(Y420/H420,"0")</f>
        <v>0</v>
      </c>
      <c r="Z421" s="729">
        <f>IFERROR(IF(Z419="",0,Z419),"0")+IFERROR(IF(Z420="",0,Z420),"0")</f>
        <v>0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0</v>
      </c>
      <c r="Y422" s="729">
        <f>IFERROR(SUM(Y419:Y420),"0")</f>
        <v>0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72</v>
      </c>
      <c r="Y429" s="728">
        <f>IFERROR(IF(X429="",0,CEILING((X429/$H429),1)*$H429),"")</f>
        <v>72</v>
      </c>
      <c r="Z429" s="36">
        <f>IFERROR(IF(Y429=0,"",ROUNDUP(Y429/H429,0)*0.01898),"")</f>
        <v>0.15184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76.152000000000001</v>
      </c>
      <c r="BN429" s="64">
        <f>IFERROR(Y429*I429/H429,"0")</f>
        <v>76.152000000000001</v>
      </c>
      <c r="BO429" s="64">
        <f>IFERROR(1/J429*(X429/H429),"0")</f>
        <v>0.125</v>
      </c>
      <c r="BP429" s="64">
        <f>IFERROR(1/J429*(Y429/H429),"0")</f>
        <v>0.125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8</v>
      </c>
      <c r="Y430" s="729">
        <f>IFERROR(Y429/H429,"0")</f>
        <v>8</v>
      </c>
      <c r="Z430" s="729">
        <f>IFERROR(IF(Z429="",0,Z429),"0")</f>
        <v>0.15184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72</v>
      </c>
      <c r="Y431" s="729">
        <f>IFERROR(SUM(Y429:Y429),"0")</f>
        <v>72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86.4</v>
      </c>
      <c r="Y439" s="728">
        <f t="shared" si="62"/>
        <v>86.4</v>
      </c>
      <c r="Z439" s="36">
        <f>IFERROR(IF(Y439=0,"",ROUNDUP(Y439/H439,0)*0.01898),"")</f>
        <v>0.15184</v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89.88</v>
      </c>
      <c r="BN439" s="64">
        <f t="shared" si="64"/>
        <v>89.88</v>
      </c>
      <c r="BO439" s="64">
        <f t="shared" si="65"/>
        <v>0.125</v>
      </c>
      <c r="BP439" s="64">
        <f t="shared" si="66"/>
        <v>0.125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8</v>
      </c>
      <c r="Y442" s="729">
        <f>IFERROR(Y434/H434,"0")+IFERROR(Y435/H435,"0")+IFERROR(Y436/H436,"0")+IFERROR(Y437/H437,"0")+IFERROR(Y438/H438,"0")+IFERROR(Y439/H439,"0")+IFERROR(Y440/H440,"0")+IFERROR(Y441/H441,"0")</f>
        <v>8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86.4</v>
      </c>
      <c r="Y443" s="729">
        <f>IFERROR(SUM(Y434:Y441),"0")</f>
        <v>86.4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216</v>
      </c>
      <c r="Y450" s="728">
        <f>IFERROR(IF(X450="",0,CEILING((X450/$H450),1)*$H450),"")</f>
        <v>216</v>
      </c>
      <c r="Z450" s="36">
        <f>IFERROR(IF(Y450=0,"",ROUNDUP(Y450/H450,0)*0.01898),"")</f>
        <v>0.45552000000000004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228.45599999999999</v>
      </c>
      <c r="BN450" s="64">
        <f>IFERROR(Y450*I450/H450,"0")</f>
        <v>228.45599999999999</v>
      </c>
      <c r="BO450" s="64">
        <f>IFERROR(1/J450*(X450/H450),"0")</f>
        <v>0.375</v>
      </c>
      <c r="BP450" s="64">
        <f>IFERROR(1/J450*(Y450/H450),"0")</f>
        <v>0.375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57.6</v>
      </c>
      <c r="Y453" s="728">
        <f>IFERROR(IF(X453="",0,CEILING((X453/$H453),1)*$H453),"")</f>
        <v>57.599999999999994</v>
      </c>
      <c r="Z453" s="36">
        <f>IFERROR(IF(Y453=0,"",ROUNDUP(Y453/H453,0)*0.00651),"")</f>
        <v>0.15623999999999999</v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63.936000000000007</v>
      </c>
      <c r="BN453" s="64">
        <f>IFERROR(Y453*I453/H453,"0")</f>
        <v>63.935999999999993</v>
      </c>
      <c r="BO453" s="64">
        <f>IFERROR(1/J453*(X453/H453),"0")</f>
        <v>0.13186813186813187</v>
      </c>
      <c r="BP453" s="64">
        <f>IFERROR(1/J453*(Y453/H453),"0")</f>
        <v>0.13186813186813187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48</v>
      </c>
      <c r="Y455" s="729">
        <f>IFERROR(Y450/H450,"0")+IFERROR(Y451/H451,"0")+IFERROR(Y452/H452,"0")+IFERROR(Y453/H453,"0")+IFERROR(Y454/H454,"0")</f>
        <v>48</v>
      </c>
      <c r="Z455" s="729">
        <f>IFERROR(IF(Z450="",0,Z450),"0")+IFERROR(IF(Z451="",0,Z451),"0")+IFERROR(IF(Z452="",0,Z452),"0")+IFERROR(IF(Z453="",0,Z453),"0")+IFERROR(IF(Z454="",0,Z454),"0")</f>
        <v>0.61176000000000008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273.60000000000002</v>
      </c>
      <c r="Y456" s="729">
        <f>IFERROR(SUM(Y450:Y454),"0")</f>
        <v>273.60000000000002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253.44</v>
      </c>
      <c r="Y518" s="728">
        <f t="shared" si="73"/>
        <v>253.44</v>
      </c>
      <c r="Z518" s="36">
        <f t="shared" si="74"/>
        <v>0.57408000000000003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270.71999999999997</v>
      </c>
      <c r="BN518" s="64">
        <f t="shared" si="76"/>
        <v>270.71999999999997</v>
      </c>
      <c r="BO518" s="64">
        <f t="shared" si="77"/>
        <v>0.46153846153846156</v>
      </c>
      <c r="BP518" s="64">
        <f t="shared" si="78"/>
        <v>0.46153846153846156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506.88</v>
      </c>
      <c r="Y520" s="728">
        <f t="shared" si="73"/>
        <v>506.88</v>
      </c>
      <c r="Z520" s="36">
        <f t="shared" si="74"/>
        <v>1.1481600000000001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541.43999999999994</v>
      </c>
      <c r="BN520" s="64">
        <f t="shared" si="76"/>
        <v>541.43999999999994</v>
      </c>
      <c r="BO520" s="64">
        <f t="shared" si="77"/>
        <v>0.92307692307692313</v>
      </c>
      <c r="BP520" s="64">
        <f t="shared" si="78"/>
        <v>0.92307692307692313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144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144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1.7222400000000002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760.31999999999994</v>
      </c>
      <c r="Y533" s="729">
        <f>IFERROR(SUM(Y516:Y531),"0")</f>
        <v>760.31999999999994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126.72</v>
      </c>
      <c r="Y542" s="728">
        <f t="shared" ref="Y542:Y553" si="79">IFERROR(IF(X542="",0,CEILING((X542/$H542),1)*$H542),"")</f>
        <v>126.72</v>
      </c>
      <c r="Z542" s="36">
        <f>IFERROR(IF(Y542=0,"",ROUNDUP(Y542/H542,0)*0.01196),"")</f>
        <v>0.28704000000000002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135.35999999999999</v>
      </c>
      <c r="BN542" s="64">
        <f t="shared" ref="BN542:BN553" si="81">IFERROR(Y542*I542/H542,"0")</f>
        <v>135.35999999999999</v>
      </c>
      <c r="BO542" s="64">
        <f t="shared" ref="BO542:BO553" si="82">IFERROR(1/J542*(X542/H542),"0")</f>
        <v>0.23076923076923078</v>
      </c>
      <c r="BP542" s="64">
        <f t="shared" ref="BP542:BP553" si="83">IFERROR(1/J542*(Y542/H542),"0")</f>
        <v>0.23076923076923078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211.2</v>
      </c>
      <c r="Y543" s="728">
        <f t="shared" si="79"/>
        <v>211.20000000000002</v>
      </c>
      <c r="Z543" s="36">
        <f>IFERROR(IF(Y543=0,"",ROUNDUP(Y543/H543,0)*0.01196),"")</f>
        <v>0.47839999999999999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225.59999999999997</v>
      </c>
      <c r="BN543" s="64">
        <f t="shared" si="81"/>
        <v>225.60000000000002</v>
      </c>
      <c r="BO543" s="64">
        <f t="shared" si="82"/>
        <v>0.38461538461538458</v>
      </c>
      <c r="BP543" s="64">
        <f t="shared" si="83"/>
        <v>0.38461538461538464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84.48</v>
      </c>
      <c r="Y544" s="728">
        <f t="shared" si="79"/>
        <v>84.48</v>
      </c>
      <c r="Z544" s="36">
        <f>IFERROR(IF(Y544=0,"",ROUNDUP(Y544/H544,0)*0.01196),"")</f>
        <v>0.19136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90.24</v>
      </c>
      <c r="BN544" s="64">
        <f t="shared" si="81"/>
        <v>90.24</v>
      </c>
      <c r="BO544" s="64">
        <f t="shared" si="82"/>
        <v>0.15384615384615385</v>
      </c>
      <c r="BP544" s="64">
        <f t="shared" si="83"/>
        <v>0.15384615384615385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80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80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0.95679999999999998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422.4</v>
      </c>
      <c r="Y555" s="729">
        <f>IFERROR(SUM(Y542:Y553),"0")</f>
        <v>422.40000000000003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50.4</v>
      </c>
      <c r="Y587" s="728">
        <f t="shared" ref="Y587:Y593" si="89">IFERROR(IF(X587="",0,CEILING((X587/$H587),1)*$H587),"")</f>
        <v>50.400000000000006</v>
      </c>
      <c r="Z587" s="36">
        <f>IFERROR(IF(Y587=0,"",ROUNDUP(Y587/H587,0)*0.00902),"")</f>
        <v>0.10824</v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53.639999999999993</v>
      </c>
      <c r="BN587" s="64">
        <f t="shared" ref="BN587:BN593" si="91">IFERROR(Y587*I587/H587,"0")</f>
        <v>53.64</v>
      </c>
      <c r="BO587" s="64">
        <f t="shared" ref="BO587:BO593" si="92">IFERROR(1/J587*(X587/H587),"0")</f>
        <v>9.0909090909090912E-2</v>
      </c>
      <c r="BP587" s="64">
        <f t="shared" ref="BP587:BP593" si="93">IFERROR(1/J587*(Y587/H587),"0")</f>
        <v>9.0909090909090912E-2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50.4</v>
      </c>
      <c r="Y588" s="728">
        <f t="shared" si="89"/>
        <v>50.400000000000006</v>
      </c>
      <c r="Z588" s="36">
        <f>IFERROR(IF(Y588=0,"",ROUNDUP(Y588/H588,0)*0.00902),"")</f>
        <v>0.10824</v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53.639999999999993</v>
      </c>
      <c r="BN588" s="64">
        <f t="shared" si="91"/>
        <v>53.64</v>
      </c>
      <c r="BO588" s="64">
        <f t="shared" si="92"/>
        <v>9.0909090909090912E-2</v>
      </c>
      <c r="BP588" s="64">
        <f t="shared" si="93"/>
        <v>9.0909090909090912E-2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24</v>
      </c>
      <c r="Y594" s="729">
        <f>IFERROR(Y587/H587,"0")+IFERROR(Y588/H588,"0")+IFERROR(Y589/H589,"0")+IFERROR(Y590/H590,"0")+IFERROR(Y591/H591,"0")+IFERROR(Y592/H592,"0")+IFERROR(Y593/H593,"0")</f>
        <v>24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0.21648000000000001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100.8</v>
      </c>
      <c r="Y595" s="729">
        <f>IFERROR(SUM(Y587:Y593),"0")</f>
        <v>100.80000000000001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7243.3200000000006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7243.3200000000006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7609.5119999999988</v>
      </c>
      <c r="Y631" s="729">
        <f>IFERROR(SUM(BN22:BN627),"0")</f>
        <v>7609.5120000000006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12</v>
      </c>
      <c r="Y632" s="38">
        <f>ROUNDUP(SUM(BP22:BP627),0)</f>
        <v>12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7909.5119999999988</v>
      </c>
      <c r="Y633" s="729">
        <f>GrossWeightTotalR+PalletQtyTotalR*25</f>
        <v>7909.5120000000006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1024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1024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14.082140000000001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1036.8000000000002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1084.8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129.6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766.80000000000007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365.40000000000003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645.59999999999991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259.2</v>
      </c>
      <c r="W640" s="46">
        <f>IFERROR(Y394*1,"0")+IFERROR(Y398*1,"0")+IFERROR(Y399*1,"0")+IFERROR(Y400*1,"0")</f>
        <v>129.6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1182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360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1182.72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100.80000000000001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2025-03-20T06:43:14Z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