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2BB6F168-4F5D-4629-B6D6-21BDC09C24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Y344" i="1" s="1"/>
  <c r="P342" i="1"/>
  <c r="X340" i="1"/>
  <c r="Y339" i="1"/>
  <c r="X339" i="1"/>
  <c r="BP338" i="1"/>
  <c r="BO338" i="1"/>
  <c r="BN338" i="1"/>
  <c r="BM338" i="1"/>
  <c r="Z338" i="1"/>
  <c r="Z339" i="1" s="1"/>
  <c r="Y338" i="1"/>
  <c r="U640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T640" i="1" s="1"/>
  <c r="P324" i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Y320" i="1" s="1"/>
  <c r="P318" i="1"/>
  <c r="X316" i="1"/>
  <c r="Y315" i="1"/>
  <c r="X315" i="1"/>
  <c r="BP314" i="1"/>
  <c r="BO314" i="1"/>
  <c r="BN314" i="1"/>
  <c r="BM314" i="1"/>
  <c r="Z314" i="1"/>
  <c r="Z315" i="1" s="1"/>
  <c r="Y314" i="1"/>
  <c r="Y316" i="1" s="1"/>
  <c r="P314" i="1"/>
  <c r="X312" i="1"/>
  <c r="Y311" i="1"/>
  <c r="X311" i="1"/>
  <c r="BP310" i="1"/>
  <c r="BO310" i="1"/>
  <c r="BN310" i="1"/>
  <c r="BM310" i="1"/>
  <c r="Z310" i="1"/>
  <c r="Z311" i="1" s="1"/>
  <c r="Y310" i="1"/>
  <c r="Y312" i="1" s="1"/>
  <c r="P310" i="1"/>
  <c r="X307" i="1"/>
  <c r="Y306" i="1"/>
  <c r="X306" i="1"/>
  <c r="BP305" i="1"/>
  <c r="BO305" i="1"/>
  <c r="BN305" i="1"/>
  <c r="BM305" i="1"/>
  <c r="Z305" i="1"/>
  <c r="Z306" i="1" s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Y303" i="1" s="1"/>
  <c r="P301" i="1"/>
  <c r="X299" i="1"/>
  <c r="Y298" i="1"/>
  <c r="X298" i="1"/>
  <c r="BP297" i="1"/>
  <c r="BO297" i="1"/>
  <c r="BN297" i="1"/>
  <c r="BM297" i="1"/>
  <c r="Z297" i="1"/>
  <c r="Z298" i="1" s="1"/>
  <c r="Y297" i="1"/>
  <c r="R640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X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Y259" i="1"/>
  <c r="X259" i="1"/>
  <c r="BP258" i="1"/>
  <c r="BO258" i="1"/>
  <c r="BN258" i="1"/>
  <c r="BM258" i="1"/>
  <c r="Z258" i="1"/>
  <c r="Z259" i="1" s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K640" i="1" s="1"/>
  <c r="P238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34" i="1" s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Y201" i="1" s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90" i="1" s="1"/>
  <c r="P181" i="1"/>
  <c r="X179" i="1"/>
  <c r="Y178" i="1"/>
  <c r="X178" i="1"/>
  <c r="BP177" i="1"/>
  <c r="BO177" i="1"/>
  <c r="BN177" i="1"/>
  <c r="BM177" i="1"/>
  <c r="Z177" i="1"/>
  <c r="Z178" i="1" s="1"/>
  <c r="Y177" i="1"/>
  <c r="P177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67" i="1" s="1"/>
  <c r="P162" i="1"/>
  <c r="X160" i="1"/>
  <c r="X159" i="1"/>
  <c r="BO158" i="1"/>
  <c r="BM158" i="1"/>
  <c r="Y158" i="1"/>
  <c r="H640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Y87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30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32" i="1" s="1"/>
  <c r="BM22" i="1"/>
  <c r="X631" i="1" s="1"/>
  <c r="X633" i="1" s="1"/>
  <c r="Y22" i="1"/>
  <c r="B640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34" i="1"/>
  <c r="Y27" i="1"/>
  <c r="C640" i="1"/>
  <c r="Y41" i="1"/>
  <c r="Z36" i="1"/>
  <c r="Z40" i="1" s="1"/>
  <c r="BN36" i="1"/>
  <c r="BP36" i="1"/>
  <c r="Z38" i="1"/>
  <c r="BN38" i="1"/>
  <c r="BP44" i="1"/>
  <c r="BN44" i="1"/>
  <c r="Z44" i="1"/>
  <c r="Z45" i="1" s="1"/>
  <c r="Y46" i="1"/>
  <c r="D640" i="1"/>
  <c r="Y56" i="1"/>
  <c r="BP49" i="1"/>
  <c r="BN49" i="1"/>
  <c r="Z49" i="1"/>
  <c r="BP53" i="1"/>
  <c r="BN53" i="1"/>
  <c r="Z53" i="1"/>
  <c r="BP61" i="1"/>
  <c r="BN61" i="1"/>
  <c r="Z61" i="1"/>
  <c r="Y72" i="1"/>
  <c r="BP69" i="1"/>
  <c r="BN69" i="1"/>
  <c r="Z69" i="1"/>
  <c r="Y80" i="1"/>
  <c r="BP77" i="1"/>
  <c r="BN77" i="1"/>
  <c r="Z77" i="1"/>
  <c r="BP85" i="1"/>
  <c r="BN85" i="1"/>
  <c r="Z85" i="1"/>
  <c r="E640" i="1"/>
  <c r="Y93" i="1"/>
  <c r="BP90" i="1"/>
  <c r="BN90" i="1"/>
  <c r="Z90" i="1"/>
  <c r="Y94" i="1"/>
  <c r="H9" i="1"/>
  <c r="Y26" i="1"/>
  <c r="BP51" i="1"/>
  <c r="BN51" i="1"/>
  <c r="Z51" i="1"/>
  <c r="BP55" i="1"/>
  <c r="BN55" i="1"/>
  <c r="Z55" i="1"/>
  <c r="Y57" i="1"/>
  <c r="Y64" i="1"/>
  <c r="BP59" i="1"/>
  <c r="BN59" i="1"/>
  <c r="Z59" i="1"/>
  <c r="Z63" i="1" s="1"/>
  <c r="Y63" i="1"/>
  <c r="BP67" i="1"/>
  <c r="BN67" i="1"/>
  <c r="Z67" i="1"/>
  <c r="Z71" i="1" s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6" i="1" s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Y235" i="1"/>
  <c r="Y242" i="1"/>
  <c r="Y255" i="1"/>
  <c r="Y272" i="1"/>
  <c r="Y284" i="1"/>
  <c r="Y293" i="1"/>
  <c r="Y321" i="1"/>
  <c r="Y326" i="1"/>
  <c r="Y330" i="1"/>
  <c r="Y356" i="1"/>
  <c r="Y362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S640" i="1"/>
  <c r="Z92" i="1"/>
  <c r="BN92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Z115" i="1" s="1"/>
  <c r="BN111" i="1"/>
  <c r="Z113" i="1"/>
  <c r="BN113" i="1"/>
  <c r="Y116" i="1"/>
  <c r="Z119" i="1"/>
  <c r="Z121" i="1" s="1"/>
  <c r="BN119" i="1"/>
  <c r="Z125" i="1"/>
  <c r="Z133" i="1" s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Z167" i="1" s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Z190" i="1" s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Z227" i="1" s="1"/>
  <c r="BN216" i="1"/>
  <c r="Z218" i="1"/>
  <c r="BN218" i="1"/>
  <c r="Z220" i="1"/>
  <c r="BN220" i="1"/>
  <c r="Z222" i="1"/>
  <c r="BN222" i="1"/>
  <c r="Z224" i="1"/>
  <c r="BN224" i="1"/>
  <c r="Z226" i="1"/>
  <c r="BN226" i="1"/>
  <c r="Z231" i="1"/>
  <c r="Z234" i="1" s="1"/>
  <c r="BN231" i="1"/>
  <c r="Z233" i="1"/>
  <c r="BN233" i="1"/>
  <c r="Z238" i="1"/>
  <c r="BN238" i="1"/>
  <c r="BP238" i="1"/>
  <c r="Z240" i="1"/>
  <c r="BN240" i="1"/>
  <c r="Y243" i="1"/>
  <c r="L640" i="1"/>
  <c r="Z247" i="1"/>
  <c r="Z255" i="1" s="1"/>
  <c r="BN247" i="1"/>
  <c r="Z249" i="1"/>
  <c r="BN249" i="1"/>
  <c r="Z251" i="1"/>
  <c r="BN251" i="1"/>
  <c r="Z253" i="1"/>
  <c r="BN253" i="1"/>
  <c r="Y256" i="1"/>
  <c r="M640" i="1"/>
  <c r="Z264" i="1"/>
  <c r="Z272" i="1" s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Y285" i="1"/>
  <c r="Q640" i="1"/>
  <c r="Z289" i="1"/>
  <c r="Z293" i="1" s="1"/>
  <c r="BN289" i="1"/>
  <c r="Z291" i="1"/>
  <c r="BN291" i="1"/>
  <c r="Y294" i="1"/>
  <c r="Y299" i="1"/>
  <c r="Z319" i="1"/>
  <c r="Z320" i="1" s="1"/>
  <c r="BN319" i="1"/>
  <c r="Z324" i="1"/>
  <c r="Z325" i="1" s="1"/>
  <c r="BN324" i="1"/>
  <c r="BP324" i="1"/>
  <c r="Y325" i="1"/>
  <c r="Z328" i="1"/>
  <c r="Z330" i="1" s="1"/>
  <c r="BN328" i="1"/>
  <c r="BP328" i="1"/>
  <c r="Y340" i="1"/>
  <c r="V640" i="1"/>
  <c r="Z348" i="1"/>
  <c r="Z355" i="1" s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72" i="1"/>
  <c r="BP365" i="1"/>
  <c r="BN365" i="1"/>
  <c r="Z365" i="1"/>
  <c r="BP369" i="1"/>
  <c r="BN369" i="1"/>
  <c r="Z369" i="1"/>
  <c r="Y378" i="1"/>
  <c r="Y377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9" i="1"/>
  <c r="Y497" i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Z554" i="1" s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416" i="1" l="1"/>
  <c r="Z371" i="1"/>
  <c r="Z362" i="1"/>
  <c r="Z242" i="1"/>
  <c r="Z106" i="1"/>
  <c r="Z401" i="1"/>
  <c r="Y634" i="1"/>
  <c r="Y631" i="1"/>
  <c r="Z609" i="1"/>
  <c r="Z594" i="1"/>
  <c r="Z577" i="1"/>
  <c r="Z539" i="1"/>
  <c r="Z455" i="1"/>
  <c r="Z442" i="1"/>
  <c r="Z93" i="1"/>
  <c r="Z56" i="1"/>
  <c r="Y630" i="1"/>
  <c r="Y632" i="1"/>
  <c r="Z26" i="1"/>
  <c r="Z635" i="1" s="1"/>
  <c r="Y633" i="1" l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<sst xmlns="http://schemas.openxmlformats.org/spreadsheetml/2006/main" count="2971" uniqueCount="1047">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</sst>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11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889"/>
      <c r="R13" s="7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70</v>
      </c>
      <c r="Y35" s="728">
        <f>IFERROR(IF(X35="",0,CEILING((X35/$H35),1)*$H35),"")</f>
        <v>75.600000000000009</v>
      </c>
      <c r="Z35" s="36">
        <f>IFERROR(IF(Y35=0,"",ROUNDUP(Y35/H35,0)*0.01898),"")</f>
        <v>0.13286000000000001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72.819444444444429</v>
      </c>
      <c r="BN35" s="64">
        <f>IFERROR(Y35*I35/H35,"0")</f>
        <v>78.64500000000001</v>
      </c>
      <c r="BO35" s="64">
        <f>IFERROR(1/J35*(X35/H35),"0")</f>
        <v>0.10127314814814814</v>
      </c>
      <c r="BP35" s="64">
        <f>IFERROR(1/J35*(Y35/H35),"0")</f>
        <v>0.109375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20</v>
      </c>
      <c r="Y37" s="728">
        <f>IFERROR(IF(X37="",0,CEILING((X37/$H37),1)*$H37),"")</f>
        <v>20</v>
      </c>
      <c r="Z37" s="36">
        <f>IFERROR(IF(Y37=0,"",ROUNDUP(Y37/H37,0)*0.00902),"")</f>
        <v>4.5100000000000001E-2</v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21.05</v>
      </c>
      <c r="BN37" s="64">
        <f>IFERROR(Y37*I37/H37,"0")</f>
        <v>21.05</v>
      </c>
      <c r="BO37" s="64">
        <f>IFERROR(1/J37*(X37/H37),"0")</f>
        <v>3.787878787878788E-2</v>
      </c>
      <c r="BP37" s="64">
        <f>IFERROR(1/J37*(Y37/H37),"0")</f>
        <v>3.787878787878788E-2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11.481481481481481</v>
      </c>
      <c r="Y40" s="729">
        <f>IFERROR(Y35/H35,"0")+IFERROR(Y36/H36,"0")+IFERROR(Y37/H37,"0")+IFERROR(Y38/H38,"0")+IFERROR(Y39/H39,"0")</f>
        <v>12</v>
      </c>
      <c r="Z40" s="729">
        <f>IFERROR(IF(Z35="",0,Z35),"0")+IFERROR(IF(Z36="",0,Z36),"0")+IFERROR(IF(Z37="",0,Z37),"0")+IFERROR(IF(Z38="",0,Z38),"0")+IFERROR(IF(Z39="",0,Z39),"0")</f>
        <v>0.17796000000000001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90</v>
      </c>
      <c r="Y41" s="729">
        <f>IFERROR(SUM(Y35:Y39),"0")</f>
        <v>95.600000000000009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90</v>
      </c>
      <c r="Y59" s="728">
        <f>IFERROR(IF(X59="",0,CEILING((X59/$H59),1)*$H59),"")</f>
        <v>97.2</v>
      </c>
      <c r="Z59" s="36">
        <f>IFERROR(IF(Y59=0,"",ROUNDUP(Y59/H59,0)*0.01898),"")</f>
        <v>0.17082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93.624999999999986</v>
      </c>
      <c r="BN59" s="64">
        <f>IFERROR(Y59*I59/H59,"0")</f>
        <v>101.11499999999998</v>
      </c>
      <c r="BO59" s="64">
        <f>IFERROR(1/J59*(X59/H59),"0")</f>
        <v>0.13020833333333331</v>
      </c>
      <c r="BP59" s="64">
        <f>IFERROR(1/J59*(Y59/H59),"0")</f>
        <v>0.140625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8.3333333333333321</v>
      </c>
      <c r="Y63" s="729">
        <f>IFERROR(Y59/H59,"0")+IFERROR(Y60/H60,"0")+IFERROR(Y61/H61,"0")+IFERROR(Y62/H62,"0")</f>
        <v>9</v>
      </c>
      <c r="Z63" s="729">
        <f>IFERROR(IF(Z59="",0,Z59),"0")+IFERROR(IF(Z60="",0,Z60),"0")+IFERROR(IF(Z61="",0,Z61),"0")+IFERROR(IF(Z62="",0,Z62),"0")</f>
        <v>0.17082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90</v>
      </c>
      <c r="Y64" s="729">
        <f>IFERROR(SUM(Y59:Y62),"0")</f>
        <v>97.2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40</v>
      </c>
      <c r="Y90" s="728">
        <f>IFERROR(IF(X90="",0,CEILING((X90/$H90),1)*$H90),"")</f>
        <v>43.2</v>
      </c>
      <c r="Z90" s="36">
        <f>IFERROR(IF(Y90=0,"",ROUNDUP(Y90/H90,0)*0.01898),"")</f>
        <v>7.5920000000000001E-2</v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41.611111111111107</v>
      </c>
      <c r="BN90" s="64">
        <f>IFERROR(Y90*I90/H90,"0")</f>
        <v>44.94</v>
      </c>
      <c r="BO90" s="64">
        <f>IFERROR(1/J90*(X90/H90),"0")</f>
        <v>5.7870370370370364E-2</v>
      </c>
      <c r="BP90" s="64">
        <f>IFERROR(1/J90*(Y90/H90),"0")</f>
        <v>6.25E-2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3.7037037037037033</v>
      </c>
      <c r="Y93" s="729">
        <f>IFERROR(Y90/H90,"0")+IFERROR(Y91/H91,"0")+IFERROR(Y92/H92,"0")</f>
        <v>4</v>
      </c>
      <c r="Z93" s="729">
        <f>IFERROR(IF(Z90="",0,Z90),"0")+IFERROR(IF(Z91="",0,Z91),"0")+IFERROR(IF(Z92="",0,Z92),"0")</f>
        <v>7.5920000000000001E-2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40</v>
      </c>
      <c r="Y94" s="729">
        <f>IFERROR(SUM(Y90:Y92),"0")</f>
        <v>43.2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80</v>
      </c>
      <c r="Y97" s="728">
        <f t="shared" si="10"/>
        <v>84</v>
      </c>
      <c r="Z97" s="36">
        <f>IFERROR(IF(Y97=0,"",ROUNDUP(Y97/H97,0)*0.01898),"")</f>
        <v>0.1898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84.942857142857136</v>
      </c>
      <c r="BN97" s="64">
        <f t="shared" si="12"/>
        <v>89.19</v>
      </c>
      <c r="BO97" s="64">
        <f t="shared" si="13"/>
        <v>0.14880952380952381</v>
      </c>
      <c r="BP97" s="64">
        <f t="shared" si="14"/>
        <v>0.15625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9.5238095238095237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0.1898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80</v>
      </c>
      <c r="Y107" s="729">
        <f>IFERROR(SUM(Y96:Y105),"0")</f>
        <v>84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30</v>
      </c>
      <c r="Y125" s="728">
        <f t="shared" si="15"/>
        <v>33.6</v>
      </c>
      <c r="Z125" s="36">
        <f>IFERROR(IF(Y125=0,"",ROUNDUP(Y125/H125,0)*0.01898),"")</f>
        <v>7.5920000000000001E-2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31.832142857142856</v>
      </c>
      <c r="BN125" s="64">
        <f t="shared" si="17"/>
        <v>35.652000000000001</v>
      </c>
      <c r="BO125" s="64">
        <f t="shared" si="18"/>
        <v>5.5803571428571425E-2</v>
      </c>
      <c r="BP125" s="64">
        <f t="shared" si="19"/>
        <v>6.25E-2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3.5714285714285712</v>
      </c>
      <c r="Y133" s="729">
        <f>IFERROR(Y124/H124,"0")+IFERROR(Y125/H125,"0")+IFERROR(Y126/H126,"0")+IFERROR(Y127/H127,"0")+IFERROR(Y128/H128,"0")+IFERROR(Y129/H129,"0")+IFERROR(Y130/H130,"0")+IFERROR(Y131/H131,"0")+IFERROR(Y132/H132,"0")</f>
        <v>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7.5920000000000001E-2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30</v>
      </c>
      <c r="Y134" s="729">
        <f>IFERROR(SUM(Y124:Y132),"0")</f>
        <v>33.6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20</v>
      </c>
      <c r="Y359" s="728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21.285714285714281</v>
      </c>
      <c r="BN359" s="64">
        <f>IFERROR(Y359*I359/H359,"0")</f>
        <v>22.349999999999998</v>
      </c>
      <c r="BO359" s="64">
        <f>IFERROR(1/J359*(X359/H359),"0")</f>
        <v>3.6075036075036072E-2</v>
      </c>
      <c r="BP359" s="64">
        <f>IFERROR(1/J359*(Y359/H359),"0")</f>
        <v>3.787878787878788E-2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4.7619047619047619</v>
      </c>
      <c r="Y362" s="729">
        <f>IFERROR(Y358/H358,"0")+IFERROR(Y359/H359,"0")+IFERROR(Y360/H360,"0")+IFERROR(Y361/H361,"0")</f>
        <v>5</v>
      </c>
      <c r="Z362" s="729">
        <f>IFERROR(IF(Z358="",0,Z358),"0")+IFERROR(IF(Z359="",0,Z359),"0")+IFERROR(IF(Z360="",0,Z360),"0")+IFERROR(IF(Z361="",0,Z361),"0")</f>
        <v>4.5100000000000001E-2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20</v>
      </c>
      <c r="Y363" s="729">
        <f>IFERROR(SUM(Y358:Y361),"0")</f>
        <v>21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900</v>
      </c>
      <c r="Y365" s="728">
        <f t="shared" ref="Y365:Y370" si="52">IFERROR(IF(X365="",0,CEILING((X365/$H365),1)*$H365),"")</f>
        <v>904.8</v>
      </c>
      <c r="Z365" s="36">
        <f>IFERROR(IF(Y365=0,"",ROUNDUP(Y365/H365,0)*0.01898),"")</f>
        <v>2.2016800000000001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959.19230769230785</v>
      </c>
      <c r="BN365" s="64">
        <f t="shared" ref="BN365:BN370" si="54">IFERROR(Y365*I365/H365,"0")</f>
        <v>964.30799999999999</v>
      </c>
      <c r="BO365" s="64">
        <f t="shared" ref="BO365:BO370" si="55">IFERROR(1/J365*(X365/H365),"0")</f>
        <v>1.8028846153846154</v>
      </c>
      <c r="BP365" s="64">
        <f t="shared" ref="BP365:BP370" si="56">IFERROR(1/J365*(Y365/H365),"0")</f>
        <v>1.8125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115.38461538461539</v>
      </c>
      <c r="Y371" s="729">
        <f>IFERROR(Y365/H365,"0")+IFERROR(Y366/H366,"0")+IFERROR(Y367/H367,"0")+IFERROR(Y368/H368,"0")+IFERROR(Y369/H369,"0")+IFERROR(Y370/H370,"0")</f>
        <v>116</v>
      </c>
      <c r="Z371" s="729">
        <f>IFERROR(IF(Z365="",0,Z365),"0")+IFERROR(IF(Z366="",0,Z366),"0")+IFERROR(IF(Z367="",0,Z367),"0")+IFERROR(IF(Z368="",0,Z368),"0")+IFERROR(IF(Z369="",0,Z369),"0")+IFERROR(IF(Z370="",0,Z370),"0")</f>
        <v>2.2016800000000001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900</v>
      </c>
      <c r="Y372" s="729">
        <f>IFERROR(SUM(Y365:Y370),"0")</f>
        <v>904.8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6</v>
      </c>
      <c r="Y381" s="728">
        <f>IFERROR(IF(X381="",0,CEILING((X381/$H381),1)*$H381),"")</f>
        <v>6.08</v>
      </c>
      <c r="Z381" s="36">
        <f>IFERROR(IF(Y381=0,"",ROUNDUP(Y381/H381,0)*0.00902),"")</f>
        <v>1.804E-2</v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6.4934210526315796</v>
      </c>
      <c r="BN381" s="64">
        <f>IFERROR(Y381*I381/H381,"0")</f>
        <v>6.58</v>
      </c>
      <c r="BO381" s="64">
        <f>IFERROR(1/J381*(X381/H381),"0")</f>
        <v>1.4952153110047847E-2</v>
      </c>
      <c r="BP381" s="64">
        <f>IFERROR(1/J381*(Y381/H381),"0")</f>
        <v>1.5151515151515152E-2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1.9736842105263157</v>
      </c>
      <c r="Y384" s="729">
        <f>IFERROR(Y380/H380,"0")+IFERROR(Y381/H381,"0")+IFERROR(Y382/H382,"0")+IFERROR(Y383/H383,"0")</f>
        <v>2</v>
      </c>
      <c r="Z384" s="729">
        <f>IFERROR(IF(Z380="",0,Z380),"0")+IFERROR(IF(Z381="",0,Z381),"0")+IFERROR(IF(Z382="",0,Z382),"0")+IFERROR(IF(Z383="",0,Z383),"0")</f>
        <v>1.804E-2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6</v>
      </c>
      <c r="Y385" s="729">
        <f>IFERROR(SUM(Y380:Y383),"0")</f>
        <v>6.08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90</v>
      </c>
      <c r="Y406" s="728">
        <f t="shared" ref="Y406:Y415" si="57">IFERROR(IF(X406="",0,CEILING((X406/$H406),1)*$H406),"")</f>
        <v>90</v>
      </c>
      <c r="Z406" s="36">
        <f>IFERROR(IF(Y406=0,"",ROUNDUP(Y406/H406,0)*0.02175),"")</f>
        <v>0.1305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92.88000000000001</v>
      </c>
      <c r="BN406" s="64">
        <f t="shared" ref="BN406:BN415" si="59">IFERROR(Y406*I406/H406,"0")</f>
        <v>92.88000000000001</v>
      </c>
      <c r="BO406" s="64">
        <f t="shared" ref="BO406:BO415" si="60">IFERROR(1/J406*(X406/H406),"0")</f>
        <v>0.125</v>
      </c>
      <c r="BP406" s="64">
        <f t="shared" ref="BP406:BP415" si="61">IFERROR(1/J406*(Y406/H406),"0")</f>
        <v>0.125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180</v>
      </c>
      <c r="Y408" s="728">
        <f t="shared" si="57"/>
        <v>180</v>
      </c>
      <c r="Z408" s="36">
        <f>IFERROR(IF(Y408=0,"",ROUNDUP(Y408/H408,0)*0.02175),"")</f>
        <v>0.26100000000000001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185.76000000000002</v>
      </c>
      <c r="BN408" s="64">
        <f t="shared" si="59"/>
        <v>185.76000000000002</v>
      </c>
      <c r="BO408" s="64">
        <f t="shared" si="60"/>
        <v>0.25</v>
      </c>
      <c r="BP408" s="64">
        <f t="shared" si="61"/>
        <v>0.25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800</v>
      </c>
      <c r="Y410" s="728">
        <f t="shared" si="57"/>
        <v>810</v>
      </c>
      <c r="Z410" s="36">
        <f>IFERROR(IF(Y410=0,"",ROUNDUP(Y410/H410,0)*0.02175),"")</f>
        <v>1.1744999999999999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825.6</v>
      </c>
      <c r="BN410" s="64">
        <f t="shared" si="59"/>
        <v>835.92000000000007</v>
      </c>
      <c r="BO410" s="64">
        <f t="shared" si="60"/>
        <v>1.1111111111111112</v>
      </c>
      <c r="BP410" s="64">
        <f t="shared" si="61"/>
        <v>1.125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71.333333333333343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1.5659999999999998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1070</v>
      </c>
      <c r="Y417" s="729">
        <f>IFERROR(SUM(Y406:Y415),"0")</f>
        <v>1080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800</v>
      </c>
      <c r="Y419" s="728">
        <f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825.6</v>
      </c>
      <c r="BN419" s="64">
        <f>IFERROR(Y419*I419/H419,"0")</f>
        <v>835.92000000000007</v>
      </c>
      <c r="BO419" s="64">
        <f>IFERROR(1/J419*(X419/H419),"0")</f>
        <v>1.1111111111111112</v>
      </c>
      <c r="BP419" s="64">
        <f>IFERROR(1/J419*(Y419/H419),"0")</f>
        <v>1.125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53.333333333333336</v>
      </c>
      <c r="Y421" s="729">
        <f>IFERROR(Y419/H419,"0")+IFERROR(Y420/H420,"0")</f>
        <v>54</v>
      </c>
      <c r="Z421" s="729">
        <f>IFERROR(IF(Z419="",0,Z419),"0")+IFERROR(IF(Z420="",0,Z420),"0")</f>
        <v>1.1744999999999999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800</v>
      </c>
      <c r="Y422" s="729">
        <f>IFERROR(SUM(Y419:Y420),"0")</f>
        <v>810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0</v>
      </c>
      <c r="Y533" s="729">
        <f>IFERROR(SUM(Y516:Y531),"0")</f>
        <v>0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150</v>
      </c>
      <c r="Y535" s="728">
        <f>IFERROR(IF(X535="",0,CEILING((X535/$H535),1)*$H535),"")</f>
        <v>153.12</v>
      </c>
      <c r="Z535" s="36">
        <f>IFERROR(IF(Y535=0,"",ROUNDUP(Y535/H535,0)*0.01196),"")</f>
        <v>0.34683999999999998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160.22727272727272</v>
      </c>
      <c r="BN535" s="64">
        <f>IFERROR(Y535*I535/H535,"0")</f>
        <v>163.56</v>
      </c>
      <c r="BO535" s="64">
        <f>IFERROR(1/J535*(X535/H535),"0")</f>
        <v>0.27316433566433568</v>
      </c>
      <c r="BP535" s="64">
        <f>IFERROR(1/J535*(Y535/H535),"0")</f>
        <v>0.27884615384615385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28.409090909090907</v>
      </c>
      <c r="Y539" s="729">
        <f>IFERROR(Y535/H535,"0")+IFERROR(Y536/H536,"0")+IFERROR(Y537/H537,"0")+IFERROR(Y538/H538,"0")</f>
        <v>29</v>
      </c>
      <c r="Z539" s="729">
        <f>IFERROR(IF(Z535="",0,Z535),"0")+IFERROR(IF(Z536="",0,Z536),"0")+IFERROR(IF(Z537="",0,Z537),"0")+IFERROR(IF(Z538="",0,Z538),"0")</f>
        <v>0.34683999999999998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150</v>
      </c>
      <c r="Y540" s="729">
        <f>IFERROR(SUM(Y535:Y538),"0")</f>
        <v>153.12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40</v>
      </c>
      <c r="Y544" s="728">
        <f t="shared" si="79"/>
        <v>42.24</v>
      </c>
      <c r="Z544" s="36">
        <f>IFERROR(IF(Y544=0,"",ROUNDUP(Y544/H544,0)*0.01196),"")</f>
        <v>9.5680000000000001E-2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42.727272727272727</v>
      </c>
      <c r="BN544" s="64">
        <f t="shared" si="81"/>
        <v>45.12</v>
      </c>
      <c r="BO544" s="64">
        <f t="shared" si="82"/>
        <v>7.2843822843822847E-2</v>
      </c>
      <c r="BP544" s="64">
        <f t="shared" si="83"/>
        <v>7.6923076923076927E-2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7.5757575757575752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9.5680000000000001E-2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40</v>
      </c>
      <c r="Y555" s="729">
        <f>IFERROR(SUM(Y542:Y553),"0")</f>
        <v>42.24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90</v>
      </c>
      <c r="Y572" s="728">
        <f t="shared" si="84"/>
        <v>96</v>
      </c>
      <c r="Z572" s="36">
        <f>IFERROR(IF(Y572=0,"",ROUNDUP(Y572/H572,0)*0.01898),"")</f>
        <v>0.15184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93.262500000000003</v>
      </c>
      <c r="BN572" s="64">
        <f t="shared" si="86"/>
        <v>99.48</v>
      </c>
      <c r="BO572" s="64">
        <f t="shared" si="87"/>
        <v>0.1171875</v>
      </c>
      <c r="BP572" s="64">
        <f t="shared" si="88"/>
        <v>0.125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7.5</v>
      </c>
      <c r="Y577" s="729">
        <f>IFERROR(Y570/H570,"0")+IFERROR(Y571/H571,"0")+IFERROR(Y572/H572,"0")+IFERROR(Y573/H573,"0")+IFERROR(Y574/H574,"0")+IFERROR(Y575/H575,"0")+IFERROR(Y576/H576,"0")</f>
        <v>8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0.15184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90</v>
      </c>
      <c r="Y578" s="729">
        <f>IFERROR(SUM(Y570:Y576),"0")</f>
        <v>96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20</v>
      </c>
      <c r="Y588" s="728">
        <f t="shared" si="89"/>
        <v>21</v>
      </c>
      <c r="Z588" s="36">
        <f>IFERROR(IF(Y588=0,"",ROUNDUP(Y588/H588,0)*0.00902),"")</f>
        <v>4.5100000000000001E-2</v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21.285714285714281</v>
      </c>
      <c r="BN588" s="64">
        <f t="shared" si="91"/>
        <v>22.349999999999998</v>
      </c>
      <c r="BO588" s="64">
        <f t="shared" si="92"/>
        <v>3.6075036075036072E-2</v>
      </c>
      <c r="BP588" s="64">
        <f t="shared" si="93"/>
        <v>3.787878787878788E-2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4.7619047619047619</v>
      </c>
      <c r="Y594" s="729">
        <f>IFERROR(Y587/H587,"0")+IFERROR(Y588/H588,"0")+IFERROR(Y589/H589,"0")+IFERROR(Y590/H590,"0")+IFERROR(Y591/H591,"0")+IFERROR(Y592/H592,"0")+IFERROR(Y593/H593,"0")</f>
        <v>5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4.5100000000000001E-2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20</v>
      </c>
      <c r="Y595" s="729">
        <f>IFERROR(SUM(Y587:Y593),"0")</f>
        <v>21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3426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3487.8399999999997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3580.1947583264687</v>
      </c>
      <c r="Y631" s="729">
        <f>IFERROR(SUM(BN22:BN627),"0")</f>
        <v>3644.82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3730.1947583264687</v>
      </c>
      <c r="Y633" s="729">
        <f>GrossWeightTotalR+PalletQtyTotalR*25</f>
        <v>3794.82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331.64738088422303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338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6.3351999999999995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95.600000000000009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97.2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127.2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33.6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931.88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1890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195.36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117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2025-03-18T08:42:39Z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