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3CF42751-DD80-4910-8DFC-01B009D68E83}" xr6:coauthVersionLast="47" xr6:coauthVersionMax="47" xr10:uidLastSave="{00000000-0000-0000-0000-000000000000}"/>
  <bookViews>
    <workbookView xWindow="990" yWindow="49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N576" i="2"/>
  <c r="BM576" i="2"/>
  <c r="Y576" i="2"/>
  <c r="BP576" i="2" s="1"/>
  <c r="BP575" i="2"/>
  <c r="BO575" i="2"/>
  <c r="BN575" i="2"/>
  <c r="BM575" i="2"/>
  <c r="Z575" i="2"/>
  <c r="Y575" i="2"/>
  <c r="BO574" i="2"/>
  <c r="BM574" i="2"/>
  <c r="Z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N570" i="2"/>
  <c r="BM570" i="2"/>
  <c r="Y570" i="2"/>
  <c r="Z570" i="2" s="1"/>
  <c r="Y566" i="2"/>
  <c r="X566" i="2"/>
  <c r="X565" i="2"/>
  <c r="BO564" i="2"/>
  <c r="BM564" i="2"/>
  <c r="Y564" i="2"/>
  <c r="BP564" i="2" s="1"/>
  <c r="BO563" i="2"/>
  <c r="BN563" i="2"/>
  <c r="BM563" i="2"/>
  <c r="Y563" i="2"/>
  <c r="Y565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P557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N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P545" i="2"/>
  <c r="BO545" i="2"/>
  <c r="BM545" i="2"/>
  <c r="Y545" i="2"/>
  <c r="BO544" i="2"/>
  <c r="BM544" i="2"/>
  <c r="Y544" i="2"/>
  <c r="BO543" i="2"/>
  <c r="BM543" i="2"/>
  <c r="Y543" i="2"/>
  <c r="BP543" i="2" s="1"/>
  <c r="BP542" i="2"/>
  <c r="BO542" i="2"/>
  <c r="BM542" i="2"/>
  <c r="Y542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N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Y533" i="2" s="1"/>
  <c r="P518" i="2"/>
  <c r="BO517" i="2"/>
  <c r="BM517" i="2"/>
  <c r="Y517" i="2"/>
  <c r="BN517" i="2" s="1"/>
  <c r="P517" i="2"/>
  <c r="BO516" i="2"/>
  <c r="BM516" i="2"/>
  <c r="Y516" i="2"/>
  <c r="P516" i="2"/>
  <c r="X512" i="2"/>
  <c r="Y511" i="2"/>
  <c r="X511" i="2"/>
  <c r="BO510" i="2"/>
  <c r="BN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Z487" i="2"/>
  <c r="Y487" i="2"/>
  <c r="P487" i="2"/>
  <c r="X484" i="2"/>
  <c r="X483" i="2"/>
  <c r="BO482" i="2"/>
  <c r="BM482" i="2"/>
  <c r="Y482" i="2"/>
  <c r="BP482" i="2" s="1"/>
  <c r="P482" i="2"/>
  <c r="BO481" i="2"/>
  <c r="BM481" i="2"/>
  <c r="Z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P467" i="2"/>
  <c r="BO467" i="2"/>
  <c r="BM467" i="2"/>
  <c r="Z467" i="2"/>
  <c r="Y467" i="2"/>
  <c r="BN467" i="2" s="1"/>
  <c r="BO466" i="2"/>
  <c r="BN466" i="2"/>
  <c r="BM466" i="2"/>
  <c r="Y466" i="2"/>
  <c r="BP466" i="2" s="1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Z452" i="2"/>
  <c r="Y452" i="2"/>
  <c r="P452" i="2"/>
  <c r="BO451" i="2"/>
  <c r="BM451" i="2"/>
  <c r="Y451" i="2"/>
  <c r="BP451" i="2" s="1"/>
  <c r="BO450" i="2"/>
  <c r="BM450" i="2"/>
  <c r="Y450" i="2"/>
  <c r="Y456" i="2" s="1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N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P435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P424" i="2"/>
  <c r="BO424" i="2"/>
  <c r="BM424" i="2"/>
  <c r="Y424" i="2"/>
  <c r="Y427" i="2" s="1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O399" i="2"/>
  <c r="BN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P388" i="2"/>
  <c r="BO388" i="2"/>
  <c r="BN388" i="2"/>
  <c r="BM388" i="2"/>
  <c r="Z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N370" i="2"/>
  <c r="BM370" i="2"/>
  <c r="Y370" i="2"/>
  <c r="BP370" i="2" s="1"/>
  <c r="P370" i="2"/>
  <c r="BO369" i="2"/>
  <c r="BM369" i="2"/>
  <c r="Y369" i="2"/>
  <c r="BP369" i="2" s="1"/>
  <c r="P369" i="2"/>
  <c r="BO368" i="2"/>
  <c r="BN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O358" i="2"/>
  <c r="BN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N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P333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Z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Y293" i="2" s="1"/>
  <c r="P288" i="2"/>
  <c r="X285" i="2"/>
  <c r="X284" i="2"/>
  <c r="BP283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N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N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Z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N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P182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I640" i="2" s="1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N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N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Z112" i="2"/>
  <c r="Y112" i="2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N105" i="2"/>
  <c r="BM105" i="2"/>
  <c r="Y105" i="2"/>
  <c r="BP105" i="2" s="1"/>
  <c r="P105" i="2"/>
  <c r="BO104" i="2"/>
  <c r="BM104" i="2"/>
  <c r="Y104" i="2"/>
  <c r="BP104" i="2" s="1"/>
  <c r="P104" i="2"/>
  <c r="BP103" i="2"/>
  <c r="BO103" i="2"/>
  <c r="BM103" i="2"/>
  <c r="Y103" i="2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N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N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P76" i="2"/>
  <c r="BO76" i="2"/>
  <c r="BM76" i="2"/>
  <c r="Z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N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Z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102" i="2" l="1"/>
  <c r="Z166" i="2"/>
  <c r="Z215" i="2"/>
  <c r="BP215" i="2"/>
  <c r="Z222" i="2"/>
  <c r="BP222" i="2"/>
  <c r="Z239" i="2"/>
  <c r="Z271" i="2"/>
  <c r="Z297" i="2"/>
  <c r="Z298" i="2" s="1"/>
  <c r="Y298" i="2"/>
  <c r="Z310" i="2"/>
  <c r="Z311" i="2" s="1"/>
  <c r="Y311" i="2"/>
  <c r="Y356" i="2"/>
  <c r="Z350" i="2"/>
  <c r="BP350" i="2"/>
  <c r="Z360" i="2"/>
  <c r="BP360" i="2"/>
  <c r="Z380" i="2"/>
  <c r="Z382" i="2"/>
  <c r="Y395" i="2"/>
  <c r="Z453" i="2"/>
  <c r="Z520" i="2"/>
  <c r="BN53" i="2"/>
  <c r="Z83" i="2"/>
  <c r="Z100" i="2"/>
  <c r="Z142" i="2"/>
  <c r="Z164" i="2"/>
  <c r="Z195" i="2"/>
  <c r="Z208" i="2"/>
  <c r="Z263" i="2"/>
  <c r="Z282" i="2"/>
  <c r="Z348" i="2"/>
  <c r="Z358" i="2"/>
  <c r="Z370" i="2"/>
  <c r="Z399" i="2"/>
  <c r="Z440" i="2"/>
  <c r="Y478" i="2"/>
  <c r="Z466" i="2"/>
  <c r="Z470" i="2"/>
  <c r="Z510" i="2"/>
  <c r="Z511" i="2" s="1"/>
  <c r="BP510" i="2"/>
  <c r="BP517" i="2"/>
  <c r="Z529" i="2"/>
  <c r="Z563" i="2"/>
  <c r="BP563" i="2"/>
  <c r="Z576" i="2"/>
  <c r="Z618" i="2"/>
  <c r="Z619" i="2" s="1"/>
  <c r="Z152" i="2"/>
  <c r="BP166" i="2"/>
  <c r="Z67" i="2"/>
  <c r="Z85" i="2"/>
  <c r="Z105" i="2"/>
  <c r="Z205" i="2"/>
  <c r="Z252" i="2"/>
  <c r="Z319" i="2"/>
  <c r="Z368" i="2"/>
  <c r="Z375" i="2"/>
  <c r="BP394" i="2"/>
  <c r="Y396" i="2"/>
  <c r="Z412" i="2"/>
  <c r="BP475" i="2"/>
  <c r="Z527" i="2"/>
  <c r="Z549" i="2"/>
  <c r="BP550" i="2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Z144" i="2" s="1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Z320" i="2" s="1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Z577" i="2" s="1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Z362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Z80" i="2" s="1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Z167" i="2" s="1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Z40" i="2" s="1"/>
  <c r="BP43" i="2"/>
  <c r="BN43" i="2"/>
  <c r="BN91" i="2"/>
  <c r="Z91" i="2"/>
  <c r="K640" i="2"/>
  <c r="BN200" i="2"/>
  <c r="Z200" i="2"/>
  <c r="BP25" i="2"/>
  <c r="BN25" i="2"/>
  <c r="Z25" i="2"/>
  <c r="BN84" i="2"/>
  <c r="Z84" i="2"/>
  <c r="Z86" i="2" s="1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Z584" i="2" s="1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71" i="2" s="1"/>
  <c r="Z387" i="2"/>
  <c r="Z390" i="2" s="1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483" i="2" s="1"/>
  <c r="Z530" i="2"/>
  <c r="Z543" i="2"/>
  <c r="Z546" i="2"/>
  <c r="Z559" i="2"/>
  <c r="Z564" i="2"/>
  <c r="Z565" i="2" s="1"/>
  <c r="Z613" i="2"/>
  <c r="Y629" i="2"/>
  <c r="BP124" i="2"/>
  <c r="Z183" i="2"/>
  <c r="Z199" i="2"/>
  <c r="Z201" i="2" s="1"/>
  <c r="Z209" i="2"/>
  <c r="Z212" i="2" s="1"/>
  <c r="Z219" i="2"/>
  <c r="Z246" i="2"/>
  <c r="BP258" i="2"/>
  <c r="Z267" i="2"/>
  <c r="Z272" i="2" s="1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384" i="2" s="1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Z293" i="2" s="1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227" i="2" s="1"/>
  <c r="Z406" i="2"/>
  <c r="BP434" i="2"/>
  <c r="Z26" i="2" l="1"/>
  <c r="Z560" i="2"/>
  <c r="Z455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<sst xmlns="http://schemas.openxmlformats.org/spreadsheetml/2006/main" count="4953" uniqueCount="1048">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</sst>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30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356" zoomScaleNormal="100" zoomScaleSheetLayoutView="100" workbookViewId="0">
      <selection activeCell="X366" sqref="X3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14" t="s">
        <v>26</v>
      </c>
      <c r="E1" s="1114"/>
      <c r="F1" s="1114"/>
      <c r="G1" s="14" t="s">
        <v>66</v>
      </c>
      <c r="H1" s="1114" t="s">
        <v>46</v>
      </c>
      <c r="I1" s="1114"/>
      <c r="J1" s="1114"/>
      <c r="K1" s="1114"/>
      <c r="L1" s="1114"/>
      <c r="M1" s="1114"/>
      <c r="N1" s="1114"/>
      <c r="O1" s="1114"/>
      <c r="P1" s="1114"/>
      <c r="Q1" s="1114"/>
      <c r="R1" s="1115" t="s">
        <v>67</v>
      </c>
      <c r="S1" s="1116"/>
      <c r="T1" s="11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7"/>
      <c r="R2" s="1117"/>
      <c r="S2" s="1117"/>
      <c r="T2" s="1117"/>
      <c r="U2" s="1117"/>
      <c r="V2" s="1117"/>
      <c r="W2" s="111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7"/>
      <c r="Q3" s="1117"/>
      <c r="R3" s="1117"/>
      <c r="S3" s="1117"/>
      <c r="T3" s="1117"/>
      <c r="U3" s="1117"/>
      <c r="V3" s="1117"/>
      <c r="W3" s="111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8" t="s">
        <v>8</v>
      </c>
      <c r="B5" s="1118"/>
      <c r="C5" s="1118"/>
      <c r="D5" s="1119"/>
      <c r="E5" s="1119"/>
      <c r="F5" s="1120" t="s">
        <v>14</v>
      </c>
      <c r="G5" s="1120"/>
      <c r="H5" s="1119"/>
      <c r="I5" s="1119"/>
      <c r="J5" s="1119"/>
      <c r="K5" s="1119"/>
      <c r="L5" s="1119"/>
      <c r="M5" s="1119"/>
      <c r="N5" s="69"/>
      <c r="P5" s="26" t="s">
        <v>4</v>
      </c>
      <c r="Q5" s="1121">
        <v>45733</v>
      </c>
      <c r="R5" s="1121"/>
      <c r="T5" s="1122" t="s">
        <v>3</v>
      </c>
      <c r="U5" s="1123"/>
      <c r="V5" s="1124" t="s">
        <v>1034</v>
      </c>
      <c r="W5" s="1125"/>
      <c r="AB5" s="57"/>
      <c r="AC5" s="57"/>
      <c r="AD5" s="57"/>
      <c r="AE5" s="57"/>
    </row>
    <row r="6" spans="1:32" s="17" customFormat="1" ht="24" customHeight="1" x14ac:dyDescent="0.2">
      <c r="A6" s="1118" t="s">
        <v>1</v>
      </c>
      <c r="B6" s="1118"/>
      <c r="C6" s="1118"/>
      <c r="D6" s="1126" t="s">
        <v>74</v>
      </c>
      <c r="E6" s="1126"/>
      <c r="F6" s="1126"/>
      <c r="G6" s="1126"/>
      <c r="H6" s="1126"/>
      <c r="I6" s="1126"/>
      <c r="J6" s="1126"/>
      <c r="K6" s="1126"/>
      <c r="L6" s="1126"/>
      <c r="M6" s="1126"/>
      <c r="N6" s="70"/>
      <c r="P6" s="26" t="s">
        <v>27</v>
      </c>
      <c r="Q6" s="1127" t="str">
        <f>IF(Q5=0," ",CHOOSE(WEEKDAY(Q5,2),"Понедельник","Вторник","Среда","Четверг","Пятница","Суббота","Воскресенье"))</f>
        <v>Понедельник</v>
      </c>
      <c r="R6" s="1127"/>
      <c r="T6" s="1128" t="s">
        <v>5</v>
      </c>
      <c r="U6" s="1129"/>
      <c r="V6" s="1130" t="s">
        <v>68</v>
      </c>
      <c r="W6" s="113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6" t="str">
        <f>IFERROR(VLOOKUP(DeliveryAddress,Table,3,0),1)</f>
        <v>1</v>
      </c>
      <c r="E7" s="1137"/>
      <c r="F7" s="1137"/>
      <c r="G7" s="1137"/>
      <c r="H7" s="1137"/>
      <c r="I7" s="1137"/>
      <c r="J7" s="1137"/>
      <c r="K7" s="1137"/>
      <c r="L7" s="1137"/>
      <c r="M7" s="1138"/>
      <c r="N7" s="71"/>
      <c r="P7" s="26"/>
      <c r="Q7" s="46"/>
      <c r="R7" s="46"/>
      <c r="T7" s="1128"/>
      <c r="U7" s="1129"/>
      <c r="V7" s="1132"/>
      <c r="W7" s="1133"/>
      <c r="AB7" s="57"/>
      <c r="AC7" s="57"/>
      <c r="AD7" s="57"/>
      <c r="AE7" s="57"/>
    </row>
    <row r="8" spans="1:32" s="17" customFormat="1" ht="25.5" customHeight="1" x14ac:dyDescent="0.2">
      <c r="A8" s="1139" t="s">
        <v>57</v>
      </c>
      <c r="B8" s="1139"/>
      <c r="C8" s="1139"/>
      <c r="D8" s="1140" t="s">
        <v>75</v>
      </c>
      <c r="E8" s="1140"/>
      <c r="F8" s="1140"/>
      <c r="G8" s="1140"/>
      <c r="H8" s="1140"/>
      <c r="I8" s="1140"/>
      <c r="J8" s="1140"/>
      <c r="K8" s="1140"/>
      <c r="L8" s="1140"/>
      <c r="M8" s="1140"/>
      <c r="N8" s="72"/>
      <c r="P8" s="26" t="s">
        <v>11</v>
      </c>
      <c r="Q8" s="1099">
        <v>0.41666666666666669</v>
      </c>
      <c r="R8" s="1099"/>
      <c r="T8" s="1128"/>
      <c r="U8" s="1129"/>
      <c r="V8" s="1132"/>
      <c r="W8" s="1133"/>
      <c r="AB8" s="57"/>
      <c r="AC8" s="57"/>
      <c r="AD8" s="57"/>
      <c r="AE8" s="57"/>
    </row>
    <row r="9" spans="1:32" s="17" customFormat="1" ht="39.950000000000003" customHeight="1" x14ac:dyDescent="0.2">
      <c r="A9" s="10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9"/>
      <c r="C9" s="1089"/>
      <c r="D9" s="1090" t="s">
        <v>45</v>
      </c>
      <c r="E9" s="1091"/>
      <c r="F9" s="10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9"/>
      <c r="H9" s="1141" t="str">
        <f>IF(AND($A$9="Тип доверенности/получателя при получении в адресе перегруза:",$D$9="Разовая доверенность"),"Введите ФИО","")</f>
        <v/>
      </c>
      <c r="I9" s="1141"/>
      <c r="J9" s="11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1"/>
      <c r="L9" s="1141"/>
      <c r="M9" s="1141"/>
      <c r="N9" s="67"/>
      <c r="P9" s="29" t="s">
        <v>15</v>
      </c>
      <c r="Q9" s="1142"/>
      <c r="R9" s="1142"/>
      <c r="T9" s="1128"/>
      <c r="U9" s="1129"/>
      <c r="V9" s="1134"/>
      <c r="W9" s="113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9"/>
      <c r="C10" s="1089"/>
      <c r="D10" s="1090"/>
      <c r="E10" s="1091"/>
      <c r="F10" s="10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9"/>
      <c r="H10" s="1092" t="str">
        <f>IFERROR(VLOOKUP($D$10,Proxy,2,FALSE),"")</f>
        <v/>
      </c>
      <c r="I10" s="1092"/>
      <c r="J10" s="1092"/>
      <c r="K10" s="1092"/>
      <c r="L10" s="1092"/>
      <c r="M10" s="1092"/>
      <c r="N10" s="68"/>
      <c r="P10" s="29" t="s">
        <v>32</v>
      </c>
      <c r="Q10" s="1093"/>
      <c r="R10" s="1093"/>
      <c r="U10" s="26" t="s">
        <v>12</v>
      </c>
      <c r="V10" s="1094" t="s">
        <v>69</v>
      </c>
      <c r="W10" s="109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6"/>
      <c r="R11" s="1096"/>
      <c r="U11" s="26" t="s">
        <v>28</v>
      </c>
      <c r="V11" s="1097" t="s">
        <v>54</v>
      </c>
      <c r="W11" s="109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8" t="s">
        <v>70</v>
      </c>
      <c r="B12" s="1098"/>
      <c r="C12" s="1098"/>
      <c r="D12" s="1098"/>
      <c r="E12" s="1098"/>
      <c r="F12" s="1098"/>
      <c r="G12" s="1098"/>
      <c r="H12" s="1098"/>
      <c r="I12" s="1098"/>
      <c r="J12" s="1098"/>
      <c r="K12" s="1098"/>
      <c r="L12" s="1098"/>
      <c r="M12" s="1098"/>
      <c r="N12" s="73"/>
      <c r="P12" s="26" t="s">
        <v>30</v>
      </c>
      <c r="Q12" s="1099"/>
      <c r="R12" s="1099"/>
      <c r="S12" s="27"/>
      <c r="T12"/>
      <c r="U12" s="26" t="s">
        <v>45</v>
      </c>
      <c r="V12" s="1100"/>
      <c r="W12" s="1100"/>
      <c r="X12"/>
      <c r="AB12" s="57"/>
      <c r="AC12" s="57"/>
      <c r="AD12" s="57"/>
      <c r="AE12" s="57"/>
    </row>
    <row r="13" spans="1:32" s="17" customFormat="1" ht="23.25" customHeight="1" x14ac:dyDescent="0.2">
      <c r="A13" s="1098" t="s">
        <v>71</v>
      </c>
      <c r="B13" s="1098"/>
      <c r="C13" s="1098"/>
      <c r="D13" s="1098"/>
      <c r="E13" s="1098"/>
      <c r="F13" s="1098"/>
      <c r="G13" s="1098"/>
      <c r="H13" s="1098"/>
      <c r="I13" s="1098"/>
      <c r="J13" s="1098"/>
      <c r="K13" s="1098"/>
      <c r="L13" s="1098"/>
      <c r="M13" s="1098"/>
      <c r="N13" s="73"/>
      <c r="O13" s="29"/>
      <c r="P13" s="29" t="s">
        <v>31</v>
      </c>
      <c r="Q13" s="1097"/>
      <c r="R13" s="109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8" t="s">
        <v>72</v>
      </c>
      <c r="B14" s="1098"/>
      <c r="C14" s="1098"/>
      <c r="D14" s="1098"/>
      <c r="E14" s="1098"/>
      <c r="F14" s="1098"/>
      <c r="G14" s="1098"/>
      <c r="H14" s="1098"/>
      <c r="I14" s="1098"/>
      <c r="J14" s="1098"/>
      <c r="K14" s="1098"/>
      <c r="L14" s="1098"/>
      <c r="M14" s="109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01" t="s">
        <v>73</v>
      </c>
      <c r="B15" s="1101"/>
      <c r="C15" s="1101"/>
      <c r="D15" s="1101"/>
      <c r="E15" s="1101"/>
      <c r="F15" s="1101"/>
      <c r="G15" s="1101"/>
      <c r="H15" s="1101"/>
      <c r="I15" s="1101"/>
      <c r="J15" s="1101"/>
      <c r="K15" s="1101"/>
      <c r="L15" s="1101"/>
      <c r="M15" s="1101"/>
      <c r="N15" s="74"/>
      <c r="O15"/>
      <c r="P15" s="1102" t="s">
        <v>60</v>
      </c>
      <c r="Q15" s="1102"/>
      <c r="R15" s="1102"/>
      <c r="S15" s="1102"/>
      <c r="T15" s="110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3"/>
      <c r="Q16" s="1103"/>
      <c r="R16" s="1103"/>
      <c r="S16" s="1103"/>
      <c r="T16" s="11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2" t="s">
        <v>58</v>
      </c>
      <c r="B17" s="1072" t="s">
        <v>48</v>
      </c>
      <c r="C17" s="1106" t="s">
        <v>47</v>
      </c>
      <c r="D17" s="1108" t="s">
        <v>49</v>
      </c>
      <c r="E17" s="1109"/>
      <c r="F17" s="1072" t="s">
        <v>21</v>
      </c>
      <c r="G17" s="1072" t="s">
        <v>24</v>
      </c>
      <c r="H17" s="1072" t="s">
        <v>22</v>
      </c>
      <c r="I17" s="1072" t="s">
        <v>23</v>
      </c>
      <c r="J17" s="1072" t="s">
        <v>16</v>
      </c>
      <c r="K17" s="1072" t="s">
        <v>62</v>
      </c>
      <c r="L17" s="1072" t="s">
        <v>64</v>
      </c>
      <c r="M17" s="1072" t="s">
        <v>2</v>
      </c>
      <c r="N17" s="1072" t="s">
        <v>63</v>
      </c>
      <c r="O17" s="1072" t="s">
        <v>25</v>
      </c>
      <c r="P17" s="1108" t="s">
        <v>17</v>
      </c>
      <c r="Q17" s="1112"/>
      <c r="R17" s="1112"/>
      <c r="S17" s="1112"/>
      <c r="T17" s="1109"/>
      <c r="U17" s="1104" t="s">
        <v>55</v>
      </c>
      <c r="V17" s="1105"/>
      <c r="W17" s="1072" t="s">
        <v>6</v>
      </c>
      <c r="X17" s="1072" t="s">
        <v>41</v>
      </c>
      <c r="Y17" s="1074" t="s">
        <v>53</v>
      </c>
      <c r="Z17" s="1076" t="s">
        <v>18</v>
      </c>
      <c r="AA17" s="1078" t="s">
        <v>59</v>
      </c>
      <c r="AB17" s="1078" t="s">
        <v>19</v>
      </c>
      <c r="AC17" s="1078" t="s">
        <v>65</v>
      </c>
      <c r="AD17" s="1080" t="s">
        <v>56</v>
      </c>
      <c r="AE17" s="1081"/>
      <c r="AF17" s="1082"/>
      <c r="AG17" s="77"/>
      <c r="BD17" s="76" t="s">
        <v>61</v>
      </c>
    </row>
    <row r="18" spans="1:68" ht="14.25" customHeight="1" x14ac:dyDescent="0.2">
      <c r="A18" s="1073"/>
      <c r="B18" s="1073"/>
      <c r="C18" s="1107"/>
      <c r="D18" s="1110"/>
      <c r="E18" s="1111"/>
      <c r="F18" s="1073"/>
      <c r="G18" s="1073"/>
      <c r="H18" s="1073"/>
      <c r="I18" s="1073"/>
      <c r="J18" s="1073"/>
      <c r="K18" s="1073"/>
      <c r="L18" s="1073"/>
      <c r="M18" s="1073"/>
      <c r="N18" s="1073"/>
      <c r="O18" s="1073"/>
      <c r="P18" s="1110"/>
      <c r="Q18" s="1113"/>
      <c r="R18" s="1113"/>
      <c r="S18" s="1113"/>
      <c r="T18" s="1111"/>
      <c r="U18" s="78" t="s">
        <v>44</v>
      </c>
      <c r="V18" s="78" t="s">
        <v>43</v>
      </c>
      <c r="W18" s="1073"/>
      <c r="X18" s="1073"/>
      <c r="Y18" s="1075"/>
      <c r="Z18" s="1077"/>
      <c r="AA18" s="1079"/>
      <c r="AB18" s="1079"/>
      <c r="AC18" s="1079"/>
      <c r="AD18" s="1083"/>
      <c r="AE18" s="1084"/>
      <c r="AF18" s="1085"/>
      <c r="AG18" s="77"/>
      <c r="BD18" s="76"/>
    </row>
    <row r="19" spans="1:68" ht="27.75" customHeight="1" x14ac:dyDescent="0.2">
      <c r="A19" s="784" t="s">
        <v>76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52"/>
      <c r="AB19" s="52"/>
      <c r="AC19" s="52"/>
    </row>
    <row r="20" spans="1:68" ht="16.5" customHeight="1" x14ac:dyDescent="0.25">
      <c r="A20" s="750" t="s">
        <v>76</v>
      </c>
      <c r="B20" s="750"/>
      <c r="C20" s="750"/>
      <c r="D20" s="750"/>
      <c r="E20" s="750"/>
      <c r="F20" s="750"/>
      <c r="G20" s="750"/>
      <c r="H20" s="750"/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0"/>
      <c r="T20" s="750"/>
      <c r="U20" s="750"/>
      <c r="V20" s="750"/>
      <c r="W20" s="750"/>
      <c r="X20" s="750"/>
      <c r="Y20" s="750"/>
      <c r="Z20" s="750"/>
      <c r="AA20" s="62"/>
      <c r="AB20" s="62"/>
      <c r="AC20" s="62"/>
    </row>
    <row r="21" spans="1:68" ht="14.25" customHeight="1" x14ac:dyDescent="0.25">
      <c r="A21" s="740" t="s">
        <v>77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37.5" customHeight="1" x14ac:dyDescent="0.25">
      <c r="A22" s="60" t="s">
        <v>78</v>
      </c>
      <c r="B22" s="60" t="s">
        <v>79</v>
      </c>
      <c r="C22" s="34">
        <v>4301051865</v>
      </c>
      <c r="D22" s="741">
        <v>4680115885912</v>
      </c>
      <c r="E22" s="74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10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83</v>
      </c>
      <c r="B23" s="60" t="s">
        <v>84</v>
      </c>
      <c r="C23" s="34">
        <v>4301051552</v>
      </c>
      <c r="D23" s="741">
        <v>4607091388237</v>
      </c>
      <c r="E23" s="74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10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3"/>
      <c r="R23" s="743"/>
      <c r="S23" s="743"/>
      <c r="T23" s="744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86</v>
      </c>
      <c r="B24" s="60" t="s">
        <v>87</v>
      </c>
      <c r="C24" s="34">
        <v>4301051861</v>
      </c>
      <c r="D24" s="741">
        <v>4680115885905</v>
      </c>
      <c r="E24" s="741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3"/>
      <c r="R24" s="743"/>
      <c r="S24" s="743"/>
      <c r="T24" s="744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89</v>
      </c>
      <c r="B25" s="60" t="s">
        <v>90</v>
      </c>
      <c r="C25" s="34">
        <v>4301051592</v>
      </c>
      <c r="D25" s="741">
        <v>4607091388244</v>
      </c>
      <c r="E25" s="741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10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3"/>
      <c r="R25" s="743"/>
      <c r="S25" s="743"/>
      <c r="T25" s="744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38"/>
      <c r="B26" s="7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9"/>
      <c r="P26" s="735" t="s">
        <v>40</v>
      </c>
      <c r="Q26" s="736"/>
      <c r="R26" s="736"/>
      <c r="S26" s="736"/>
      <c r="T26" s="736"/>
      <c r="U26" s="736"/>
      <c r="V26" s="73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38"/>
      <c r="B27" s="738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8"/>
      <c r="N27" s="738"/>
      <c r="O27" s="739"/>
      <c r="P27" s="735" t="s">
        <v>40</v>
      </c>
      <c r="Q27" s="736"/>
      <c r="R27" s="736"/>
      <c r="S27" s="736"/>
      <c r="T27" s="736"/>
      <c r="U27" s="736"/>
      <c r="V27" s="73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40" t="s">
        <v>92</v>
      </c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  <c r="Z28" s="740"/>
      <c r="AA28" s="63"/>
      <c r="AB28" s="63"/>
      <c r="AC28" s="63"/>
    </row>
    <row r="29" spans="1:68" ht="27" customHeight="1" x14ac:dyDescent="0.25">
      <c r="A29" s="60" t="s">
        <v>93</v>
      </c>
      <c r="B29" s="60" t="s">
        <v>94</v>
      </c>
      <c r="C29" s="34">
        <v>4301032013</v>
      </c>
      <c r="D29" s="741">
        <v>4607091388503</v>
      </c>
      <c r="E29" s="741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38"/>
      <c r="B30" s="738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  <c r="N30" s="738"/>
      <c r="O30" s="739"/>
      <c r="P30" s="735" t="s">
        <v>40</v>
      </c>
      <c r="Q30" s="736"/>
      <c r="R30" s="736"/>
      <c r="S30" s="736"/>
      <c r="T30" s="736"/>
      <c r="U30" s="736"/>
      <c r="V30" s="73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38"/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  <c r="N31" s="738"/>
      <c r="O31" s="739"/>
      <c r="P31" s="735" t="s">
        <v>40</v>
      </c>
      <c r="Q31" s="736"/>
      <c r="R31" s="736"/>
      <c r="S31" s="736"/>
      <c r="T31" s="736"/>
      <c r="U31" s="736"/>
      <c r="V31" s="73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84" t="s">
        <v>98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52"/>
      <c r="AB32" s="52"/>
      <c r="AC32" s="52"/>
    </row>
    <row r="33" spans="1:68" ht="16.5" customHeight="1" x14ac:dyDescent="0.25">
      <c r="A33" s="750" t="s">
        <v>99</v>
      </c>
      <c r="B33" s="750"/>
      <c r="C33" s="750"/>
      <c r="D33" s="750"/>
      <c r="E33" s="750"/>
      <c r="F33" s="750"/>
      <c r="G33" s="750"/>
      <c r="H33" s="750"/>
      <c r="I33" s="750"/>
      <c r="J33" s="750"/>
      <c r="K33" s="750"/>
      <c r="L33" s="750"/>
      <c r="M33" s="750"/>
      <c r="N33" s="750"/>
      <c r="O33" s="750"/>
      <c r="P33" s="750"/>
      <c r="Q33" s="750"/>
      <c r="R33" s="750"/>
      <c r="S33" s="750"/>
      <c r="T33" s="750"/>
      <c r="U33" s="750"/>
      <c r="V33" s="750"/>
      <c r="W33" s="750"/>
      <c r="X33" s="750"/>
      <c r="Y33" s="750"/>
      <c r="Z33" s="750"/>
      <c r="AA33" s="62"/>
      <c r="AB33" s="62"/>
      <c r="AC33" s="62"/>
    </row>
    <row r="34" spans="1:68" ht="14.25" customHeight="1" x14ac:dyDescent="0.25">
      <c r="A34" s="740" t="s">
        <v>100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63"/>
      <c r="AB34" s="63"/>
      <c r="AC34" s="63"/>
    </row>
    <row r="35" spans="1:68" ht="16.5" customHeight="1" x14ac:dyDescent="0.25">
      <c r="A35" s="60" t="s">
        <v>101</v>
      </c>
      <c r="B35" s="60" t="s">
        <v>102</v>
      </c>
      <c r="C35" s="34">
        <v>4301011380</v>
      </c>
      <c r="D35" s="741">
        <v>4607091385670</v>
      </c>
      <c r="E35" s="741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3"/>
      <c r="R35" s="743"/>
      <c r="S35" s="743"/>
      <c r="T35" s="744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106</v>
      </c>
      <c r="B36" s="60" t="s">
        <v>107</v>
      </c>
      <c r="C36" s="34">
        <v>4301011625</v>
      </c>
      <c r="D36" s="741">
        <v>4680115883956</v>
      </c>
      <c r="E36" s="741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10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3"/>
      <c r="R36" s="743"/>
      <c r="S36" s="743"/>
      <c r="T36" s="744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741">
        <v>4607091385687</v>
      </c>
      <c r="E37" s="741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10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3"/>
      <c r="R37" s="743"/>
      <c r="S37" s="743"/>
      <c r="T37" s="744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115</v>
      </c>
      <c r="B38" s="60" t="s">
        <v>116</v>
      </c>
      <c r="C38" s="34">
        <v>4301011565</v>
      </c>
      <c r="D38" s="741">
        <v>4680115882539</v>
      </c>
      <c r="E38" s="741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10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4301011624</v>
      </c>
      <c r="D39" s="741">
        <v>4680115883949</v>
      </c>
      <c r="E39" s="74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10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3"/>
      <c r="R39" s="743"/>
      <c r="S39" s="743"/>
      <c r="T39" s="74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39"/>
      <c r="P40" s="735" t="s">
        <v>40</v>
      </c>
      <c r="Q40" s="736"/>
      <c r="R40" s="736"/>
      <c r="S40" s="736"/>
      <c r="T40" s="736"/>
      <c r="U40" s="736"/>
      <c r="V40" s="737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38"/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9"/>
      <c r="P41" s="735" t="s">
        <v>40</v>
      </c>
      <c r="Q41" s="736"/>
      <c r="R41" s="736"/>
      <c r="S41" s="736"/>
      <c r="T41" s="736"/>
      <c r="U41" s="736"/>
      <c r="V41" s="737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40" t="s">
        <v>77</v>
      </c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  <c r="Z42" s="740"/>
      <c r="AA42" s="63"/>
      <c r="AB42" s="63"/>
      <c r="AC42" s="63"/>
    </row>
    <row r="43" spans="1:68" ht="27" customHeight="1" x14ac:dyDescent="0.25">
      <c r="A43" s="60" t="s">
        <v>119</v>
      </c>
      <c r="B43" s="60" t="s">
        <v>120</v>
      </c>
      <c r="C43" s="34">
        <v>4301051842</v>
      </c>
      <c r="D43" s="741">
        <v>4680115885233</v>
      </c>
      <c r="E43" s="741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10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3"/>
      <c r="R43" s="743"/>
      <c r="S43" s="743"/>
      <c r="T43" s="744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123</v>
      </c>
      <c r="B44" s="60" t="s">
        <v>124</v>
      </c>
      <c r="C44" s="34">
        <v>4301051820</v>
      </c>
      <c r="D44" s="741">
        <v>4680115884915</v>
      </c>
      <c r="E44" s="74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10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3"/>
      <c r="R44" s="743"/>
      <c r="S44" s="743"/>
      <c r="T44" s="74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38"/>
      <c r="B45" s="738"/>
      <c r="C45" s="738"/>
      <c r="D45" s="738"/>
      <c r="E45" s="738"/>
      <c r="F45" s="738"/>
      <c r="G45" s="738"/>
      <c r="H45" s="738"/>
      <c r="I45" s="738"/>
      <c r="J45" s="738"/>
      <c r="K45" s="738"/>
      <c r="L45" s="738"/>
      <c r="M45" s="738"/>
      <c r="N45" s="738"/>
      <c r="O45" s="739"/>
      <c r="P45" s="735" t="s">
        <v>40</v>
      </c>
      <c r="Q45" s="736"/>
      <c r="R45" s="736"/>
      <c r="S45" s="736"/>
      <c r="T45" s="736"/>
      <c r="U45" s="736"/>
      <c r="V45" s="737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738"/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9"/>
      <c r="P46" s="735" t="s">
        <v>40</v>
      </c>
      <c r="Q46" s="736"/>
      <c r="R46" s="736"/>
      <c r="S46" s="736"/>
      <c r="T46" s="736"/>
      <c r="U46" s="736"/>
      <c r="V46" s="737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750" t="s">
        <v>126</v>
      </c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  <c r="O47" s="750"/>
      <c r="P47" s="750"/>
      <c r="Q47" s="750"/>
      <c r="R47" s="750"/>
      <c r="S47" s="750"/>
      <c r="T47" s="750"/>
      <c r="U47" s="750"/>
      <c r="V47" s="750"/>
      <c r="W47" s="750"/>
      <c r="X47" s="750"/>
      <c r="Y47" s="750"/>
      <c r="Z47" s="750"/>
      <c r="AA47" s="62"/>
      <c r="AB47" s="62"/>
      <c r="AC47" s="62"/>
    </row>
    <row r="48" spans="1:68" ht="14.25" customHeight="1" x14ac:dyDescent="0.25">
      <c r="A48" s="740" t="s">
        <v>100</v>
      </c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  <c r="Z48" s="740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741">
        <v>4680115885882</v>
      </c>
      <c r="E49" s="74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130</v>
      </c>
      <c r="B50" s="60" t="s">
        <v>131</v>
      </c>
      <c r="C50" s="34">
        <v>4301011816</v>
      </c>
      <c r="D50" s="741">
        <v>4680115881426</v>
      </c>
      <c r="E50" s="74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10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4301011386</v>
      </c>
      <c r="D51" s="741">
        <v>4680115880283</v>
      </c>
      <c r="E51" s="74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10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4301011432</v>
      </c>
      <c r="D52" s="741">
        <v>4680115882720</v>
      </c>
      <c r="E52" s="741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10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141</v>
      </c>
      <c r="B53" s="60" t="s">
        <v>142</v>
      </c>
      <c r="C53" s="34">
        <v>4301011806</v>
      </c>
      <c r="D53" s="741">
        <v>4680115881525</v>
      </c>
      <c r="E53" s="741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10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741">
        <v>4680115885899</v>
      </c>
      <c r="E54" s="741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3"/>
      <c r="R54" s="743"/>
      <c r="S54" s="743"/>
      <c r="T54" s="744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741">
        <v>4680115881419</v>
      </c>
      <c r="E55" s="741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10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3"/>
      <c r="R55" s="743"/>
      <c r="S55" s="743"/>
      <c r="T55" s="744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738"/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9"/>
      <c r="P56" s="735" t="s">
        <v>40</v>
      </c>
      <c r="Q56" s="736"/>
      <c r="R56" s="736"/>
      <c r="S56" s="736"/>
      <c r="T56" s="736"/>
      <c r="U56" s="736"/>
      <c r="V56" s="737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738"/>
      <c r="B57" s="738"/>
      <c r="C57" s="738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9"/>
      <c r="P57" s="735" t="s">
        <v>40</v>
      </c>
      <c r="Q57" s="736"/>
      <c r="R57" s="736"/>
      <c r="S57" s="736"/>
      <c r="T57" s="736"/>
      <c r="U57" s="736"/>
      <c r="V57" s="737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740" t="s">
        <v>149</v>
      </c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  <c r="Z58" s="740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741">
        <v>4680115881440</v>
      </c>
      <c r="E59" s="741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10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3"/>
      <c r="R59" s="743"/>
      <c r="S59" s="743"/>
      <c r="T59" s="744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customHeight="1" x14ac:dyDescent="0.25">
      <c r="A60" s="60" t="s">
        <v>153</v>
      </c>
      <c r="B60" s="60" t="s">
        <v>154</v>
      </c>
      <c r="C60" s="34">
        <v>4301020228</v>
      </c>
      <c r="D60" s="741">
        <v>4680115882751</v>
      </c>
      <c r="E60" s="741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3"/>
      <c r="R60" s="743"/>
      <c r="S60" s="743"/>
      <c r="T60" s="74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156</v>
      </c>
      <c r="B61" s="60" t="s">
        <v>157</v>
      </c>
      <c r="C61" s="34">
        <v>4301020358</v>
      </c>
      <c r="D61" s="741">
        <v>4680115885950</v>
      </c>
      <c r="E61" s="741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3"/>
      <c r="R61" s="743"/>
      <c r="S61" s="743"/>
      <c r="T61" s="74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741">
        <v>4680115881433</v>
      </c>
      <c r="E62" s="741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10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3"/>
      <c r="R62" s="743"/>
      <c r="S62" s="743"/>
      <c r="T62" s="744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738"/>
      <c r="B63" s="738"/>
      <c r="C63" s="738"/>
      <c r="D63" s="738"/>
      <c r="E63" s="738"/>
      <c r="F63" s="738"/>
      <c r="G63" s="738"/>
      <c r="H63" s="738"/>
      <c r="I63" s="738"/>
      <c r="J63" s="738"/>
      <c r="K63" s="738"/>
      <c r="L63" s="738"/>
      <c r="M63" s="738"/>
      <c r="N63" s="738"/>
      <c r="O63" s="739"/>
      <c r="P63" s="735" t="s">
        <v>40</v>
      </c>
      <c r="Q63" s="736"/>
      <c r="R63" s="736"/>
      <c r="S63" s="736"/>
      <c r="T63" s="736"/>
      <c r="U63" s="736"/>
      <c r="V63" s="737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x14ac:dyDescent="0.2">
      <c r="A64" s="738"/>
      <c r="B64" s="738"/>
      <c r="C64" s="738"/>
      <c r="D64" s="738"/>
      <c r="E64" s="738"/>
      <c r="F64" s="738"/>
      <c r="G64" s="738"/>
      <c r="H64" s="738"/>
      <c r="I64" s="738"/>
      <c r="J64" s="738"/>
      <c r="K64" s="738"/>
      <c r="L64" s="738"/>
      <c r="M64" s="738"/>
      <c r="N64" s="738"/>
      <c r="O64" s="739"/>
      <c r="P64" s="735" t="s">
        <v>40</v>
      </c>
      <c r="Q64" s="736"/>
      <c r="R64" s="736"/>
      <c r="S64" s="736"/>
      <c r="T64" s="736"/>
      <c r="U64" s="736"/>
      <c r="V64" s="737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customHeight="1" x14ac:dyDescent="0.25">
      <c r="A65" s="740" t="s">
        <v>160</v>
      </c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  <c r="Z65" s="740"/>
      <c r="AA65" s="63"/>
      <c r="AB65" s="63"/>
      <c r="AC65" s="63"/>
    </row>
    <row r="66" spans="1:68" ht="16.5" customHeight="1" x14ac:dyDescent="0.25">
      <c r="A66" s="60" t="s">
        <v>161</v>
      </c>
      <c r="B66" s="60" t="s">
        <v>162</v>
      </c>
      <c r="C66" s="34">
        <v>4301031240</v>
      </c>
      <c r="D66" s="741">
        <v>4680115885042</v>
      </c>
      <c r="E66" s="741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10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customHeight="1" x14ac:dyDescent="0.25">
      <c r="A67" s="60" t="s">
        <v>164</v>
      </c>
      <c r="B67" s="60" t="s">
        <v>165</v>
      </c>
      <c r="C67" s="34">
        <v>4301031315</v>
      </c>
      <c r="D67" s="741">
        <v>4680115885080</v>
      </c>
      <c r="E67" s="741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10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167</v>
      </c>
      <c r="B68" s="60" t="s">
        <v>168</v>
      </c>
      <c r="C68" s="34">
        <v>4301031243</v>
      </c>
      <c r="D68" s="741">
        <v>4680115885073</v>
      </c>
      <c r="E68" s="741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10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170</v>
      </c>
      <c r="B69" s="60" t="s">
        <v>171</v>
      </c>
      <c r="C69" s="34">
        <v>4301031241</v>
      </c>
      <c r="D69" s="741">
        <v>4680115885059</v>
      </c>
      <c r="E69" s="741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10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172</v>
      </c>
      <c r="B70" s="60" t="s">
        <v>173</v>
      </c>
      <c r="C70" s="34">
        <v>4301031316</v>
      </c>
      <c r="D70" s="741">
        <v>4680115885097</v>
      </c>
      <c r="E70" s="741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10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38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39"/>
      <c r="P71" s="735" t="s">
        <v>40</v>
      </c>
      <c r="Q71" s="736"/>
      <c r="R71" s="736"/>
      <c r="S71" s="736"/>
      <c r="T71" s="736"/>
      <c r="U71" s="736"/>
      <c r="V71" s="737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39"/>
      <c r="P72" s="735" t="s">
        <v>40</v>
      </c>
      <c r="Q72" s="736"/>
      <c r="R72" s="736"/>
      <c r="S72" s="736"/>
      <c r="T72" s="736"/>
      <c r="U72" s="736"/>
      <c r="V72" s="737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customHeight="1" x14ac:dyDescent="0.25">
      <c r="A73" s="740" t="s">
        <v>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741">
        <v>4680115881891</v>
      </c>
      <c r="E74" s="741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10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741">
        <v>4680115885769</v>
      </c>
      <c r="E75" s="741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741">
        <v>4680115884410</v>
      </c>
      <c r="E76" s="741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customHeight="1" x14ac:dyDescent="0.25">
      <c r="A77" s="60" t="s">
        <v>183</v>
      </c>
      <c r="B77" s="60" t="s">
        <v>184</v>
      </c>
      <c r="C77" s="34">
        <v>4301051837</v>
      </c>
      <c r="D77" s="741">
        <v>4680115884311</v>
      </c>
      <c r="E77" s="741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10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customHeight="1" x14ac:dyDescent="0.25">
      <c r="A78" s="60" t="s">
        <v>185</v>
      </c>
      <c r="B78" s="60" t="s">
        <v>186</v>
      </c>
      <c r="C78" s="34">
        <v>4301051844</v>
      </c>
      <c r="D78" s="741">
        <v>4680115885929</v>
      </c>
      <c r="E78" s="741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43"/>
      <c r="R78" s="743"/>
      <c r="S78" s="743"/>
      <c r="T78" s="744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customHeight="1" x14ac:dyDescent="0.25">
      <c r="A79" s="60" t="s">
        <v>187</v>
      </c>
      <c r="B79" s="60" t="s">
        <v>188</v>
      </c>
      <c r="C79" s="34">
        <v>4301051827</v>
      </c>
      <c r="D79" s="741">
        <v>4680115884403</v>
      </c>
      <c r="E79" s="741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10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43"/>
      <c r="R79" s="743"/>
      <c r="S79" s="743"/>
      <c r="T79" s="744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738"/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9"/>
      <c r="P80" s="735" t="s">
        <v>40</v>
      </c>
      <c r="Q80" s="736"/>
      <c r="R80" s="736"/>
      <c r="S80" s="736"/>
      <c r="T80" s="736"/>
      <c r="U80" s="736"/>
      <c r="V80" s="737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38"/>
      <c r="B81" s="738"/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8"/>
      <c r="N81" s="738"/>
      <c r="O81" s="739"/>
      <c r="P81" s="735" t="s">
        <v>40</v>
      </c>
      <c r="Q81" s="736"/>
      <c r="R81" s="736"/>
      <c r="S81" s="736"/>
      <c r="T81" s="736"/>
      <c r="U81" s="736"/>
      <c r="V81" s="737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40" t="s">
        <v>189</v>
      </c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  <c r="Z82" s="740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741">
        <v>4680115881532</v>
      </c>
      <c r="E83" s="741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10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customHeight="1" x14ac:dyDescent="0.25">
      <c r="A84" s="60" t="s">
        <v>190</v>
      </c>
      <c r="B84" s="60" t="s">
        <v>193</v>
      </c>
      <c r="C84" s="34">
        <v>4301060371</v>
      </c>
      <c r="D84" s="741">
        <v>4680115881532</v>
      </c>
      <c r="E84" s="741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104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customHeight="1" x14ac:dyDescent="0.25">
      <c r="A85" s="60" t="s">
        <v>194</v>
      </c>
      <c r="B85" s="60" t="s">
        <v>195</v>
      </c>
      <c r="C85" s="34">
        <v>4301060351</v>
      </c>
      <c r="D85" s="741">
        <v>4680115881464</v>
      </c>
      <c r="E85" s="741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10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738"/>
      <c r="B86" s="738"/>
      <c r="C86" s="738"/>
      <c r="D86" s="738"/>
      <c r="E86" s="738"/>
      <c r="F86" s="738"/>
      <c r="G86" s="738"/>
      <c r="H86" s="738"/>
      <c r="I86" s="738"/>
      <c r="J86" s="738"/>
      <c r="K86" s="738"/>
      <c r="L86" s="738"/>
      <c r="M86" s="738"/>
      <c r="N86" s="738"/>
      <c r="O86" s="739"/>
      <c r="P86" s="735" t="s">
        <v>40</v>
      </c>
      <c r="Q86" s="736"/>
      <c r="R86" s="736"/>
      <c r="S86" s="736"/>
      <c r="T86" s="736"/>
      <c r="U86" s="736"/>
      <c r="V86" s="737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38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39"/>
      <c r="P87" s="735" t="s">
        <v>40</v>
      </c>
      <c r="Q87" s="736"/>
      <c r="R87" s="736"/>
      <c r="S87" s="736"/>
      <c r="T87" s="736"/>
      <c r="U87" s="736"/>
      <c r="V87" s="737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customHeight="1" x14ac:dyDescent="0.25">
      <c r="A88" s="750" t="s">
        <v>197</v>
      </c>
      <c r="B88" s="750"/>
      <c r="C88" s="750"/>
      <c r="D88" s="750"/>
      <c r="E88" s="750"/>
      <c r="F88" s="750"/>
      <c r="G88" s="750"/>
      <c r="H88" s="750"/>
      <c r="I88" s="750"/>
      <c r="J88" s="750"/>
      <c r="K88" s="750"/>
      <c r="L88" s="750"/>
      <c r="M88" s="750"/>
      <c r="N88" s="750"/>
      <c r="O88" s="750"/>
      <c r="P88" s="750"/>
      <c r="Q88" s="750"/>
      <c r="R88" s="750"/>
      <c r="S88" s="750"/>
      <c r="T88" s="750"/>
      <c r="U88" s="750"/>
      <c r="V88" s="750"/>
      <c r="W88" s="750"/>
      <c r="X88" s="750"/>
      <c r="Y88" s="750"/>
      <c r="Z88" s="750"/>
      <c r="AA88" s="62"/>
      <c r="AB88" s="62"/>
      <c r="AC88" s="62"/>
    </row>
    <row r="89" spans="1:68" ht="14.25" customHeight="1" x14ac:dyDescent="0.25">
      <c r="A89" s="740" t="s">
        <v>100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741">
        <v>4680115881327</v>
      </c>
      <c r="E90" s="741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43"/>
      <c r="R90" s="743"/>
      <c r="S90" s="743"/>
      <c r="T90" s="744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IFERROR(IF(Y90=0,"",ROUNDUP(Y90/H90,0)*0.01898),"")</f>
        <v/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201</v>
      </c>
      <c r="B91" s="60" t="s">
        <v>202</v>
      </c>
      <c r="C91" s="34">
        <v>4301011476</v>
      </c>
      <c r="D91" s="741">
        <v>4680115881518</v>
      </c>
      <c r="E91" s="741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10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203</v>
      </c>
      <c r="B92" s="60" t="s">
        <v>204</v>
      </c>
      <c r="C92" s="34">
        <v>4301011443</v>
      </c>
      <c r="D92" s="741">
        <v>4680115881303</v>
      </c>
      <c r="E92" s="741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10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38"/>
      <c r="B93" s="738"/>
      <c r="C93" s="738"/>
      <c r="D93" s="738"/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9"/>
      <c r="P93" s="735" t="s">
        <v>40</v>
      </c>
      <c r="Q93" s="736"/>
      <c r="R93" s="736"/>
      <c r="S93" s="736"/>
      <c r="T93" s="736"/>
      <c r="U93" s="736"/>
      <c r="V93" s="737"/>
      <c r="W93" s="40" t="s">
        <v>39</v>
      </c>
      <c r="X93" s="41">
        <f>IFERROR(X90/H90,"0")+IFERROR(X91/H91,"0")+IFERROR(X92/H92,"0")</f>
        <v>0</v>
      </c>
      <c r="Y93" s="41">
        <f>IFERROR(Y90/H90,"0")+IFERROR(Y91/H91,"0")+IFERROR(Y92/H92,"0")</f>
        <v>0</v>
      </c>
      <c r="Z93" s="41">
        <f>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38"/>
      <c r="B94" s="738"/>
      <c r="C94" s="738"/>
      <c r="D94" s="738"/>
      <c r="E94" s="738"/>
      <c r="F94" s="738"/>
      <c r="G94" s="738"/>
      <c r="H94" s="738"/>
      <c r="I94" s="738"/>
      <c r="J94" s="738"/>
      <c r="K94" s="738"/>
      <c r="L94" s="738"/>
      <c r="M94" s="738"/>
      <c r="N94" s="738"/>
      <c r="O94" s="739"/>
      <c r="P94" s="735" t="s">
        <v>40</v>
      </c>
      <c r="Q94" s="736"/>
      <c r="R94" s="736"/>
      <c r="S94" s="736"/>
      <c r="T94" s="736"/>
      <c r="U94" s="736"/>
      <c r="V94" s="737"/>
      <c r="W94" s="40" t="s">
        <v>0</v>
      </c>
      <c r="X94" s="41">
        <f>IFERROR(SUM(X90:X92),"0")</f>
        <v>0</v>
      </c>
      <c r="Y94" s="41">
        <f>IFERROR(SUM(Y90:Y92),"0")</f>
        <v>0</v>
      </c>
      <c r="Z94" s="40"/>
      <c r="AA94" s="64"/>
      <c r="AB94" s="64"/>
      <c r="AC94" s="64"/>
    </row>
    <row r="95" spans="1:68" ht="14.25" customHeight="1" x14ac:dyDescent="0.25">
      <c r="A95" s="740" t="s">
        <v>77</v>
      </c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  <c r="Z95" s="740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741">
        <v>4607091386967</v>
      </c>
      <c r="E96" s="741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10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43"/>
      <c r="R96" s="743"/>
      <c r="S96" s="743"/>
      <c r="T96" s="74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customHeight="1" x14ac:dyDescent="0.25">
      <c r="A97" s="60" t="s">
        <v>206</v>
      </c>
      <c r="B97" s="60" t="s">
        <v>209</v>
      </c>
      <c r="C97" s="34">
        <v>4301051546</v>
      </c>
      <c r="D97" s="741">
        <v>4607091386967</v>
      </c>
      <c r="E97" s="741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10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3"/>
      <c r="R97" s="743"/>
      <c r="S97" s="743"/>
      <c r="T97" s="74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206</v>
      </c>
      <c r="B98" s="60" t="s">
        <v>211</v>
      </c>
      <c r="C98" s="34">
        <v>4301051712</v>
      </c>
      <c r="D98" s="741">
        <v>4607091386967</v>
      </c>
      <c r="E98" s="741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1037" t="s">
        <v>212</v>
      </c>
      <c r="Q98" s="743"/>
      <c r="R98" s="743"/>
      <c r="S98" s="743"/>
      <c r="T98" s="744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customHeight="1" x14ac:dyDescent="0.25">
      <c r="A99" s="60" t="s">
        <v>215</v>
      </c>
      <c r="B99" s="60" t="s">
        <v>216</v>
      </c>
      <c r="C99" s="34">
        <v>4301051788</v>
      </c>
      <c r="D99" s="741">
        <v>4680115884953</v>
      </c>
      <c r="E99" s="741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1025" t="s">
        <v>217</v>
      </c>
      <c r="Q99" s="743"/>
      <c r="R99" s="743"/>
      <c r="S99" s="743"/>
      <c r="T99" s="744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4301051436</v>
      </c>
      <c r="D100" s="741">
        <v>4607091385731</v>
      </c>
      <c r="E100" s="741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10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customHeight="1" x14ac:dyDescent="0.25">
      <c r="A101" s="60" t="s">
        <v>219</v>
      </c>
      <c r="B101" s="60" t="s">
        <v>221</v>
      </c>
      <c r="C101" s="34">
        <v>4301051718</v>
      </c>
      <c r="D101" s="741">
        <v>4607091385731</v>
      </c>
      <c r="E101" s="741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1027" t="s">
        <v>222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customHeight="1" x14ac:dyDescent="0.25">
      <c r="A102" s="60" t="s">
        <v>219</v>
      </c>
      <c r="B102" s="60" t="s">
        <v>223</v>
      </c>
      <c r="C102" s="34">
        <v>4301052039</v>
      </c>
      <c r="D102" s="741">
        <v>4607091385731</v>
      </c>
      <c r="E102" s="741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1028" t="s">
        <v>224</v>
      </c>
      <c r="Q102" s="743"/>
      <c r="R102" s="743"/>
      <c r="S102" s="743"/>
      <c r="T102" s="744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customHeight="1" x14ac:dyDescent="0.25">
      <c r="A103" s="60" t="s">
        <v>225</v>
      </c>
      <c r="B103" s="60" t="s">
        <v>226</v>
      </c>
      <c r="C103" s="34">
        <v>4301051438</v>
      </c>
      <c r="D103" s="741">
        <v>4680115880894</v>
      </c>
      <c r="E103" s="741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10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43"/>
      <c r="R103" s="743"/>
      <c r="S103" s="743"/>
      <c r="T103" s="744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741">
        <v>4680115880214</v>
      </c>
      <c r="E104" s="741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10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3"/>
      <c r="R104" s="743"/>
      <c r="S104" s="743"/>
      <c r="T104" s="744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customHeight="1" x14ac:dyDescent="0.25">
      <c r="A105" s="60" t="s">
        <v>228</v>
      </c>
      <c r="B105" s="60" t="s">
        <v>230</v>
      </c>
      <c r="C105" s="34">
        <v>4301051687</v>
      </c>
      <c r="D105" s="741">
        <v>4680115880214</v>
      </c>
      <c r="E105" s="741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103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43"/>
      <c r="R105" s="743"/>
      <c r="S105" s="743"/>
      <c r="T105" s="744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738"/>
      <c r="B106" s="738"/>
      <c r="C106" s="738"/>
      <c r="D106" s="738"/>
      <c r="E106" s="738"/>
      <c r="F106" s="738"/>
      <c r="G106" s="738"/>
      <c r="H106" s="738"/>
      <c r="I106" s="738"/>
      <c r="J106" s="738"/>
      <c r="K106" s="738"/>
      <c r="L106" s="738"/>
      <c r="M106" s="738"/>
      <c r="N106" s="738"/>
      <c r="O106" s="739"/>
      <c r="P106" s="735" t="s">
        <v>40</v>
      </c>
      <c r="Q106" s="736"/>
      <c r="R106" s="736"/>
      <c r="S106" s="736"/>
      <c r="T106" s="736"/>
      <c r="U106" s="736"/>
      <c r="V106" s="737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38"/>
      <c r="B107" s="738"/>
      <c r="C107" s="738"/>
      <c r="D107" s="738"/>
      <c r="E107" s="738"/>
      <c r="F107" s="738"/>
      <c r="G107" s="738"/>
      <c r="H107" s="738"/>
      <c r="I107" s="738"/>
      <c r="J107" s="738"/>
      <c r="K107" s="738"/>
      <c r="L107" s="738"/>
      <c r="M107" s="738"/>
      <c r="N107" s="738"/>
      <c r="O107" s="739"/>
      <c r="P107" s="735" t="s">
        <v>40</v>
      </c>
      <c r="Q107" s="736"/>
      <c r="R107" s="736"/>
      <c r="S107" s="736"/>
      <c r="T107" s="736"/>
      <c r="U107" s="736"/>
      <c r="V107" s="737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customHeight="1" x14ac:dyDescent="0.25">
      <c r="A108" s="750" t="s">
        <v>231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750"/>
      <c r="V108" s="750"/>
      <c r="W108" s="750"/>
      <c r="X108" s="750"/>
      <c r="Y108" s="750"/>
      <c r="Z108" s="750"/>
      <c r="AA108" s="62"/>
      <c r="AB108" s="62"/>
      <c r="AC108" s="62"/>
    </row>
    <row r="109" spans="1:68" ht="14.25" customHeight="1" x14ac:dyDescent="0.25">
      <c r="A109" s="740" t="s">
        <v>100</v>
      </c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  <c r="Z109" s="740"/>
      <c r="AA109" s="63"/>
      <c r="AB109" s="63"/>
      <c r="AC109" s="63"/>
    </row>
    <row r="110" spans="1:68" ht="16.5" customHeight="1" x14ac:dyDescent="0.25">
      <c r="A110" s="60" t="s">
        <v>232</v>
      </c>
      <c r="B110" s="60" t="s">
        <v>233</v>
      </c>
      <c r="C110" s="34">
        <v>4301011514</v>
      </c>
      <c r="D110" s="741">
        <v>4680115882133</v>
      </c>
      <c r="E110" s="741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3"/>
      <c r="R110" s="743"/>
      <c r="S110" s="743"/>
      <c r="T110" s="744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235</v>
      </c>
      <c r="C111" s="34">
        <v>4301011703</v>
      </c>
      <c r="D111" s="741">
        <v>4680115882133</v>
      </c>
      <c r="E111" s="741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43"/>
      <c r="R111" s="743"/>
      <c r="S111" s="743"/>
      <c r="T111" s="74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236</v>
      </c>
      <c r="B112" s="60" t="s">
        <v>237</v>
      </c>
      <c r="C112" s="34">
        <v>4301011417</v>
      </c>
      <c r="D112" s="741">
        <v>4680115880269</v>
      </c>
      <c r="E112" s="741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10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238</v>
      </c>
      <c r="B113" s="60" t="s">
        <v>239</v>
      </c>
      <c r="C113" s="34">
        <v>4301011415</v>
      </c>
      <c r="D113" s="741">
        <v>4680115880429</v>
      </c>
      <c r="E113" s="741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10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240</v>
      </c>
      <c r="B114" s="60" t="s">
        <v>241</v>
      </c>
      <c r="C114" s="34">
        <v>4301011462</v>
      </c>
      <c r="D114" s="741">
        <v>4680115881457</v>
      </c>
      <c r="E114" s="741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10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38"/>
      <c r="B115" s="738"/>
      <c r="C115" s="738"/>
      <c r="D115" s="738"/>
      <c r="E115" s="738"/>
      <c r="F115" s="738"/>
      <c r="G115" s="738"/>
      <c r="H115" s="738"/>
      <c r="I115" s="738"/>
      <c r="J115" s="738"/>
      <c r="K115" s="738"/>
      <c r="L115" s="738"/>
      <c r="M115" s="738"/>
      <c r="N115" s="738"/>
      <c r="O115" s="739"/>
      <c r="P115" s="735" t="s">
        <v>40</v>
      </c>
      <c r="Q115" s="736"/>
      <c r="R115" s="736"/>
      <c r="S115" s="736"/>
      <c r="T115" s="736"/>
      <c r="U115" s="736"/>
      <c r="V115" s="737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38"/>
      <c r="B116" s="738"/>
      <c r="C116" s="738"/>
      <c r="D116" s="738"/>
      <c r="E116" s="738"/>
      <c r="F116" s="738"/>
      <c r="G116" s="738"/>
      <c r="H116" s="738"/>
      <c r="I116" s="738"/>
      <c r="J116" s="738"/>
      <c r="K116" s="738"/>
      <c r="L116" s="738"/>
      <c r="M116" s="738"/>
      <c r="N116" s="738"/>
      <c r="O116" s="739"/>
      <c r="P116" s="735" t="s">
        <v>40</v>
      </c>
      <c r="Q116" s="736"/>
      <c r="R116" s="736"/>
      <c r="S116" s="736"/>
      <c r="T116" s="736"/>
      <c r="U116" s="736"/>
      <c r="V116" s="737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customHeight="1" x14ac:dyDescent="0.25">
      <c r="A117" s="740" t="s">
        <v>149</v>
      </c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  <c r="Z117" s="740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4301020345</v>
      </c>
      <c r="D118" s="741">
        <v>4680115881488</v>
      </c>
      <c r="E118" s="741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10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43"/>
      <c r="R118" s="743"/>
      <c r="S118" s="743"/>
      <c r="T118" s="744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245</v>
      </c>
      <c r="B119" s="60" t="s">
        <v>246</v>
      </c>
      <c r="C119" s="34">
        <v>4301020346</v>
      </c>
      <c r="D119" s="741">
        <v>4680115882775</v>
      </c>
      <c r="E119" s="741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10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43"/>
      <c r="R119" s="743"/>
      <c r="S119" s="743"/>
      <c r="T119" s="744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247</v>
      </c>
      <c r="B120" s="60" t="s">
        <v>248</v>
      </c>
      <c r="C120" s="34">
        <v>4301020344</v>
      </c>
      <c r="D120" s="741">
        <v>4680115880658</v>
      </c>
      <c r="E120" s="741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10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43"/>
      <c r="R120" s="743"/>
      <c r="S120" s="743"/>
      <c r="T120" s="744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738"/>
      <c r="B121" s="738"/>
      <c r="C121" s="738"/>
      <c r="D121" s="738"/>
      <c r="E121" s="738"/>
      <c r="F121" s="738"/>
      <c r="G121" s="738"/>
      <c r="H121" s="738"/>
      <c r="I121" s="738"/>
      <c r="J121" s="738"/>
      <c r="K121" s="738"/>
      <c r="L121" s="738"/>
      <c r="M121" s="738"/>
      <c r="N121" s="738"/>
      <c r="O121" s="739"/>
      <c r="P121" s="735" t="s">
        <v>40</v>
      </c>
      <c r="Q121" s="736"/>
      <c r="R121" s="736"/>
      <c r="S121" s="736"/>
      <c r="T121" s="736"/>
      <c r="U121" s="736"/>
      <c r="V121" s="737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738"/>
      <c r="B122" s="738"/>
      <c r="C122" s="738"/>
      <c r="D122" s="738"/>
      <c r="E122" s="738"/>
      <c r="F122" s="738"/>
      <c r="G122" s="738"/>
      <c r="H122" s="738"/>
      <c r="I122" s="738"/>
      <c r="J122" s="738"/>
      <c r="K122" s="738"/>
      <c r="L122" s="738"/>
      <c r="M122" s="738"/>
      <c r="N122" s="738"/>
      <c r="O122" s="739"/>
      <c r="P122" s="735" t="s">
        <v>40</v>
      </c>
      <c r="Q122" s="736"/>
      <c r="R122" s="736"/>
      <c r="S122" s="736"/>
      <c r="T122" s="736"/>
      <c r="U122" s="736"/>
      <c r="V122" s="737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customHeight="1" x14ac:dyDescent="0.25">
      <c r="A123" s="740" t="s">
        <v>77</v>
      </c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  <c r="Z123" s="740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741">
        <v>4607091385168</v>
      </c>
      <c r="E124" s="741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10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customHeight="1" x14ac:dyDescent="0.25">
      <c r="A125" s="60" t="s">
        <v>249</v>
      </c>
      <c r="B125" s="60" t="s">
        <v>252</v>
      </c>
      <c r="C125" s="34">
        <v>4301051625</v>
      </c>
      <c r="D125" s="741">
        <v>4607091385168</v>
      </c>
      <c r="E125" s="741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customHeight="1" x14ac:dyDescent="0.25">
      <c r="A126" s="60" t="s">
        <v>249</v>
      </c>
      <c r="B126" s="60" t="s">
        <v>255</v>
      </c>
      <c r="C126" s="34">
        <v>4301051724</v>
      </c>
      <c r="D126" s="741">
        <v>4607091385168</v>
      </c>
      <c r="E126" s="741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1016" t="s">
        <v>256</v>
      </c>
      <c r="Q126" s="743"/>
      <c r="R126" s="743"/>
      <c r="S126" s="743"/>
      <c r="T126" s="744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4301051362</v>
      </c>
      <c r="D127" s="741">
        <v>4607091383256</v>
      </c>
      <c r="E127" s="741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10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3"/>
      <c r="R127" s="743"/>
      <c r="S127" s="743"/>
      <c r="T127" s="744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customHeight="1" x14ac:dyDescent="0.25">
      <c r="A128" s="60" t="s">
        <v>258</v>
      </c>
      <c r="B128" s="60" t="s">
        <v>261</v>
      </c>
      <c r="C128" s="34">
        <v>4301051730</v>
      </c>
      <c r="D128" s="741">
        <v>4607091383256</v>
      </c>
      <c r="E128" s="741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1018" t="s">
        <v>262</v>
      </c>
      <c r="Q128" s="743"/>
      <c r="R128" s="743"/>
      <c r="S128" s="743"/>
      <c r="T128" s="744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customHeight="1" x14ac:dyDescent="0.25">
      <c r="A129" s="60" t="s">
        <v>263</v>
      </c>
      <c r="B129" s="60" t="s">
        <v>264</v>
      </c>
      <c r="C129" s="34">
        <v>4301051358</v>
      </c>
      <c r="D129" s="741">
        <v>4607091385748</v>
      </c>
      <c r="E129" s="741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10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741">
        <v>4607091385748</v>
      </c>
      <c r="E130" s="741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1007" t="s">
        <v>266</v>
      </c>
      <c r="Q130" s="743"/>
      <c r="R130" s="743"/>
      <c r="S130" s="743"/>
      <c r="T130" s="744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customHeight="1" x14ac:dyDescent="0.25">
      <c r="A131" s="60" t="s">
        <v>267</v>
      </c>
      <c r="B131" s="60" t="s">
        <v>268</v>
      </c>
      <c r="C131" s="34">
        <v>4301051740</v>
      </c>
      <c r="D131" s="741">
        <v>4680115884533</v>
      </c>
      <c r="E131" s="741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10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customHeight="1" x14ac:dyDescent="0.25">
      <c r="A132" s="60" t="s">
        <v>270</v>
      </c>
      <c r="B132" s="60" t="s">
        <v>271</v>
      </c>
      <c r="C132" s="34">
        <v>4301051480</v>
      </c>
      <c r="D132" s="741">
        <v>4680115882645</v>
      </c>
      <c r="E132" s="741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738"/>
      <c r="B133" s="738"/>
      <c r="C133" s="738"/>
      <c r="D133" s="738"/>
      <c r="E133" s="738"/>
      <c r="F133" s="738"/>
      <c r="G133" s="738"/>
      <c r="H133" s="738"/>
      <c r="I133" s="738"/>
      <c r="J133" s="738"/>
      <c r="K133" s="738"/>
      <c r="L133" s="738"/>
      <c r="M133" s="738"/>
      <c r="N133" s="738"/>
      <c r="O133" s="739"/>
      <c r="P133" s="735" t="s">
        <v>40</v>
      </c>
      <c r="Q133" s="736"/>
      <c r="R133" s="736"/>
      <c r="S133" s="736"/>
      <c r="T133" s="736"/>
      <c r="U133" s="736"/>
      <c r="V133" s="737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738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39"/>
      <c r="P134" s="735" t="s">
        <v>40</v>
      </c>
      <c r="Q134" s="736"/>
      <c r="R134" s="736"/>
      <c r="S134" s="736"/>
      <c r="T134" s="736"/>
      <c r="U134" s="736"/>
      <c r="V134" s="737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customHeight="1" x14ac:dyDescent="0.25">
      <c r="A135" s="740" t="s">
        <v>189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  <c r="Z135" s="740"/>
      <c r="AA135" s="63"/>
      <c r="AB135" s="63"/>
      <c r="AC135" s="63"/>
    </row>
    <row r="136" spans="1:68" ht="37.5" customHeight="1" x14ac:dyDescent="0.25">
      <c r="A136" s="60" t="s">
        <v>273</v>
      </c>
      <c r="B136" s="60" t="s">
        <v>274</v>
      </c>
      <c r="C136" s="34">
        <v>4301060356</v>
      </c>
      <c r="D136" s="741">
        <v>4680115882652</v>
      </c>
      <c r="E136" s="741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10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43"/>
      <c r="R136" s="743"/>
      <c r="S136" s="743"/>
      <c r="T136" s="744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276</v>
      </c>
      <c r="B137" s="60" t="s">
        <v>277</v>
      </c>
      <c r="C137" s="34">
        <v>4301060317</v>
      </c>
      <c r="D137" s="741">
        <v>4680115880238</v>
      </c>
      <c r="E137" s="741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738"/>
      <c r="B138" s="738"/>
      <c r="C138" s="738"/>
      <c r="D138" s="738"/>
      <c r="E138" s="738"/>
      <c r="F138" s="738"/>
      <c r="G138" s="738"/>
      <c r="H138" s="738"/>
      <c r="I138" s="738"/>
      <c r="J138" s="738"/>
      <c r="K138" s="738"/>
      <c r="L138" s="738"/>
      <c r="M138" s="738"/>
      <c r="N138" s="738"/>
      <c r="O138" s="739"/>
      <c r="P138" s="735" t="s">
        <v>40</v>
      </c>
      <c r="Q138" s="736"/>
      <c r="R138" s="736"/>
      <c r="S138" s="736"/>
      <c r="T138" s="736"/>
      <c r="U138" s="736"/>
      <c r="V138" s="737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738"/>
      <c r="B139" s="738"/>
      <c r="C139" s="738"/>
      <c r="D139" s="738"/>
      <c r="E139" s="738"/>
      <c r="F139" s="738"/>
      <c r="G139" s="738"/>
      <c r="H139" s="738"/>
      <c r="I139" s="738"/>
      <c r="J139" s="738"/>
      <c r="K139" s="738"/>
      <c r="L139" s="738"/>
      <c r="M139" s="738"/>
      <c r="N139" s="738"/>
      <c r="O139" s="739"/>
      <c r="P139" s="735" t="s">
        <v>40</v>
      </c>
      <c r="Q139" s="736"/>
      <c r="R139" s="736"/>
      <c r="S139" s="736"/>
      <c r="T139" s="736"/>
      <c r="U139" s="736"/>
      <c r="V139" s="737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750" t="s">
        <v>279</v>
      </c>
      <c r="B140" s="750"/>
      <c r="C140" s="750"/>
      <c r="D140" s="750"/>
      <c r="E140" s="75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0"/>
      <c r="S140" s="750"/>
      <c r="T140" s="750"/>
      <c r="U140" s="750"/>
      <c r="V140" s="750"/>
      <c r="W140" s="750"/>
      <c r="X140" s="750"/>
      <c r="Y140" s="750"/>
      <c r="Z140" s="750"/>
      <c r="AA140" s="62"/>
      <c r="AB140" s="62"/>
      <c r="AC140" s="62"/>
    </row>
    <row r="141" spans="1:68" ht="14.25" customHeight="1" x14ac:dyDescent="0.25">
      <c r="A141" s="740" t="s">
        <v>100</v>
      </c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  <c r="Z141" s="740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741">
        <v>4680115882577</v>
      </c>
      <c r="E142" s="741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280</v>
      </c>
      <c r="B143" s="60" t="s">
        <v>283</v>
      </c>
      <c r="C143" s="34">
        <v>4301011562</v>
      </c>
      <c r="D143" s="741">
        <v>4680115882577</v>
      </c>
      <c r="E143" s="741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10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738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39"/>
      <c r="P144" s="735" t="s">
        <v>40</v>
      </c>
      <c r="Q144" s="736"/>
      <c r="R144" s="736"/>
      <c r="S144" s="736"/>
      <c r="T144" s="736"/>
      <c r="U144" s="736"/>
      <c r="V144" s="737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39"/>
      <c r="P145" s="735" t="s">
        <v>40</v>
      </c>
      <c r="Q145" s="736"/>
      <c r="R145" s="736"/>
      <c r="S145" s="736"/>
      <c r="T145" s="736"/>
      <c r="U145" s="736"/>
      <c r="V145" s="737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customHeight="1" x14ac:dyDescent="0.25">
      <c r="A146" s="740" t="s">
        <v>160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741">
        <v>4680115883444</v>
      </c>
      <c r="E147" s="741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10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284</v>
      </c>
      <c r="B148" s="60" t="s">
        <v>287</v>
      </c>
      <c r="C148" s="34">
        <v>4301031235</v>
      </c>
      <c r="D148" s="741">
        <v>4680115883444</v>
      </c>
      <c r="E148" s="741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10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38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39"/>
      <c r="P149" s="735" t="s">
        <v>40</v>
      </c>
      <c r="Q149" s="736"/>
      <c r="R149" s="736"/>
      <c r="S149" s="736"/>
      <c r="T149" s="736"/>
      <c r="U149" s="736"/>
      <c r="V149" s="737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39"/>
      <c r="P150" s="735" t="s">
        <v>40</v>
      </c>
      <c r="Q150" s="736"/>
      <c r="R150" s="736"/>
      <c r="S150" s="736"/>
      <c r="T150" s="736"/>
      <c r="U150" s="736"/>
      <c r="V150" s="737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customHeight="1" x14ac:dyDescent="0.25">
      <c r="A151" s="740" t="s">
        <v>77</v>
      </c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  <c r="Z151" s="740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741">
        <v>4680115882584</v>
      </c>
      <c r="E152" s="741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43"/>
      <c r="R152" s="743"/>
      <c r="S152" s="743"/>
      <c r="T152" s="744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288</v>
      </c>
      <c r="B153" s="60" t="s">
        <v>290</v>
      </c>
      <c r="C153" s="34">
        <v>4301051476</v>
      </c>
      <c r="D153" s="741">
        <v>4680115882584</v>
      </c>
      <c r="E153" s="741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9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38"/>
      <c r="B154" s="738"/>
      <c r="C154" s="738"/>
      <c r="D154" s="738"/>
      <c r="E154" s="738"/>
      <c r="F154" s="738"/>
      <c r="G154" s="738"/>
      <c r="H154" s="738"/>
      <c r="I154" s="738"/>
      <c r="J154" s="738"/>
      <c r="K154" s="738"/>
      <c r="L154" s="738"/>
      <c r="M154" s="738"/>
      <c r="N154" s="738"/>
      <c r="O154" s="739"/>
      <c r="P154" s="735" t="s">
        <v>40</v>
      </c>
      <c r="Q154" s="736"/>
      <c r="R154" s="736"/>
      <c r="S154" s="736"/>
      <c r="T154" s="736"/>
      <c r="U154" s="736"/>
      <c r="V154" s="737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738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39"/>
      <c r="P155" s="735" t="s">
        <v>40</v>
      </c>
      <c r="Q155" s="736"/>
      <c r="R155" s="736"/>
      <c r="S155" s="736"/>
      <c r="T155" s="736"/>
      <c r="U155" s="736"/>
      <c r="V155" s="737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750" t="s">
        <v>98</v>
      </c>
      <c r="B156" s="750"/>
      <c r="C156" s="750"/>
      <c r="D156" s="750"/>
      <c r="E156" s="750"/>
      <c r="F156" s="750"/>
      <c r="G156" s="750"/>
      <c r="H156" s="750"/>
      <c r="I156" s="750"/>
      <c r="J156" s="750"/>
      <c r="K156" s="750"/>
      <c r="L156" s="750"/>
      <c r="M156" s="750"/>
      <c r="N156" s="750"/>
      <c r="O156" s="750"/>
      <c r="P156" s="750"/>
      <c r="Q156" s="750"/>
      <c r="R156" s="750"/>
      <c r="S156" s="750"/>
      <c r="T156" s="750"/>
      <c r="U156" s="750"/>
      <c r="V156" s="750"/>
      <c r="W156" s="750"/>
      <c r="X156" s="750"/>
      <c r="Y156" s="750"/>
      <c r="Z156" s="750"/>
      <c r="AA156" s="62"/>
      <c r="AB156" s="62"/>
      <c r="AC156" s="62"/>
    </row>
    <row r="157" spans="1:68" ht="14.25" customHeight="1" x14ac:dyDescent="0.25">
      <c r="A157" s="740" t="s">
        <v>100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customHeight="1" x14ac:dyDescent="0.25">
      <c r="A158" s="60" t="s">
        <v>291</v>
      </c>
      <c r="B158" s="60" t="s">
        <v>292</v>
      </c>
      <c r="C158" s="34">
        <v>4301011705</v>
      </c>
      <c r="D158" s="741">
        <v>4607091384604</v>
      </c>
      <c r="E158" s="741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10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38"/>
      <c r="B159" s="738"/>
      <c r="C159" s="738"/>
      <c r="D159" s="738"/>
      <c r="E159" s="738"/>
      <c r="F159" s="738"/>
      <c r="G159" s="738"/>
      <c r="H159" s="738"/>
      <c r="I159" s="738"/>
      <c r="J159" s="738"/>
      <c r="K159" s="738"/>
      <c r="L159" s="738"/>
      <c r="M159" s="738"/>
      <c r="N159" s="738"/>
      <c r="O159" s="739"/>
      <c r="P159" s="735" t="s">
        <v>40</v>
      </c>
      <c r="Q159" s="736"/>
      <c r="R159" s="736"/>
      <c r="S159" s="736"/>
      <c r="T159" s="736"/>
      <c r="U159" s="736"/>
      <c r="V159" s="737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738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39"/>
      <c r="P160" s="735" t="s">
        <v>40</v>
      </c>
      <c r="Q160" s="736"/>
      <c r="R160" s="736"/>
      <c r="S160" s="736"/>
      <c r="T160" s="736"/>
      <c r="U160" s="736"/>
      <c r="V160" s="737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740" t="s">
        <v>160</v>
      </c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  <c r="Z161" s="740"/>
      <c r="AA161" s="63"/>
      <c r="AB161" s="63"/>
      <c r="AC161" s="63"/>
    </row>
    <row r="162" spans="1:68" ht="16.5" customHeight="1" x14ac:dyDescent="0.25">
      <c r="A162" s="60" t="s">
        <v>294</v>
      </c>
      <c r="B162" s="60" t="s">
        <v>295</v>
      </c>
      <c r="C162" s="34">
        <v>4301030895</v>
      </c>
      <c r="D162" s="741">
        <v>4607091387667</v>
      </c>
      <c r="E162" s="741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10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43"/>
      <c r="R162" s="743"/>
      <c r="S162" s="743"/>
      <c r="T162" s="744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297</v>
      </c>
      <c r="B163" s="60" t="s">
        <v>298</v>
      </c>
      <c r="C163" s="34">
        <v>4301030961</v>
      </c>
      <c r="D163" s="741">
        <v>4607091387636</v>
      </c>
      <c r="E163" s="741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9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300</v>
      </c>
      <c r="B164" s="60" t="s">
        <v>301</v>
      </c>
      <c r="C164" s="34">
        <v>4301030963</v>
      </c>
      <c r="D164" s="741">
        <v>4607091382426</v>
      </c>
      <c r="E164" s="741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9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303</v>
      </c>
      <c r="B165" s="60" t="s">
        <v>304</v>
      </c>
      <c r="C165" s="34">
        <v>4301030962</v>
      </c>
      <c r="D165" s="741">
        <v>4607091386547</v>
      </c>
      <c r="E165" s="741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43"/>
      <c r="R165" s="743"/>
      <c r="S165" s="743"/>
      <c r="T165" s="74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customHeight="1" x14ac:dyDescent="0.25">
      <c r="A166" s="60" t="s">
        <v>305</v>
      </c>
      <c r="B166" s="60" t="s">
        <v>306</v>
      </c>
      <c r="C166" s="34">
        <v>4301030964</v>
      </c>
      <c r="D166" s="741">
        <v>4607091382464</v>
      </c>
      <c r="E166" s="741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43"/>
      <c r="R166" s="743"/>
      <c r="S166" s="743"/>
      <c r="T166" s="744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38"/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9"/>
      <c r="P167" s="735" t="s">
        <v>40</v>
      </c>
      <c r="Q167" s="736"/>
      <c r="R167" s="736"/>
      <c r="S167" s="736"/>
      <c r="T167" s="736"/>
      <c r="U167" s="736"/>
      <c r="V167" s="737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738"/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9"/>
      <c r="P168" s="735" t="s">
        <v>40</v>
      </c>
      <c r="Q168" s="736"/>
      <c r="R168" s="736"/>
      <c r="S168" s="736"/>
      <c r="T168" s="736"/>
      <c r="U168" s="736"/>
      <c r="V168" s="737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customHeight="1" x14ac:dyDescent="0.25">
      <c r="A169" s="740" t="s">
        <v>77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  <c r="Z169" s="740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741">
        <v>4607091386264</v>
      </c>
      <c r="E170" s="741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9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310</v>
      </c>
      <c r="B171" s="60" t="s">
        <v>311</v>
      </c>
      <c r="C171" s="34">
        <v>4301051313</v>
      </c>
      <c r="D171" s="741">
        <v>4607091385427</v>
      </c>
      <c r="E171" s="741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9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43"/>
      <c r="R171" s="743"/>
      <c r="S171" s="743"/>
      <c r="T171" s="744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39"/>
      <c r="P172" s="735" t="s">
        <v>40</v>
      </c>
      <c r="Q172" s="736"/>
      <c r="R172" s="736"/>
      <c r="S172" s="736"/>
      <c r="T172" s="736"/>
      <c r="U172" s="736"/>
      <c r="V172" s="737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x14ac:dyDescent="0.2">
      <c r="A173" s="738"/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9"/>
      <c r="P173" s="735" t="s">
        <v>40</v>
      </c>
      <c r="Q173" s="736"/>
      <c r="R173" s="736"/>
      <c r="S173" s="736"/>
      <c r="T173" s="736"/>
      <c r="U173" s="736"/>
      <c r="V173" s="737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customHeight="1" x14ac:dyDescent="0.2">
      <c r="A174" s="784" t="s">
        <v>313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52"/>
      <c r="AB174" s="52"/>
      <c r="AC174" s="52"/>
    </row>
    <row r="175" spans="1:68" ht="16.5" customHeight="1" x14ac:dyDescent="0.25">
      <c r="A175" s="750" t="s">
        <v>314</v>
      </c>
      <c r="B175" s="750"/>
      <c r="C175" s="750"/>
      <c r="D175" s="750"/>
      <c r="E175" s="750"/>
      <c r="F175" s="750"/>
      <c r="G175" s="750"/>
      <c r="H175" s="750"/>
      <c r="I175" s="750"/>
      <c r="J175" s="750"/>
      <c r="K175" s="750"/>
      <c r="L175" s="750"/>
      <c r="M175" s="750"/>
      <c r="N175" s="750"/>
      <c r="O175" s="750"/>
      <c r="P175" s="750"/>
      <c r="Q175" s="750"/>
      <c r="R175" s="750"/>
      <c r="S175" s="750"/>
      <c r="T175" s="750"/>
      <c r="U175" s="750"/>
      <c r="V175" s="750"/>
      <c r="W175" s="750"/>
      <c r="X175" s="750"/>
      <c r="Y175" s="750"/>
      <c r="Z175" s="750"/>
      <c r="AA175" s="62"/>
      <c r="AB175" s="62"/>
      <c r="AC175" s="62"/>
    </row>
    <row r="176" spans="1:68" ht="14.25" customHeight="1" x14ac:dyDescent="0.25">
      <c r="A176" s="740" t="s">
        <v>149</v>
      </c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  <c r="Z176" s="740"/>
      <c r="AA176" s="63"/>
      <c r="AB176" s="63"/>
      <c r="AC176" s="63"/>
    </row>
    <row r="177" spans="1:68" ht="27" customHeight="1" x14ac:dyDescent="0.25">
      <c r="A177" s="60" t="s">
        <v>315</v>
      </c>
      <c r="B177" s="60" t="s">
        <v>316</v>
      </c>
      <c r="C177" s="34">
        <v>4301020323</v>
      </c>
      <c r="D177" s="741">
        <v>4680115886223</v>
      </c>
      <c r="E177" s="741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9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738"/>
      <c r="B178" s="738"/>
      <c r="C178" s="738"/>
      <c r="D178" s="738"/>
      <c r="E178" s="738"/>
      <c r="F178" s="738"/>
      <c r="G178" s="738"/>
      <c r="H178" s="738"/>
      <c r="I178" s="738"/>
      <c r="J178" s="738"/>
      <c r="K178" s="738"/>
      <c r="L178" s="738"/>
      <c r="M178" s="738"/>
      <c r="N178" s="738"/>
      <c r="O178" s="739"/>
      <c r="P178" s="735" t="s">
        <v>40</v>
      </c>
      <c r="Q178" s="736"/>
      <c r="R178" s="736"/>
      <c r="S178" s="736"/>
      <c r="T178" s="736"/>
      <c r="U178" s="736"/>
      <c r="V178" s="737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738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39"/>
      <c r="P179" s="735" t="s">
        <v>40</v>
      </c>
      <c r="Q179" s="736"/>
      <c r="R179" s="736"/>
      <c r="S179" s="736"/>
      <c r="T179" s="736"/>
      <c r="U179" s="736"/>
      <c r="V179" s="737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customHeight="1" x14ac:dyDescent="0.25">
      <c r="A180" s="740" t="s">
        <v>160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  <c r="Z180" s="740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741">
        <v>4680115880993</v>
      </c>
      <c r="E181" s="741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9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43"/>
      <c r="R181" s="743"/>
      <c r="S181" s="743"/>
      <c r="T181" s="744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741">
        <v>4680115881761</v>
      </c>
      <c r="E182" s="741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9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741">
        <v>4680115881563</v>
      </c>
      <c r="E183" s="741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9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327</v>
      </c>
      <c r="B184" s="60" t="s">
        <v>328</v>
      </c>
      <c r="C184" s="34">
        <v>4301031199</v>
      </c>
      <c r="D184" s="741">
        <v>4680115880986</v>
      </c>
      <c r="E184" s="741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329</v>
      </c>
      <c r="B185" s="60" t="s">
        <v>330</v>
      </c>
      <c r="C185" s="34">
        <v>4301031205</v>
      </c>
      <c r="D185" s="741">
        <v>4680115881785</v>
      </c>
      <c r="E185" s="741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9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43"/>
      <c r="R185" s="743"/>
      <c r="S185" s="743"/>
      <c r="T185" s="744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customHeight="1" x14ac:dyDescent="0.25">
      <c r="A186" s="60" t="s">
        <v>331</v>
      </c>
      <c r="B186" s="60" t="s">
        <v>332</v>
      </c>
      <c r="C186" s="34">
        <v>4301031399</v>
      </c>
      <c r="D186" s="741">
        <v>4680115886537</v>
      </c>
      <c r="E186" s="741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982" t="s">
        <v>333</v>
      </c>
      <c r="Q186" s="743"/>
      <c r="R186" s="743"/>
      <c r="S186" s="743"/>
      <c r="T186" s="744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customHeight="1" x14ac:dyDescent="0.25">
      <c r="A187" s="60" t="s">
        <v>335</v>
      </c>
      <c r="B187" s="60" t="s">
        <v>336</v>
      </c>
      <c r="C187" s="34">
        <v>4301031202</v>
      </c>
      <c r="D187" s="741">
        <v>4680115881679</v>
      </c>
      <c r="E187" s="741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43"/>
      <c r="R187" s="743"/>
      <c r="S187" s="743"/>
      <c r="T187" s="744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customHeight="1" x14ac:dyDescent="0.25">
      <c r="A188" s="60" t="s">
        <v>337</v>
      </c>
      <c r="B188" s="60" t="s">
        <v>338</v>
      </c>
      <c r="C188" s="34">
        <v>4301031158</v>
      </c>
      <c r="D188" s="741">
        <v>4680115880191</v>
      </c>
      <c r="E188" s="741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43"/>
      <c r="R188" s="743"/>
      <c r="S188" s="743"/>
      <c r="T188" s="744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customHeight="1" x14ac:dyDescent="0.25">
      <c r="A189" s="60" t="s">
        <v>339</v>
      </c>
      <c r="B189" s="60" t="s">
        <v>340</v>
      </c>
      <c r="C189" s="34">
        <v>4301031245</v>
      </c>
      <c r="D189" s="741">
        <v>4680115883963</v>
      </c>
      <c r="E189" s="741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43"/>
      <c r="R189" s="743"/>
      <c r="S189" s="743"/>
      <c r="T189" s="744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738"/>
      <c r="B190" s="738"/>
      <c r="C190" s="738"/>
      <c r="D190" s="738"/>
      <c r="E190" s="738"/>
      <c r="F190" s="738"/>
      <c r="G190" s="738"/>
      <c r="H190" s="738"/>
      <c r="I190" s="738"/>
      <c r="J190" s="738"/>
      <c r="K190" s="738"/>
      <c r="L190" s="738"/>
      <c r="M190" s="738"/>
      <c r="N190" s="738"/>
      <c r="O190" s="739"/>
      <c r="P190" s="735" t="s">
        <v>40</v>
      </c>
      <c r="Q190" s="736"/>
      <c r="R190" s="736"/>
      <c r="S190" s="736"/>
      <c r="T190" s="736"/>
      <c r="U190" s="736"/>
      <c r="V190" s="737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x14ac:dyDescent="0.2">
      <c r="A191" s="738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39"/>
      <c r="P191" s="735" t="s">
        <v>40</v>
      </c>
      <c r="Q191" s="736"/>
      <c r="R191" s="736"/>
      <c r="S191" s="736"/>
      <c r="T191" s="736"/>
      <c r="U191" s="736"/>
      <c r="V191" s="737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customHeight="1" x14ac:dyDescent="0.25">
      <c r="A192" s="750" t="s">
        <v>342</v>
      </c>
      <c r="B192" s="750"/>
      <c r="C192" s="750"/>
      <c r="D192" s="750"/>
      <c r="E192" s="750"/>
      <c r="F192" s="750"/>
      <c r="G192" s="750"/>
      <c r="H192" s="750"/>
      <c r="I192" s="750"/>
      <c r="J192" s="750"/>
      <c r="K192" s="750"/>
      <c r="L192" s="750"/>
      <c r="M192" s="750"/>
      <c r="N192" s="750"/>
      <c r="O192" s="750"/>
      <c r="P192" s="750"/>
      <c r="Q192" s="750"/>
      <c r="R192" s="750"/>
      <c r="S192" s="750"/>
      <c r="T192" s="750"/>
      <c r="U192" s="750"/>
      <c r="V192" s="750"/>
      <c r="W192" s="750"/>
      <c r="X192" s="750"/>
      <c r="Y192" s="750"/>
      <c r="Z192" s="750"/>
      <c r="AA192" s="62"/>
      <c r="AB192" s="62"/>
      <c r="AC192" s="62"/>
    </row>
    <row r="193" spans="1:68" ht="14.25" customHeight="1" x14ac:dyDescent="0.25">
      <c r="A193" s="740" t="s">
        <v>100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16.5" customHeight="1" x14ac:dyDescent="0.25">
      <c r="A194" s="60" t="s">
        <v>343</v>
      </c>
      <c r="B194" s="60" t="s">
        <v>344</v>
      </c>
      <c r="C194" s="34">
        <v>4301011450</v>
      </c>
      <c r="D194" s="741">
        <v>4680115881402</v>
      </c>
      <c r="E194" s="741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4301011768</v>
      </c>
      <c r="D195" s="741">
        <v>4680115881396</v>
      </c>
      <c r="E195" s="741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38"/>
      <c r="B196" s="738"/>
      <c r="C196" s="738"/>
      <c r="D196" s="738"/>
      <c r="E196" s="738"/>
      <c r="F196" s="738"/>
      <c r="G196" s="738"/>
      <c r="H196" s="738"/>
      <c r="I196" s="738"/>
      <c r="J196" s="738"/>
      <c r="K196" s="738"/>
      <c r="L196" s="738"/>
      <c r="M196" s="738"/>
      <c r="N196" s="738"/>
      <c r="O196" s="739"/>
      <c r="P196" s="735" t="s">
        <v>40</v>
      </c>
      <c r="Q196" s="736"/>
      <c r="R196" s="736"/>
      <c r="S196" s="736"/>
      <c r="T196" s="736"/>
      <c r="U196" s="736"/>
      <c r="V196" s="737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38"/>
      <c r="B197" s="738"/>
      <c r="C197" s="738"/>
      <c r="D197" s="738"/>
      <c r="E197" s="738"/>
      <c r="F197" s="738"/>
      <c r="G197" s="738"/>
      <c r="H197" s="738"/>
      <c r="I197" s="738"/>
      <c r="J197" s="738"/>
      <c r="K197" s="738"/>
      <c r="L197" s="738"/>
      <c r="M197" s="738"/>
      <c r="N197" s="738"/>
      <c r="O197" s="739"/>
      <c r="P197" s="735" t="s">
        <v>40</v>
      </c>
      <c r="Q197" s="736"/>
      <c r="R197" s="736"/>
      <c r="S197" s="736"/>
      <c r="T197" s="736"/>
      <c r="U197" s="736"/>
      <c r="V197" s="737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40" t="s">
        <v>149</v>
      </c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  <c r="Z198" s="740"/>
      <c r="AA198" s="63"/>
      <c r="AB198" s="63"/>
      <c r="AC198" s="63"/>
    </row>
    <row r="199" spans="1:68" ht="16.5" customHeight="1" x14ac:dyDescent="0.25">
      <c r="A199" s="60" t="s">
        <v>348</v>
      </c>
      <c r="B199" s="60" t="s">
        <v>349</v>
      </c>
      <c r="C199" s="34">
        <v>4301020262</v>
      </c>
      <c r="D199" s="741">
        <v>4680115882935</v>
      </c>
      <c r="E199" s="741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customHeight="1" x14ac:dyDescent="0.25">
      <c r="A200" s="60" t="s">
        <v>351</v>
      </c>
      <c r="B200" s="60" t="s">
        <v>352</v>
      </c>
      <c r="C200" s="34">
        <v>4301020220</v>
      </c>
      <c r="D200" s="741">
        <v>4680115880764</v>
      </c>
      <c r="E200" s="741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738"/>
      <c r="B201" s="738"/>
      <c r="C201" s="738"/>
      <c r="D201" s="738"/>
      <c r="E201" s="738"/>
      <c r="F201" s="738"/>
      <c r="G201" s="738"/>
      <c r="H201" s="738"/>
      <c r="I201" s="738"/>
      <c r="J201" s="738"/>
      <c r="K201" s="738"/>
      <c r="L201" s="738"/>
      <c r="M201" s="738"/>
      <c r="N201" s="738"/>
      <c r="O201" s="739"/>
      <c r="P201" s="735" t="s">
        <v>40</v>
      </c>
      <c r="Q201" s="736"/>
      <c r="R201" s="736"/>
      <c r="S201" s="736"/>
      <c r="T201" s="736"/>
      <c r="U201" s="736"/>
      <c r="V201" s="737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x14ac:dyDescent="0.2">
      <c r="A202" s="738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39"/>
      <c r="P202" s="735" t="s">
        <v>40</v>
      </c>
      <c r="Q202" s="736"/>
      <c r="R202" s="736"/>
      <c r="S202" s="736"/>
      <c r="T202" s="736"/>
      <c r="U202" s="736"/>
      <c r="V202" s="737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customHeight="1" x14ac:dyDescent="0.25">
      <c r="A203" s="740" t="s">
        <v>160</v>
      </c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  <c r="Z203" s="740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741">
        <v>4680115882683</v>
      </c>
      <c r="E204" s="741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3"/>
      <c r="R204" s="743"/>
      <c r="S204" s="743"/>
      <c r="T204" s="744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ref="Y204:Y211" si="26">IFERROR(IF(X204="",0,CEILING((X204/$H204),1)*$H204),"")</f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0</v>
      </c>
      <c r="BN204" s="75">
        <f t="shared" ref="BN204:BN211" si="28">IFERROR(Y204*I204/H204,"0")</f>
        <v>0</v>
      </c>
      <c r="BO204" s="75">
        <f t="shared" ref="BO204:BO211" si="29">IFERROR(1/J204*(X204/H204),"0")</f>
        <v>0</v>
      </c>
      <c r="BP204" s="75">
        <f t="shared" ref="BP204:BP211" si="30">IFERROR(1/J204*(Y204/H204),"0")</f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741">
        <v>4680115882690</v>
      </c>
      <c r="E205" s="741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3"/>
      <c r="R205" s="743"/>
      <c r="S205" s="743"/>
      <c r="T205" s="744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741">
        <v>4680115882669</v>
      </c>
      <c r="E206" s="741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IFERROR(IF(Y206=0,"",ROUNDUP(Y206/H206,0)*0.00902),"")</f>
        <v/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741">
        <v>4680115882676</v>
      </c>
      <c r="E207" s="741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IFERROR(IF(Y207=0,"",ROUNDUP(Y207/H207,0)*0.00902),"")</f>
        <v/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27" customHeight="1" x14ac:dyDescent="0.25">
      <c r="A208" s="60" t="s">
        <v>365</v>
      </c>
      <c r="B208" s="60" t="s">
        <v>366</v>
      </c>
      <c r="C208" s="34">
        <v>4301031223</v>
      </c>
      <c r="D208" s="741">
        <v>4680115884014</v>
      </c>
      <c r="E208" s="741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3"/>
      <c r="R208" s="743"/>
      <c r="S208" s="743"/>
      <c r="T208" s="744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367</v>
      </c>
      <c r="B209" s="60" t="s">
        <v>368</v>
      </c>
      <c r="C209" s="34">
        <v>4301031222</v>
      </c>
      <c r="D209" s="741">
        <v>4680115884007</v>
      </c>
      <c r="E209" s="741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3"/>
      <c r="R209" s="743"/>
      <c r="S209" s="743"/>
      <c r="T209" s="74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369</v>
      </c>
      <c r="B210" s="60" t="s">
        <v>370</v>
      </c>
      <c r="C210" s="34">
        <v>4301031229</v>
      </c>
      <c r="D210" s="741">
        <v>4680115884038</v>
      </c>
      <c r="E210" s="741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3"/>
      <c r="R210" s="743"/>
      <c r="S210" s="743"/>
      <c r="T210" s="74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371</v>
      </c>
      <c r="B211" s="60" t="s">
        <v>372</v>
      </c>
      <c r="C211" s="34">
        <v>4301031225</v>
      </c>
      <c r="D211" s="741">
        <v>4680115884021</v>
      </c>
      <c r="E211" s="741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738"/>
      <c r="B212" s="738"/>
      <c r="C212" s="738"/>
      <c r="D212" s="738"/>
      <c r="E212" s="738"/>
      <c r="F212" s="738"/>
      <c r="G212" s="738"/>
      <c r="H212" s="738"/>
      <c r="I212" s="738"/>
      <c r="J212" s="738"/>
      <c r="K212" s="738"/>
      <c r="L212" s="738"/>
      <c r="M212" s="738"/>
      <c r="N212" s="738"/>
      <c r="O212" s="739"/>
      <c r="P212" s="735" t="s">
        <v>40</v>
      </c>
      <c r="Q212" s="736"/>
      <c r="R212" s="736"/>
      <c r="S212" s="736"/>
      <c r="T212" s="736"/>
      <c r="U212" s="736"/>
      <c r="V212" s="737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0</v>
      </c>
      <c r="Y212" s="41">
        <f>IFERROR(Y204/H204,"0")+IFERROR(Y205/H205,"0")+IFERROR(Y206/H206,"0")+IFERROR(Y207/H207,"0")+IFERROR(Y208/H208,"0")+IFERROR(Y209/H209,"0")+IFERROR(Y210/H210,"0")+IFERROR(Y211/H211,"0")</f>
        <v>0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4"/>
      <c r="AB212" s="64"/>
      <c r="AC212" s="64"/>
    </row>
    <row r="213" spans="1:68" x14ac:dyDescent="0.2">
      <c r="A213" s="738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39"/>
      <c r="P213" s="735" t="s">
        <v>40</v>
      </c>
      <c r="Q213" s="736"/>
      <c r="R213" s="736"/>
      <c r="S213" s="736"/>
      <c r="T213" s="736"/>
      <c r="U213" s="736"/>
      <c r="V213" s="737"/>
      <c r="W213" s="40" t="s">
        <v>0</v>
      </c>
      <c r="X213" s="41">
        <f>IFERROR(SUM(X204:X211),"0")</f>
        <v>0</v>
      </c>
      <c r="Y213" s="41">
        <f>IFERROR(SUM(Y204:Y211),"0")</f>
        <v>0</v>
      </c>
      <c r="Z213" s="40"/>
      <c r="AA213" s="64"/>
      <c r="AB213" s="64"/>
      <c r="AC213" s="64"/>
    </row>
    <row r="214" spans="1:68" ht="14.25" customHeight="1" x14ac:dyDescent="0.25">
      <c r="A214" s="740" t="s">
        <v>77</v>
      </c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741">
        <v>4680115881594</v>
      </c>
      <c r="E215" s="741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3"/>
      <c r="R215" s="743"/>
      <c r="S215" s="743"/>
      <c r="T215" s="744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741">
        <v>4680115880962</v>
      </c>
      <c r="E216" s="741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4301051411</v>
      </c>
      <c r="D217" s="741">
        <v>4680115881617</v>
      </c>
      <c r="E217" s="741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741">
        <v>4680115880573</v>
      </c>
      <c r="E218" s="741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4301051407</v>
      </c>
      <c r="D219" s="741">
        <v>4680115882195</v>
      </c>
      <c r="E219" s="741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4301051752</v>
      </c>
      <c r="D220" s="741">
        <v>4680115882607</v>
      </c>
      <c r="E220" s="741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741">
        <v>4680115880092</v>
      </c>
      <c r="E221" s="74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customHeight="1" x14ac:dyDescent="0.25">
      <c r="A222" s="60" t="s">
        <v>392</v>
      </c>
      <c r="B222" s="60" t="s">
        <v>393</v>
      </c>
      <c r="C222" s="34">
        <v>4301051668</v>
      </c>
      <c r="D222" s="741">
        <v>4680115880221</v>
      </c>
      <c r="E222" s="74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customHeight="1" x14ac:dyDescent="0.25">
      <c r="A223" s="60" t="s">
        <v>394</v>
      </c>
      <c r="B223" s="60" t="s">
        <v>395</v>
      </c>
      <c r="C223" s="34">
        <v>4301051749</v>
      </c>
      <c r="D223" s="741">
        <v>4680115882942</v>
      </c>
      <c r="E223" s="741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customHeight="1" x14ac:dyDescent="0.25">
      <c r="A224" s="60" t="s">
        <v>397</v>
      </c>
      <c r="B224" s="60" t="s">
        <v>398</v>
      </c>
      <c r="C224" s="34">
        <v>4301051753</v>
      </c>
      <c r="D224" s="741">
        <v>4680115880504</v>
      </c>
      <c r="E224" s="741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43"/>
      <c r="R224" s="743"/>
      <c r="S224" s="743"/>
      <c r="T224" s="744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741">
        <v>4680115882164</v>
      </c>
      <c r="E225" s="741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43"/>
      <c r="R225" s="743"/>
      <c r="S225" s="743"/>
      <c r="T225" s="744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4301051994</v>
      </c>
      <c r="D226" s="741">
        <v>4680115882867</v>
      </c>
      <c r="E226" s="741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5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43"/>
      <c r="R226" s="743"/>
      <c r="S226" s="743"/>
      <c r="T226" s="744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738"/>
      <c r="B227" s="738"/>
      <c r="C227" s="738"/>
      <c r="D227" s="738"/>
      <c r="E227" s="738"/>
      <c r="F227" s="738"/>
      <c r="G227" s="738"/>
      <c r="H227" s="738"/>
      <c r="I227" s="738"/>
      <c r="J227" s="738"/>
      <c r="K227" s="738"/>
      <c r="L227" s="738"/>
      <c r="M227" s="738"/>
      <c r="N227" s="738"/>
      <c r="O227" s="739"/>
      <c r="P227" s="735" t="s">
        <v>40</v>
      </c>
      <c r="Q227" s="736"/>
      <c r="R227" s="736"/>
      <c r="S227" s="736"/>
      <c r="T227" s="736"/>
      <c r="U227" s="736"/>
      <c r="V227" s="737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x14ac:dyDescent="0.2">
      <c r="A228" s="738"/>
      <c r="B228" s="738"/>
      <c r="C228" s="738"/>
      <c r="D228" s="738"/>
      <c r="E228" s="738"/>
      <c r="F228" s="738"/>
      <c r="G228" s="738"/>
      <c r="H228" s="738"/>
      <c r="I228" s="738"/>
      <c r="J228" s="738"/>
      <c r="K228" s="738"/>
      <c r="L228" s="738"/>
      <c r="M228" s="738"/>
      <c r="N228" s="738"/>
      <c r="O228" s="739"/>
      <c r="P228" s="735" t="s">
        <v>40</v>
      </c>
      <c r="Q228" s="736"/>
      <c r="R228" s="736"/>
      <c r="S228" s="736"/>
      <c r="T228" s="736"/>
      <c r="U228" s="736"/>
      <c r="V228" s="737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customHeight="1" x14ac:dyDescent="0.25">
      <c r="A229" s="740" t="s">
        <v>189</v>
      </c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  <c r="Z229" s="740"/>
      <c r="AA229" s="63"/>
      <c r="AB229" s="63"/>
      <c r="AC229" s="63"/>
    </row>
    <row r="230" spans="1:68" ht="27" customHeight="1" x14ac:dyDescent="0.25">
      <c r="A230" s="60" t="s">
        <v>406</v>
      </c>
      <c r="B230" s="60" t="s">
        <v>407</v>
      </c>
      <c r="C230" s="34">
        <v>4301060460</v>
      </c>
      <c r="D230" s="741">
        <v>4680115882874</v>
      </c>
      <c r="E230" s="741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56" t="s">
        <v>408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410</v>
      </c>
      <c r="B231" s="60" t="s">
        <v>411</v>
      </c>
      <c r="C231" s="34">
        <v>4301060516</v>
      </c>
      <c r="D231" s="741">
        <v>4680115884434</v>
      </c>
      <c r="E231" s="741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741">
        <v>4680115880818</v>
      </c>
      <c r="E232" s="741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customHeight="1" x14ac:dyDescent="0.25">
      <c r="A233" s="60" t="s">
        <v>416</v>
      </c>
      <c r="B233" s="60" t="s">
        <v>417</v>
      </c>
      <c r="C233" s="34">
        <v>4301060389</v>
      </c>
      <c r="D233" s="741">
        <v>4680115880801</v>
      </c>
      <c r="E233" s="741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738"/>
      <c r="B234" s="738"/>
      <c r="C234" s="738"/>
      <c r="D234" s="738"/>
      <c r="E234" s="738"/>
      <c r="F234" s="738"/>
      <c r="G234" s="738"/>
      <c r="H234" s="738"/>
      <c r="I234" s="738"/>
      <c r="J234" s="738"/>
      <c r="K234" s="738"/>
      <c r="L234" s="738"/>
      <c r="M234" s="738"/>
      <c r="N234" s="738"/>
      <c r="O234" s="739"/>
      <c r="P234" s="735" t="s">
        <v>40</v>
      </c>
      <c r="Q234" s="736"/>
      <c r="R234" s="736"/>
      <c r="S234" s="736"/>
      <c r="T234" s="736"/>
      <c r="U234" s="736"/>
      <c r="V234" s="737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x14ac:dyDescent="0.2">
      <c r="A235" s="738"/>
      <c r="B235" s="738"/>
      <c r="C235" s="738"/>
      <c r="D235" s="738"/>
      <c r="E235" s="738"/>
      <c r="F235" s="738"/>
      <c r="G235" s="738"/>
      <c r="H235" s="738"/>
      <c r="I235" s="738"/>
      <c r="J235" s="738"/>
      <c r="K235" s="738"/>
      <c r="L235" s="738"/>
      <c r="M235" s="738"/>
      <c r="N235" s="738"/>
      <c r="O235" s="739"/>
      <c r="P235" s="735" t="s">
        <v>40</v>
      </c>
      <c r="Q235" s="736"/>
      <c r="R235" s="736"/>
      <c r="S235" s="736"/>
      <c r="T235" s="736"/>
      <c r="U235" s="736"/>
      <c r="V235" s="737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customHeight="1" x14ac:dyDescent="0.25">
      <c r="A236" s="750" t="s">
        <v>418</v>
      </c>
      <c r="B236" s="750"/>
      <c r="C236" s="750"/>
      <c r="D236" s="750"/>
      <c r="E236" s="750"/>
      <c r="F236" s="750"/>
      <c r="G236" s="750"/>
      <c r="H236" s="750"/>
      <c r="I236" s="750"/>
      <c r="J236" s="750"/>
      <c r="K236" s="750"/>
      <c r="L236" s="750"/>
      <c r="M236" s="750"/>
      <c r="N236" s="750"/>
      <c r="O236" s="750"/>
      <c r="P236" s="750"/>
      <c r="Q236" s="750"/>
      <c r="R236" s="750"/>
      <c r="S236" s="750"/>
      <c r="T236" s="750"/>
      <c r="U236" s="750"/>
      <c r="V236" s="750"/>
      <c r="W236" s="750"/>
      <c r="X236" s="750"/>
      <c r="Y236" s="750"/>
      <c r="Z236" s="750"/>
      <c r="AA236" s="62"/>
      <c r="AB236" s="62"/>
      <c r="AC236" s="62"/>
    </row>
    <row r="237" spans="1:68" ht="14.25" customHeight="1" x14ac:dyDescent="0.25">
      <c r="A237" s="740" t="s">
        <v>100</v>
      </c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  <c r="Z237" s="740"/>
      <c r="AA237" s="63"/>
      <c r="AB237" s="63"/>
      <c r="AC237" s="63"/>
    </row>
    <row r="238" spans="1:68" ht="27" customHeight="1" x14ac:dyDescent="0.25">
      <c r="A238" s="60" t="s">
        <v>419</v>
      </c>
      <c r="B238" s="60" t="s">
        <v>420</v>
      </c>
      <c r="C238" s="34">
        <v>4301011719</v>
      </c>
      <c r="D238" s="741">
        <v>4680115884298</v>
      </c>
      <c r="E238" s="741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43"/>
      <c r="R238" s="743"/>
      <c r="S238" s="743"/>
      <c r="T238" s="74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422</v>
      </c>
      <c r="B239" s="60" t="s">
        <v>423</v>
      </c>
      <c r="C239" s="34">
        <v>4301011733</v>
      </c>
      <c r="D239" s="741">
        <v>4680115884250</v>
      </c>
      <c r="E239" s="741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3"/>
      <c r="R239" s="743"/>
      <c r="S239" s="743"/>
      <c r="T239" s="74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425</v>
      </c>
      <c r="B240" s="60" t="s">
        <v>426</v>
      </c>
      <c r="C240" s="34">
        <v>4301011720</v>
      </c>
      <c r="D240" s="741">
        <v>4680115884199</v>
      </c>
      <c r="E240" s="741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43"/>
      <c r="R240" s="743"/>
      <c r="S240" s="743"/>
      <c r="T240" s="744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427</v>
      </c>
      <c r="B241" s="60" t="s">
        <v>428</v>
      </c>
      <c r="C241" s="34">
        <v>4301011716</v>
      </c>
      <c r="D241" s="741">
        <v>4680115884267</v>
      </c>
      <c r="E241" s="741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x14ac:dyDescent="0.2">
      <c r="A242" s="738"/>
      <c r="B242" s="738"/>
      <c r="C242" s="738"/>
      <c r="D242" s="738"/>
      <c r="E242" s="738"/>
      <c r="F242" s="738"/>
      <c r="G242" s="738"/>
      <c r="H242" s="738"/>
      <c r="I242" s="738"/>
      <c r="J242" s="738"/>
      <c r="K242" s="738"/>
      <c r="L242" s="738"/>
      <c r="M242" s="738"/>
      <c r="N242" s="738"/>
      <c r="O242" s="739"/>
      <c r="P242" s="735" t="s">
        <v>40</v>
      </c>
      <c r="Q242" s="736"/>
      <c r="R242" s="736"/>
      <c r="S242" s="736"/>
      <c r="T242" s="736"/>
      <c r="U242" s="736"/>
      <c r="V242" s="737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38"/>
      <c r="B243" s="738"/>
      <c r="C243" s="738"/>
      <c r="D243" s="738"/>
      <c r="E243" s="738"/>
      <c r="F243" s="738"/>
      <c r="G243" s="738"/>
      <c r="H243" s="738"/>
      <c r="I243" s="738"/>
      <c r="J243" s="738"/>
      <c r="K243" s="738"/>
      <c r="L243" s="738"/>
      <c r="M243" s="738"/>
      <c r="N243" s="738"/>
      <c r="O243" s="739"/>
      <c r="P243" s="735" t="s">
        <v>40</v>
      </c>
      <c r="Q243" s="736"/>
      <c r="R243" s="736"/>
      <c r="S243" s="736"/>
      <c r="T243" s="736"/>
      <c r="U243" s="736"/>
      <c r="V243" s="737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customHeight="1" x14ac:dyDescent="0.25">
      <c r="A244" s="750" t="s">
        <v>429</v>
      </c>
      <c r="B244" s="750"/>
      <c r="C244" s="750"/>
      <c r="D244" s="750"/>
      <c r="E244" s="750"/>
      <c r="F244" s="750"/>
      <c r="G244" s="750"/>
      <c r="H244" s="750"/>
      <c r="I244" s="750"/>
      <c r="J244" s="750"/>
      <c r="K244" s="750"/>
      <c r="L244" s="750"/>
      <c r="M244" s="750"/>
      <c r="N244" s="750"/>
      <c r="O244" s="750"/>
      <c r="P244" s="750"/>
      <c r="Q244" s="750"/>
      <c r="R244" s="750"/>
      <c r="S244" s="750"/>
      <c r="T244" s="750"/>
      <c r="U244" s="750"/>
      <c r="V244" s="750"/>
      <c r="W244" s="750"/>
      <c r="X244" s="750"/>
      <c r="Y244" s="750"/>
      <c r="Z244" s="750"/>
      <c r="AA244" s="62"/>
      <c r="AB244" s="62"/>
      <c r="AC244" s="62"/>
    </row>
    <row r="245" spans="1:68" ht="14.25" customHeight="1" x14ac:dyDescent="0.25">
      <c r="A245" s="740" t="s">
        <v>100</v>
      </c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  <c r="Z245" s="740"/>
      <c r="AA245" s="63"/>
      <c r="AB245" s="63"/>
      <c r="AC245" s="63"/>
    </row>
    <row r="246" spans="1:68" ht="27" customHeight="1" x14ac:dyDescent="0.25">
      <c r="A246" s="60" t="s">
        <v>430</v>
      </c>
      <c r="B246" s="60" t="s">
        <v>431</v>
      </c>
      <c r="C246" s="34">
        <v>4301011826</v>
      </c>
      <c r="D246" s="741">
        <v>4680115884137</v>
      </c>
      <c r="E246" s="741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43"/>
      <c r="R246" s="743"/>
      <c r="S246" s="743"/>
      <c r="T246" s="744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customHeight="1" x14ac:dyDescent="0.25">
      <c r="A247" s="60" t="s">
        <v>430</v>
      </c>
      <c r="B247" s="60" t="s">
        <v>433</v>
      </c>
      <c r="C247" s="34">
        <v>4301011942</v>
      </c>
      <c r="D247" s="741">
        <v>4680115884137</v>
      </c>
      <c r="E247" s="741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3"/>
      <c r="R247" s="743"/>
      <c r="S247" s="743"/>
      <c r="T247" s="744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customHeight="1" x14ac:dyDescent="0.25">
      <c r="A248" s="60" t="s">
        <v>436</v>
      </c>
      <c r="B248" s="60" t="s">
        <v>437</v>
      </c>
      <c r="C248" s="34">
        <v>4301011724</v>
      </c>
      <c r="D248" s="741">
        <v>4680115884236</v>
      </c>
      <c r="E248" s="741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43"/>
      <c r="R248" s="743"/>
      <c r="S248" s="743"/>
      <c r="T248" s="744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4301011721</v>
      </c>
      <c r="D249" s="741">
        <v>4680115884175</v>
      </c>
      <c r="E249" s="741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customHeight="1" x14ac:dyDescent="0.25">
      <c r="A250" s="60" t="s">
        <v>439</v>
      </c>
      <c r="B250" s="60" t="s">
        <v>442</v>
      </c>
      <c r="C250" s="34">
        <v>4301011941</v>
      </c>
      <c r="D250" s="741">
        <v>4680115884175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customHeight="1" x14ac:dyDescent="0.25">
      <c r="A251" s="60" t="s">
        <v>443</v>
      </c>
      <c r="B251" s="60" t="s">
        <v>444</v>
      </c>
      <c r="C251" s="34">
        <v>4301011824</v>
      </c>
      <c r="D251" s="741">
        <v>4680115884144</v>
      </c>
      <c r="E251" s="741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4301011963</v>
      </c>
      <c r="D252" s="741">
        <v>4680115885288</v>
      </c>
      <c r="E252" s="741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4301011726</v>
      </c>
      <c r="D253" s="741">
        <v>4680115884182</v>
      </c>
      <c r="E253" s="741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customHeight="1" x14ac:dyDescent="0.25">
      <c r="A254" s="60" t="s">
        <v>450</v>
      </c>
      <c r="B254" s="60" t="s">
        <v>451</v>
      </c>
      <c r="C254" s="34">
        <v>4301011722</v>
      </c>
      <c r="D254" s="741">
        <v>4680115884205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x14ac:dyDescent="0.2">
      <c r="A255" s="738"/>
      <c r="B255" s="738"/>
      <c r="C255" s="738"/>
      <c r="D255" s="738"/>
      <c r="E255" s="738"/>
      <c r="F255" s="738"/>
      <c r="G255" s="738"/>
      <c r="H255" s="738"/>
      <c r="I255" s="738"/>
      <c r="J255" s="738"/>
      <c r="K255" s="738"/>
      <c r="L255" s="738"/>
      <c r="M255" s="738"/>
      <c r="N255" s="738"/>
      <c r="O255" s="739"/>
      <c r="P255" s="735" t="s">
        <v>40</v>
      </c>
      <c r="Q255" s="736"/>
      <c r="R255" s="736"/>
      <c r="S255" s="736"/>
      <c r="T255" s="736"/>
      <c r="U255" s="736"/>
      <c r="V255" s="737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38"/>
      <c r="B256" s="738"/>
      <c r="C256" s="738"/>
      <c r="D256" s="738"/>
      <c r="E256" s="738"/>
      <c r="F256" s="738"/>
      <c r="G256" s="738"/>
      <c r="H256" s="738"/>
      <c r="I256" s="738"/>
      <c r="J256" s="738"/>
      <c r="K256" s="738"/>
      <c r="L256" s="738"/>
      <c r="M256" s="738"/>
      <c r="N256" s="738"/>
      <c r="O256" s="739"/>
      <c r="P256" s="735" t="s">
        <v>40</v>
      </c>
      <c r="Q256" s="736"/>
      <c r="R256" s="736"/>
      <c r="S256" s="736"/>
      <c r="T256" s="736"/>
      <c r="U256" s="736"/>
      <c r="V256" s="737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40" t="s">
        <v>149</v>
      </c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63"/>
      <c r="AB257" s="63"/>
      <c r="AC257" s="63"/>
    </row>
    <row r="258" spans="1:68" ht="27" customHeight="1" x14ac:dyDescent="0.25">
      <c r="A258" s="60" t="s">
        <v>452</v>
      </c>
      <c r="B258" s="60" t="s">
        <v>453</v>
      </c>
      <c r="C258" s="34">
        <v>4301020340</v>
      </c>
      <c r="D258" s="741">
        <v>4680115885721</v>
      </c>
      <c r="E258" s="741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3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43"/>
      <c r="R258" s="743"/>
      <c r="S258" s="743"/>
      <c r="T258" s="744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38"/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9"/>
      <c r="P259" s="735" t="s">
        <v>40</v>
      </c>
      <c r="Q259" s="736"/>
      <c r="R259" s="736"/>
      <c r="S259" s="736"/>
      <c r="T259" s="736"/>
      <c r="U259" s="736"/>
      <c r="V259" s="737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38"/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9"/>
      <c r="P260" s="735" t="s">
        <v>40</v>
      </c>
      <c r="Q260" s="736"/>
      <c r="R260" s="736"/>
      <c r="S260" s="736"/>
      <c r="T260" s="736"/>
      <c r="U260" s="736"/>
      <c r="V260" s="737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50" t="s">
        <v>455</v>
      </c>
      <c r="B261" s="750"/>
      <c r="C261" s="750"/>
      <c r="D261" s="750"/>
      <c r="E261" s="750"/>
      <c r="F261" s="750"/>
      <c r="G261" s="750"/>
      <c r="H261" s="750"/>
      <c r="I261" s="750"/>
      <c r="J261" s="750"/>
      <c r="K261" s="750"/>
      <c r="L261" s="750"/>
      <c r="M261" s="750"/>
      <c r="N261" s="750"/>
      <c r="O261" s="750"/>
      <c r="P261" s="750"/>
      <c r="Q261" s="750"/>
      <c r="R261" s="750"/>
      <c r="S261" s="750"/>
      <c r="T261" s="750"/>
      <c r="U261" s="750"/>
      <c r="V261" s="750"/>
      <c r="W261" s="750"/>
      <c r="X261" s="750"/>
      <c r="Y261" s="750"/>
      <c r="Z261" s="750"/>
      <c r="AA261" s="62"/>
      <c r="AB261" s="62"/>
      <c r="AC261" s="62"/>
    </row>
    <row r="262" spans="1:68" ht="14.25" customHeight="1" x14ac:dyDescent="0.25">
      <c r="A262" s="740" t="s">
        <v>100</v>
      </c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  <c r="Z262" s="740"/>
      <c r="AA262" s="63"/>
      <c r="AB262" s="63"/>
      <c r="AC262" s="63"/>
    </row>
    <row r="263" spans="1:68" ht="27" customHeight="1" x14ac:dyDescent="0.25">
      <c r="A263" s="60" t="s">
        <v>456</v>
      </c>
      <c r="B263" s="60" t="s">
        <v>457</v>
      </c>
      <c r="C263" s="34">
        <v>4301011855</v>
      </c>
      <c r="D263" s="741">
        <v>4680115885837</v>
      </c>
      <c r="E263" s="741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4301011910</v>
      </c>
      <c r="D264" s="741">
        <v>4680115885806</v>
      </c>
      <c r="E264" s="741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customHeight="1" x14ac:dyDescent="0.25">
      <c r="A265" s="60" t="s">
        <v>459</v>
      </c>
      <c r="B265" s="60" t="s">
        <v>462</v>
      </c>
      <c r="C265" s="34">
        <v>4301011850</v>
      </c>
      <c r="D265" s="741">
        <v>4680115885806</v>
      </c>
      <c r="E265" s="741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customHeight="1" x14ac:dyDescent="0.25">
      <c r="A266" s="60" t="s">
        <v>464</v>
      </c>
      <c r="B266" s="60" t="s">
        <v>465</v>
      </c>
      <c r="C266" s="34">
        <v>4301011313</v>
      </c>
      <c r="D266" s="741">
        <v>4607091385984</v>
      </c>
      <c r="E266" s="741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3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customHeight="1" x14ac:dyDescent="0.25">
      <c r="A267" s="60" t="s">
        <v>467</v>
      </c>
      <c r="B267" s="60" t="s">
        <v>468</v>
      </c>
      <c r="C267" s="34">
        <v>4301011853</v>
      </c>
      <c r="D267" s="741">
        <v>4680115885851</v>
      </c>
      <c r="E267" s="74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4301011319</v>
      </c>
      <c r="D268" s="741">
        <v>4607091387469</v>
      </c>
      <c r="E268" s="741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4301011852</v>
      </c>
      <c r="D269" s="741">
        <v>4680115885844</v>
      </c>
      <c r="E269" s="74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3"/>
      <c r="R269" s="743"/>
      <c r="S269" s="743"/>
      <c r="T269" s="74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741">
        <v>4607091387438</v>
      </c>
      <c r="E270" s="741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43"/>
      <c r="R270" s="743"/>
      <c r="S270" s="743"/>
      <c r="T270" s="744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customHeight="1" x14ac:dyDescent="0.25">
      <c r="A271" s="60" t="s">
        <v>479</v>
      </c>
      <c r="B271" s="60" t="s">
        <v>480</v>
      </c>
      <c r="C271" s="34">
        <v>4301011851</v>
      </c>
      <c r="D271" s="741">
        <v>4680115885820</v>
      </c>
      <c r="E271" s="741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3"/>
      <c r="R271" s="743"/>
      <c r="S271" s="743"/>
      <c r="T271" s="744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738"/>
      <c r="B272" s="738"/>
      <c r="C272" s="738"/>
      <c r="D272" s="738"/>
      <c r="E272" s="738"/>
      <c r="F272" s="738"/>
      <c r="G272" s="738"/>
      <c r="H272" s="738"/>
      <c r="I272" s="738"/>
      <c r="J272" s="738"/>
      <c r="K272" s="738"/>
      <c r="L272" s="738"/>
      <c r="M272" s="738"/>
      <c r="N272" s="738"/>
      <c r="O272" s="739"/>
      <c r="P272" s="735" t="s">
        <v>40</v>
      </c>
      <c r="Q272" s="736"/>
      <c r="R272" s="736"/>
      <c r="S272" s="736"/>
      <c r="T272" s="736"/>
      <c r="U272" s="736"/>
      <c r="V272" s="737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38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39"/>
      <c r="P273" s="735" t="s">
        <v>40</v>
      </c>
      <c r="Q273" s="736"/>
      <c r="R273" s="736"/>
      <c r="S273" s="736"/>
      <c r="T273" s="736"/>
      <c r="U273" s="736"/>
      <c r="V273" s="737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750" t="s">
        <v>482</v>
      </c>
      <c r="B274" s="750"/>
      <c r="C274" s="750"/>
      <c r="D274" s="750"/>
      <c r="E274" s="750"/>
      <c r="F274" s="750"/>
      <c r="G274" s="750"/>
      <c r="H274" s="750"/>
      <c r="I274" s="750"/>
      <c r="J274" s="750"/>
      <c r="K274" s="750"/>
      <c r="L274" s="750"/>
      <c r="M274" s="750"/>
      <c r="N274" s="750"/>
      <c r="O274" s="750"/>
      <c r="P274" s="750"/>
      <c r="Q274" s="750"/>
      <c r="R274" s="750"/>
      <c r="S274" s="750"/>
      <c r="T274" s="750"/>
      <c r="U274" s="750"/>
      <c r="V274" s="750"/>
      <c r="W274" s="750"/>
      <c r="X274" s="750"/>
      <c r="Y274" s="750"/>
      <c r="Z274" s="750"/>
      <c r="AA274" s="62"/>
      <c r="AB274" s="62"/>
      <c r="AC274" s="62"/>
    </row>
    <row r="275" spans="1:68" ht="14.25" customHeight="1" x14ac:dyDescent="0.25">
      <c r="A275" s="740" t="s">
        <v>100</v>
      </c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  <c r="Z275" s="740"/>
      <c r="AA275" s="63"/>
      <c r="AB275" s="63"/>
      <c r="AC275" s="63"/>
    </row>
    <row r="276" spans="1:68" ht="37.5" customHeight="1" x14ac:dyDescent="0.25">
      <c r="A276" s="60" t="s">
        <v>483</v>
      </c>
      <c r="B276" s="60" t="s">
        <v>484</v>
      </c>
      <c r="C276" s="34">
        <v>4301011876</v>
      </c>
      <c r="D276" s="741">
        <v>4680115885707</v>
      </c>
      <c r="E276" s="741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43"/>
      <c r="R276" s="743"/>
      <c r="S276" s="743"/>
      <c r="T276" s="74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38"/>
      <c r="B277" s="738"/>
      <c r="C277" s="738"/>
      <c r="D277" s="738"/>
      <c r="E277" s="738"/>
      <c r="F277" s="738"/>
      <c r="G277" s="738"/>
      <c r="H277" s="738"/>
      <c r="I277" s="738"/>
      <c r="J277" s="738"/>
      <c r="K277" s="738"/>
      <c r="L277" s="738"/>
      <c r="M277" s="738"/>
      <c r="N277" s="738"/>
      <c r="O277" s="739"/>
      <c r="P277" s="735" t="s">
        <v>40</v>
      </c>
      <c r="Q277" s="736"/>
      <c r="R277" s="736"/>
      <c r="S277" s="736"/>
      <c r="T277" s="736"/>
      <c r="U277" s="736"/>
      <c r="V277" s="737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38"/>
      <c r="B278" s="738"/>
      <c r="C278" s="738"/>
      <c r="D278" s="738"/>
      <c r="E278" s="738"/>
      <c r="F278" s="738"/>
      <c r="G278" s="738"/>
      <c r="H278" s="738"/>
      <c r="I278" s="738"/>
      <c r="J278" s="738"/>
      <c r="K278" s="738"/>
      <c r="L278" s="738"/>
      <c r="M278" s="738"/>
      <c r="N278" s="738"/>
      <c r="O278" s="739"/>
      <c r="P278" s="735" t="s">
        <v>40</v>
      </c>
      <c r="Q278" s="736"/>
      <c r="R278" s="736"/>
      <c r="S278" s="736"/>
      <c r="T278" s="736"/>
      <c r="U278" s="736"/>
      <c r="V278" s="737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50" t="s">
        <v>485</v>
      </c>
      <c r="B279" s="750"/>
      <c r="C279" s="750"/>
      <c r="D279" s="750"/>
      <c r="E279" s="750"/>
      <c r="F279" s="750"/>
      <c r="G279" s="750"/>
      <c r="H279" s="750"/>
      <c r="I279" s="750"/>
      <c r="J279" s="750"/>
      <c r="K279" s="750"/>
      <c r="L279" s="750"/>
      <c r="M279" s="750"/>
      <c r="N279" s="750"/>
      <c r="O279" s="750"/>
      <c r="P279" s="750"/>
      <c r="Q279" s="750"/>
      <c r="R279" s="750"/>
      <c r="S279" s="750"/>
      <c r="T279" s="750"/>
      <c r="U279" s="750"/>
      <c r="V279" s="750"/>
      <c r="W279" s="750"/>
      <c r="X279" s="750"/>
      <c r="Y279" s="750"/>
      <c r="Z279" s="750"/>
      <c r="AA279" s="62"/>
      <c r="AB279" s="62"/>
      <c r="AC279" s="62"/>
    </row>
    <row r="280" spans="1:68" ht="14.25" customHeight="1" x14ac:dyDescent="0.25">
      <c r="A280" s="740" t="s">
        <v>100</v>
      </c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  <c r="Z280" s="740"/>
      <c r="AA280" s="63"/>
      <c r="AB280" s="63"/>
      <c r="AC280" s="63"/>
    </row>
    <row r="281" spans="1:68" ht="27" customHeight="1" x14ac:dyDescent="0.25">
      <c r="A281" s="60" t="s">
        <v>486</v>
      </c>
      <c r="B281" s="60" t="s">
        <v>487</v>
      </c>
      <c r="C281" s="34">
        <v>4301011223</v>
      </c>
      <c r="D281" s="741">
        <v>4607091383423</v>
      </c>
      <c r="E281" s="741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4301012099</v>
      </c>
      <c r="D282" s="741">
        <v>4680115885691</v>
      </c>
      <c r="E282" s="741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491</v>
      </c>
      <c r="B283" s="60" t="s">
        <v>492</v>
      </c>
      <c r="C283" s="34">
        <v>4301012098</v>
      </c>
      <c r="D283" s="741">
        <v>4680115885660</v>
      </c>
      <c r="E283" s="741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43"/>
      <c r="R283" s="743"/>
      <c r="S283" s="743"/>
      <c r="T283" s="744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39"/>
      <c r="P284" s="735" t="s">
        <v>40</v>
      </c>
      <c r="Q284" s="736"/>
      <c r="R284" s="736"/>
      <c r="S284" s="736"/>
      <c r="T284" s="736"/>
      <c r="U284" s="736"/>
      <c r="V284" s="737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38"/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9"/>
      <c r="P285" s="735" t="s">
        <v>40</v>
      </c>
      <c r="Q285" s="736"/>
      <c r="R285" s="736"/>
      <c r="S285" s="736"/>
      <c r="T285" s="736"/>
      <c r="U285" s="736"/>
      <c r="V285" s="737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50" t="s">
        <v>494</v>
      </c>
      <c r="B286" s="750"/>
      <c r="C286" s="750"/>
      <c r="D286" s="750"/>
      <c r="E286" s="750"/>
      <c r="F286" s="750"/>
      <c r="G286" s="750"/>
      <c r="H286" s="750"/>
      <c r="I286" s="750"/>
      <c r="J286" s="750"/>
      <c r="K286" s="750"/>
      <c r="L286" s="750"/>
      <c r="M286" s="750"/>
      <c r="N286" s="750"/>
      <c r="O286" s="750"/>
      <c r="P286" s="750"/>
      <c r="Q286" s="750"/>
      <c r="R286" s="750"/>
      <c r="S286" s="750"/>
      <c r="T286" s="750"/>
      <c r="U286" s="750"/>
      <c r="V286" s="750"/>
      <c r="W286" s="750"/>
      <c r="X286" s="750"/>
      <c r="Y286" s="750"/>
      <c r="Z286" s="750"/>
      <c r="AA286" s="62"/>
      <c r="AB286" s="62"/>
      <c r="AC286" s="62"/>
    </row>
    <row r="287" spans="1:68" ht="14.25" customHeight="1" x14ac:dyDescent="0.25">
      <c r="A287" s="740" t="s">
        <v>77</v>
      </c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  <c r="Z287" s="740"/>
      <c r="AA287" s="63"/>
      <c r="AB287" s="63"/>
      <c r="AC287" s="63"/>
    </row>
    <row r="288" spans="1:68" ht="37.5" customHeight="1" x14ac:dyDescent="0.25">
      <c r="A288" s="60" t="s">
        <v>495</v>
      </c>
      <c r="B288" s="60" t="s">
        <v>496</v>
      </c>
      <c r="C288" s="34">
        <v>4301051506</v>
      </c>
      <c r="D288" s="741">
        <v>4680115881037</v>
      </c>
      <c r="E288" s="741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43"/>
      <c r="R288" s="743"/>
      <c r="S288" s="743"/>
      <c r="T288" s="744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498</v>
      </c>
      <c r="B289" s="60" t="s">
        <v>499</v>
      </c>
      <c r="C289" s="34">
        <v>4301051893</v>
      </c>
      <c r="D289" s="741">
        <v>4680115886186</v>
      </c>
      <c r="E289" s="741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43"/>
      <c r="R289" s="743"/>
      <c r="S289" s="743"/>
      <c r="T289" s="744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501</v>
      </c>
      <c r="B290" s="60" t="s">
        <v>502</v>
      </c>
      <c r="C290" s="34">
        <v>4301051795</v>
      </c>
      <c r="D290" s="741">
        <v>4680115881228</v>
      </c>
      <c r="E290" s="741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43"/>
      <c r="R290" s="743"/>
      <c r="S290" s="743"/>
      <c r="T290" s="744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504</v>
      </c>
      <c r="B291" s="60" t="s">
        <v>505</v>
      </c>
      <c r="C291" s="34">
        <v>4301051388</v>
      </c>
      <c r="D291" s="741">
        <v>4680115881211</v>
      </c>
      <c r="E291" s="741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43"/>
      <c r="R291" s="743"/>
      <c r="S291" s="743"/>
      <c r="T291" s="74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customHeight="1" x14ac:dyDescent="0.25">
      <c r="A292" s="60" t="s">
        <v>507</v>
      </c>
      <c r="B292" s="60" t="s">
        <v>508</v>
      </c>
      <c r="C292" s="34">
        <v>4301051378</v>
      </c>
      <c r="D292" s="741">
        <v>4680115881020</v>
      </c>
      <c r="E292" s="741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38"/>
      <c r="B293" s="738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9"/>
      <c r="P293" s="735" t="s">
        <v>40</v>
      </c>
      <c r="Q293" s="736"/>
      <c r="R293" s="736"/>
      <c r="S293" s="736"/>
      <c r="T293" s="736"/>
      <c r="U293" s="736"/>
      <c r="V293" s="737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38"/>
      <c r="B294" s="738"/>
      <c r="C294" s="738"/>
      <c r="D294" s="738"/>
      <c r="E294" s="738"/>
      <c r="F294" s="738"/>
      <c r="G294" s="738"/>
      <c r="H294" s="738"/>
      <c r="I294" s="738"/>
      <c r="J294" s="738"/>
      <c r="K294" s="738"/>
      <c r="L294" s="738"/>
      <c r="M294" s="738"/>
      <c r="N294" s="738"/>
      <c r="O294" s="739"/>
      <c r="P294" s="735" t="s">
        <v>40</v>
      </c>
      <c r="Q294" s="736"/>
      <c r="R294" s="736"/>
      <c r="S294" s="736"/>
      <c r="T294" s="736"/>
      <c r="U294" s="736"/>
      <c r="V294" s="737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customHeight="1" x14ac:dyDescent="0.25">
      <c r="A295" s="750" t="s">
        <v>510</v>
      </c>
      <c r="B295" s="750"/>
      <c r="C295" s="750"/>
      <c r="D295" s="750"/>
      <c r="E295" s="750"/>
      <c r="F295" s="750"/>
      <c r="G295" s="750"/>
      <c r="H295" s="750"/>
      <c r="I295" s="750"/>
      <c r="J295" s="750"/>
      <c r="K295" s="750"/>
      <c r="L295" s="750"/>
      <c r="M295" s="750"/>
      <c r="N295" s="750"/>
      <c r="O295" s="750"/>
      <c r="P295" s="750"/>
      <c r="Q295" s="750"/>
      <c r="R295" s="750"/>
      <c r="S295" s="750"/>
      <c r="T295" s="750"/>
      <c r="U295" s="750"/>
      <c r="V295" s="750"/>
      <c r="W295" s="750"/>
      <c r="X295" s="750"/>
      <c r="Y295" s="750"/>
      <c r="Z295" s="750"/>
      <c r="AA295" s="62"/>
      <c r="AB295" s="62"/>
      <c r="AC295" s="62"/>
    </row>
    <row r="296" spans="1:68" ht="14.25" customHeight="1" x14ac:dyDescent="0.25">
      <c r="A296" s="740" t="s">
        <v>100</v>
      </c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  <c r="Z296" s="740"/>
      <c r="AA296" s="63"/>
      <c r="AB296" s="63"/>
      <c r="AC296" s="63"/>
    </row>
    <row r="297" spans="1:68" ht="27" customHeight="1" x14ac:dyDescent="0.25">
      <c r="A297" s="60" t="s">
        <v>511</v>
      </c>
      <c r="B297" s="60" t="s">
        <v>512</v>
      </c>
      <c r="C297" s="34">
        <v>4301011306</v>
      </c>
      <c r="D297" s="741">
        <v>4607091389296</v>
      </c>
      <c r="E297" s="741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43"/>
      <c r="R297" s="743"/>
      <c r="S297" s="743"/>
      <c r="T297" s="74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38"/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9"/>
      <c r="P298" s="735" t="s">
        <v>40</v>
      </c>
      <c r="Q298" s="736"/>
      <c r="R298" s="736"/>
      <c r="S298" s="736"/>
      <c r="T298" s="736"/>
      <c r="U298" s="736"/>
      <c r="V298" s="737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38"/>
      <c r="B299" s="738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9"/>
      <c r="P299" s="735" t="s">
        <v>40</v>
      </c>
      <c r="Q299" s="736"/>
      <c r="R299" s="736"/>
      <c r="S299" s="736"/>
      <c r="T299" s="736"/>
      <c r="U299" s="736"/>
      <c r="V299" s="737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customHeight="1" x14ac:dyDescent="0.25">
      <c r="A300" s="740" t="s">
        <v>160</v>
      </c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  <c r="Z300" s="740"/>
      <c r="AA300" s="63"/>
      <c r="AB300" s="63"/>
      <c r="AC300" s="63"/>
    </row>
    <row r="301" spans="1:68" ht="27" customHeight="1" x14ac:dyDescent="0.25">
      <c r="A301" s="60" t="s">
        <v>514</v>
      </c>
      <c r="B301" s="60" t="s">
        <v>515</v>
      </c>
      <c r="C301" s="34">
        <v>4301031307</v>
      </c>
      <c r="D301" s="741">
        <v>4680115880344</v>
      </c>
      <c r="E301" s="741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38"/>
      <c r="B302" s="738"/>
      <c r="C302" s="738"/>
      <c r="D302" s="738"/>
      <c r="E302" s="738"/>
      <c r="F302" s="738"/>
      <c r="G302" s="738"/>
      <c r="H302" s="738"/>
      <c r="I302" s="738"/>
      <c r="J302" s="738"/>
      <c r="K302" s="738"/>
      <c r="L302" s="738"/>
      <c r="M302" s="738"/>
      <c r="N302" s="738"/>
      <c r="O302" s="739"/>
      <c r="P302" s="735" t="s">
        <v>40</v>
      </c>
      <c r="Q302" s="736"/>
      <c r="R302" s="736"/>
      <c r="S302" s="736"/>
      <c r="T302" s="736"/>
      <c r="U302" s="736"/>
      <c r="V302" s="737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x14ac:dyDescent="0.2">
      <c r="A303" s="738"/>
      <c r="B303" s="738"/>
      <c r="C303" s="738"/>
      <c r="D303" s="738"/>
      <c r="E303" s="738"/>
      <c r="F303" s="738"/>
      <c r="G303" s="738"/>
      <c r="H303" s="738"/>
      <c r="I303" s="738"/>
      <c r="J303" s="738"/>
      <c r="K303" s="738"/>
      <c r="L303" s="738"/>
      <c r="M303" s="738"/>
      <c r="N303" s="738"/>
      <c r="O303" s="739"/>
      <c r="P303" s="735" t="s">
        <v>40</v>
      </c>
      <c r="Q303" s="736"/>
      <c r="R303" s="736"/>
      <c r="S303" s="736"/>
      <c r="T303" s="736"/>
      <c r="U303" s="736"/>
      <c r="V303" s="737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customHeight="1" x14ac:dyDescent="0.25">
      <c r="A304" s="740" t="s">
        <v>77</v>
      </c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  <c r="Z304" s="740"/>
      <c r="AA304" s="63"/>
      <c r="AB304" s="63"/>
      <c r="AC304" s="63"/>
    </row>
    <row r="305" spans="1:68" ht="27" customHeight="1" x14ac:dyDescent="0.25">
      <c r="A305" s="60" t="s">
        <v>517</v>
      </c>
      <c r="B305" s="60" t="s">
        <v>518</v>
      </c>
      <c r="C305" s="34">
        <v>4301051782</v>
      </c>
      <c r="D305" s="741">
        <v>4680115884618</v>
      </c>
      <c r="E305" s="741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43"/>
      <c r="R305" s="743"/>
      <c r="S305" s="743"/>
      <c r="T305" s="74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38"/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9"/>
      <c r="P306" s="735" t="s">
        <v>40</v>
      </c>
      <c r="Q306" s="736"/>
      <c r="R306" s="736"/>
      <c r="S306" s="736"/>
      <c r="T306" s="736"/>
      <c r="U306" s="736"/>
      <c r="V306" s="737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38"/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9"/>
      <c r="P307" s="735" t="s">
        <v>40</v>
      </c>
      <c r="Q307" s="736"/>
      <c r="R307" s="736"/>
      <c r="S307" s="736"/>
      <c r="T307" s="736"/>
      <c r="U307" s="736"/>
      <c r="V307" s="737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customHeight="1" x14ac:dyDescent="0.25">
      <c r="A308" s="750" t="s">
        <v>520</v>
      </c>
      <c r="B308" s="750"/>
      <c r="C308" s="750"/>
      <c r="D308" s="750"/>
      <c r="E308" s="750"/>
      <c r="F308" s="750"/>
      <c r="G308" s="750"/>
      <c r="H308" s="750"/>
      <c r="I308" s="750"/>
      <c r="J308" s="750"/>
      <c r="K308" s="750"/>
      <c r="L308" s="750"/>
      <c r="M308" s="750"/>
      <c r="N308" s="750"/>
      <c r="O308" s="750"/>
      <c r="P308" s="750"/>
      <c r="Q308" s="750"/>
      <c r="R308" s="750"/>
      <c r="S308" s="750"/>
      <c r="T308" s="750"/>
      <c r="U308" s="750"/>
      <c r="V308" s="750"/>
      <c r="W308" s="750"/>
      <c r="X308" s="750"/>
      <c r="Y308" s="750"/>
      <c r="Z308" s="750"/>
      <c r="AA308" s="62"/>
      <c r="AB308" s="62"/>
      <c r="AC308" s="62"/>
    </row>
    <row r="309" spans="1:68" ht="14.25" customHeight="1" x14ac:dyDescent="0.25">
      <c r="A309" s="740" t="s">
        <v>100</v>
      </c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  <c r="Z309" s="740"/>
      <c r="AA309" s="63"/>
      <c r="AB309" s="63"/>
      <c r="AC309" s="63"/>
    </row>
    <row r="310" spans="1:68" ht="27" customHeight="1" x14ac:dyDescent="0.25">
      <c r="A310" s="60" t="s">
        <v>521</v>
      </c>
      <c r="B310" s="60" t="s">
        <v>522</v>
      </c>
      <c r="C310" s="34">
        <v>4301011353</v>
      </c>
      <c r="D310" s="741">
        <v>4607091389807</v>
      </c>
      <c r="E310" s="741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2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43"/>
      <c r="R310" s="743"/>
      <c r="S310" s="743"/>
      <c r="T310" s="744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38"/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9"/>
      <c r="P311" s="735" t="s">
        <v>40</v>
      </c>
      <c r="Q311" s="736"/>
      <c r="R311" s="736"/>
      <c r="S311" s="736"/>
      <c r="T311" s="736"/>
      <c r="U311" s="736"/>
      <c r="V311" s="737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x14ac:dyDescent="0.2">
      <c r="A312" s="738"/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9"/>
      <c r="P312" s="735" t="s">
        <v>40</v>
      </c>
      <c r="Q312" s="736"/>
      <c r="R312" s="736"/>
      <c r="S312" s="736"/>
      <c r="T312" s="736"/>
      <c r="U312" s="736"/>
      <c r="V312" s="737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customHeight="1" x14ac:dyDescent="0.25">
      <c r="A313" s="740" t="s">
        <v>160</v>
      </c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  <c r="Z313" s="740"/>
      <c r="AA313" s="63"/>
      <c r="AB313" s="63"/>
      <c r="AC313" s="63"/>
    </row>
    <row r="314" spans="1:68" ht="27" customHeight="1" x14ac:dyDescent="0.25">
      <c r="A314" s="60" t="s">
        <v>524</v>
      </c>
      <c r="B314" s="60" t="s">
        <v>525</v>
      </c>
      <c r="C314" s="34">
        <v>4301031164</v>
      </c>
      <c r="D314" s="741">
        <v>4680115880481</v>
      </c>
      <c r="E314" s="741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1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43"/>
      <c r="R314" s="743"/>
      <c r="S314" s="743"/>
      <c r="T314" s="744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39"/>
      <c r="P315" s="735" t="s">
        <v>40</v>
      </c>
      <c r="Q315" s="736"/>
      <c r="R315" s="736"/>
      <c r="S315" s="736"/>
      <c r="T315" s="736"/>
      <c r="U315" s="736"/>
      <c r="V315" s="737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738"/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9"/>
      <c r="P316" s="735" t="s">
        <v>40</v>
      </c>
      <c r="Q316" s="736"/>
      <c r="R316" s="736"/>
      <c r="S316" s="736"/>
      <c r="T316" s="736"/>
      <c r="U316" s="736"/>
      <c r="V316" s="737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740" t="s">
        <v>77</v>
      </c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  <c r="Z317" s="740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4301051344</v>
      </c>
      <c r="D318" s="741">
        <v>4680115880412</v>
      </c>
      <c r="E318" s="741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530</v>
      </c>
      <c r="B319" s="60" t="s">
        <v>531</v>
      </c>
      <c r="C319" s="34">
        <v>4301051277</v>
      </c>
      <c r="D319" s="741">
        <v>4680115880511</v>
      </c>
      <c r="E319" s="741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43"/>
      <c r="R319" s="743"/>
      <c r="S319" s="743"/>
      <c r="T319" s="74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39"/>
      <c r="P320" s="735" t="s">
        <v>40</v>
      </c>
      <c r="Q320" s="736"/>
      <c r="R320" s="736"/>
      <c r="S320" s="736"/>
      <c r="T320" s="736"/>
      <c r="U320" s="736"/>
      <c r="V320" s="737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x14ac:dyDescent="0.2">
      <c r="A321" s="738"/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9"/>
      <c r="P321" s="735" t="s">
        <v>40</v>
      </c>
      <c r="Q321" s="736"/>
      <c r="R321" s="736"/>
      <c r="S321" s="736"/>
      <c r="T321" s="736"/>
      <c r="U321" s="736"/>
      <c r="V321" s="737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customHeight="1" x14ac:dyDescent="0.25">
      <c r="A322" s="750" t="s">
        <v>533</v>
      </c>
      <c r="B322" s="750"/>
      <c r="C322" s="750"/>
      <c r="D322" s="750"/>
      <c r="E322" s="750"/>
      <c r="F322" s="750"/>
      <c r="G322" s="750"/>
      <c r="H322" s="750"/>
      <c r="I322" s="750"/>
      <c r="J322" s="750"/>
      <c r="K322" s="750"/>
      <c r="L322" s="750"/>
      <c r="M322" s="750"/>
      <c r="N322" s="750"/>
      <c r="O322" s="750"/>
      <c r="P322" s="750"/>
      <c r="Q322" s="750"/>
      <c r="R322" s="750"/>
      <c r="S322" s="750"/>
      <c r="T322" s="750"/>
      <c r="U322" s="750"/>
      <c r="V322" s="750"/>
      <c r="W322" s="750"/>
      <c r="X322" s="750"/>
      <c r="Y322" s="750"/>
      <c r="Z322" s="750"/>
      <c r="AA322" s="62"/>
      <c r="AB322" s="62"/>
      <c r="AC322" s="62"/>
    </row>
    <row r="323" spans="1:68" ht="14.25" customHeight="1" x14ac:dyDescent="0.25">
      <c r="A323" s="740" t="s">
        <v>100</v>
      </c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  <c r="Z323" s="740"/>
      <c r="AA323" s="63"/>
      <c r="AB323" s="63"/>
      <c r="AC323" s="63"/>
    </row>
    <row r="324" spans="1:68" ht="27" customHeight="1" x14ac:dyDescent="0.25">
      <c r="A324" s="60" t="s">
        <v>534</v>
      </c>
      <c r="B324" s="60" t="s">
        <v>535</v>
      </c>
      <c r="C324" s="34">
        <v>4301011594</v>
      </c>
      <c r="D324" s="741">
        <v>4680115883413</v>
      </c>
      <c r="E324" s="741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38"/>
      <c r="B325" s="738"/>
      <c r="C325" s="738"/>
      <c r="D325" s="738"/>
      <c r="E325" s="738"/>
      <c r="F325" s="738"/>
      <c r="G325" s="738"/>
      <c r="H325" s="738"/>
      <c r="I325" s="738"/>
      <c r="J325" s="738"/>
      <c r="K325" s="738"/>
      <c r="L325" s="738"/>
      <c r="M325" s="738"/>
      <c r="N325" s="738"/>
      <c r="O325" s="739"/>
      <c r="P325" s="735" t="s">
        <v>40</v>
      </c>
      <c r="Q325" s="736"/>
      <c r="R325" s="736"/>
      <c r="S325" s="736"/>
      <c r="T325" s="736"/>
      <c r="U325" s="736"/>
      <c r="V325" s="737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38"/>
      <c r="B326" s="738"/>
      <c r="C326" s="738"/>
      <c r="D326" s="738"/>
      <c r="E326" s="738"/>
      <c r="F326" s="738"/>
      <c r="G326" s="738"/>
      <c r="H326" s="738"/>
      <c r="I326" s="738"/>
      <c r="J326" s="738"/>
      <c r="K326" s="738"/>
      <c r="L326" s="738"/>
      <c r="M326" s="738"/>
      <c r="N326" s="738"/>
      <c r="O326" s="739"/>
      <c r="P326" s="735" t="s">
        <v>40</v>
      </c>
      <c r="Q326" s="736"/>
      <c r="R326" s="736"/>
      <c r="S326" s="736"/>
      <c r="T326" s="736"/>
      <c r="U326" s="736"/>
      <c r="V326" s="737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customHeight="1" x14ac:dyDescent="0.25">
      <c r="A327" s="740" t="s">
        <v>160</v>
      </c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  <c r="Z327" s="740"/>
      <c r="AA327" s="63"/>
      <c r="AB327" s="63"/>
      <c r="AC327" s="63"/>
    </row>
    <row r="328" spans="1:68" ht="27" customHeight="1" x14ac:dyDescent="0.25">
      <c r="A328" s="60" t="s">
        <v>536</v>
      </c>
      <c r="B328" s="60" t="s">
        <v>537</v>
      </c>
      <c r="C328" s="34">
        <v>4301031305</v>
      </c>
      <c r="D328" s="741">
        <v>4607091389845</v>
      </c>
      <c r="E328" s="741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539</v>
      </c>
      <c r="B329" s="60" t="s">
        <v>540</v>
      </c>
      <c r="C329" s="34">
        <v>4301031306</v>
      </c>
      <c r="D329" s="741">
        <v>4680115882881</v>
      </c>
      <c r="E329" s="741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38"/>
      <c r="B330" s="738"/>
      <c r="C330" s="738"/>
      <c r="D330" s="738"/>
      <c r="E330" s="738"/>
      <c r="F330" s="738"/>
      <c r="G330" s="738"/>
      <c r="H330" s="738"/>
      <c r="I330" s="738"/>
      <c r="J330" s="738"/>
      <c r="K330" s="738"/>
      <c r="L330" s="738"/>
      <c r="M330" s="738"/>
      <c r="N330" s="738"/>
      <c r="O330" s="739"/>
      <c r="P330" s="735" t="s">
        <v>40</v>
      </c>
      <c r="Q330" s="736"/>
      <c r="R330" s="736"/>
      <c r="S330" s="736"/>
      <c r="T330" s="736"/>
      <c r="U330" s="736"/>
      <c r="V330" s="737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x14ac:dyDescent="0.2">
      <c r="A331" s="738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39"/>
      <c r="P331" s="735" t="s">
        <v>40</v>
      </c>
      <c r="Q331" s="736"/>
      <c r="R331" s="736"/>
      <c r="S331" s="736"/>
      <c r="T331" s="736"/>
      <c r="U331" s="736"/>
      <c r="V331" s="737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customHeight="1" x14ac:dyDescent="0.25">
      <c r="A332" s="740" t="s">
        <v>77</v>
      </c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  <c r="Z332" s="740"/>
      <c r="AA332" s="63"/>
      <c r="AB332" s="63"/>
      <c r="AC332" s="63"/>
    </row>
    <row r="333" spans="1:68" ht="27" customHeight="1" x14ac:dyDescent="0.25">
      <c r="A333" s="60" t="s">
        <v>541</v>
      </c>
      <c r="B333" s="60" t="s">
        <v>542</v>
      </c>
      <c r="C333" s="34">
        <v>4301051534</v>
      </c>
      <c r="D333" s="741">
        <v>4680115883390</v>
      </c>
      <c r="E333" s="741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43"/>
      <c r="R333" s="743"/>
      <c r="S333" s="743"/>
      <c r="T333" s="74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38"/>
      <c r="B334" s="738"/>
      <c r="C334" s="738"/>
      <c r="D334" s="738"/>
      <c r="E334" s="738"/>
      <c r="F334" s="738"/>
      <c r="G334" s="738"/>
      <c r="H334" s="738"/>
      <c r="I334" s="738"/>
      <c r="J334" s="738"/>
      <c r="K334" s="738"/>
      <c r="L334" s="738"/>
      <c r="M334" s="738"/>
      <c r="N334" s="738"/>
      <c r="O334" s="739"/>
      <c r="P334" s="735" t="s">
        <v>40</v>
      </c>
      <c r="Q334" s="736"/>
      <c r="R334" s="736"/>
      <c r="S334" s="736"/>
      <c r="T334" s="736"/>
      <c r="U334" s="736"/>
      <c r="V334" s="737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38"/>
      <c r="B335" s="738"/>
      <c r="C335" s="738"/>
      <c r="D335" s="738"/>
      <c r="E335" s="738"/>
      <c r="F335" s="738"/>
      <c r="G335" s="738"/>
      <c r="H335" s="738"/>
      <c r="I335" s="738"/>
      <c r="J335" s="738"/>
      <c r="K335" s="738"/>
      <c r="L335" s="738"/>
      <c r="M335" s="738"/>
      <c r="N335" s="738"/>
      <c r="O335" s="739"/>
      <c r="P335" s="735" t="s">
        <v>40</v>
      </c>
      <c r="Q335" s="736"/>
      <c r="R335" s="736"/>
      <c r="S335" s="736"/>
      <c r="T335" s="736"/>
      <c r="U335" s="736"/>
      <c r="V335" s="737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customHeight="1" x14ac:dyDescent="0.25">
      <c r="A336" s="750" t="s">
        <v>544</v>
      </c>
      <c r="B336" s="750"/>
      <c r="C336" s="750"/>
      <c r="D336" s="750"/>
      <c r="E336" s="750"/>
      <c r="F336" s="750"/>
      <c r="G336" s="750"/>
      <c r="H336" s="750"/>
      <c r="I336" s="750"/>
      <c r="J336" s="750"/>
      <c r="K336" s="750"/>
      <c r="L336" s="750"/>
      <c r="M336" s="750"/>
      <c r="N336" s="750"/>
      <c r="O336" s="750"/>
      <c r="P336" s="750"/>
      <c r="Q336" s="750"/>
      <c r="R336" s="750"/>
      <c r="S336" s="750"/>
      <c r="T336" s="750"/>
      <c r="U336" s="750"/>
      <c r="V336" s="750"/>
      <c r="W336" s="750"/>
      <c r="X336" s="750"/>
      <c r="Y336" s="750"/>
      <c r="Z336" s="750"/>
      <c r="AA336" s="62"/>
      <c r="AB336" s="62"/>
      <c r="AC336" s="62"/>
    </row>
    <row r="337" spans="1:68" ht="14.25" customHeight="1" x14ac:dyDescent="0.25">
      <c r="A337" s="740" t="s">
        <v>100</v>
      </c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  <c r="Z337" s="740"/>
      <c r="AA337" s="63"/>
      <c r="AB337" s="63"/>
      <c r="AC337" s="63"/>
    </row>
    <row r="338" spans="1:68" ht="16.5" customHeight="1" x14ac:dyDescent="0.25">
      <c r="A338" s="60" t="s">
        <v>545</v>
      </c>
      <c r="B338" s="60" t="s">
        <v>546</v>
      </c>
      <c r="C338" s="34">
        <v>4301011728</v>
      </c>
      <c r="D338" s="741">
        <v>4680115885141</v>
      </c>
      <c r="E338" s="741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43"/>
      <c r="R338" s="743"/>
      <c r="S338" s="743"/>
      <c r="T338" s="74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39"/>
      <c r="P339" s="735" t="s">
        <v>40</v>
      </c>
      <c r="Q339" s="736"/>
      <c r="R339" s="736"/>
      <c r="S339" s="736"/>
      <c r="T339" s="736"/>
      <c r="U339" s="736"/>
      <c r="V339" s="737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738"/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9"/>
      <c r="P340" s="735" t="s">
        <v>40</v>
      </c>
      <c r="Q340" s="736"/>
      <c r="R340" s="736"/>
      <c r="S340" s="736"/>
      <c r="T340" s="736"/>
      <c r="U340" s="736"/>
      <c r="V340" s="737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customHeight="1" x14ac:dyDescent="0.25">
      <c r="A341" s="740" t="s">
        <v>160</v>
      </c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  <c r="Z341" s="740"/>
      <c r="AA341" s="63"/>
      <c r="AB341" s="63"/>
      <c r="AC341" s="63"/>
    </row>
    <row r="342" spans="1:68" ht="27" customHeight="1" x14ac:dyDescent="0.25">
      <c r="A342" s="60" t="s">
        <v>549</v>
      </c>
      <c r="B342" s="60" t="s">
        <v>550</v>
      </c>
      <c r="C342" s="34">
        <v>4301031301</v>
      </c>
      <c r="D342" s="741">
        <v>4680115884700</v>
      </c>
      <c r="E342" s="741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0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43"/>
      <c r="R342" s="743"/>
      <c r="S342" s="743"/>
      <c r="T342" s="744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38"/>
      <c r="B343" s="738"/>
      <c r="C343" s="738"/>
      <c r="D343" s="738"/>
      <c r="E343" s="738"/>
      <c r="F343" s="738"/>
      <c r="G343" s="738"/>
      <c r="H343" s="738"/>
      <c r="I343" s="738"/>
      <c r="J343" s="738"/>
      <c r="K343" s="738"/>
      <c r="L343" s="738"/>
      <c r="M343" s="738"/>
      <c r="N343" s="738"/>
      <c r="O343" s="739"/>
      <c r="P343" s="735" t="s">
        <v>40</v>
      </c>
      <c r="Q343" s="736"/>
      <c r="R343" s="736"/>
      <c r="S343" s="736"/>
      <c r="T343" s="736"/>
      <c r="U343" s="736"/>
      <c r="V343" s="73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38"/>
      <c r="B344" s="738"/>
      <c r="C344" s="738"/>
      <c r="D344" s="738"/>
      <c r="E344" s="738"/>
      <c r="F344" s="738"/>
      <c r="G344" s="738"/>
      <c r="H344" s="738"/>
      <c r="I344" s="738"/>
      <c r="J344" s="738"/>
      <c r="K344" s="738"/>
      <c r="L344" s="738"/>
      <c r="M344" s="738"/>
      <c r="N344" s="738"/>
      <c r="O344" s="739"/>
      <c r="P344" s="735" t="s">
        <v>40</v>
      </c>
      <c r="Q344" s="736"/>
      <c r="R344" s="736"/>
      <c r="S344" s="736"/>
      <c r="T344" s="736"/>
      <c r="U344" s="736"/>
      <c r="V344" s="73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50" t="s">
        <v>552</v>
      </c>
      <c r="B345" s="750"/>
      <c r="C345" s="750"/>
      <c r="D345" s="750"/>
      <c r="E345" s="750"/>
      <c r="F345" s="750"/>
      <c r="G345" s="750"/>
      <c r="H345" s="750"/>
      <c r="I345" s="750"/>
      <c r="J345" s="750"/>
      <c r="K345" s="750"/>
      <c r="L345" s="750"/>
      <c r="M345" s="750"/>
      <c r="N345" s="750"/>
      <c r="O345" s="750"/>
      <c r="P345" s="750"/>
      <c r="Q345" s="750"/>
      <c r="R345" s="750"/>
      <c r="S345" s="750"/>
      <c r="T345" s="750"/>
      <c r="U345" s="750"/>
      <c r="V345" s="750"/>
      <c r="W345" s="750"/>
      <c r="X345" s="750"/>
      <c r="Y345" s="750"/>
      <c r="Z345" s="750"/>
      <c r="AA345" s="62"/>
      <c r="AB345" s="62"/>
      <c r="AC345" s="62"/>
    </row>
    <row r="346" spans="1:68" ht="14.25" customHeight="1" x14ac:dyDescent="0.25">
      <c r="A346" s="740" t="s">
        <v>100</v>
      </c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  <c r="Z346" s="740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741">
        <v>4680115885615</v>
      </c>
      <c r="E347" s="741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3"/>
      <c r="R347" s="743"/>
      <c r="S347" s="743"/>
      <c r="T347" s="744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4301012016</v>
      </c>
      <c r="D348" s="741">
        <v>4680115885554</v>
      </c>
      <c r="E348" s="741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3"/>
      <c r="R348" s="743"/>
      <c r="S348" s="743"/>
      <c r="T348" s="744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4301011911</v>
      </c>
      <c r="D349" s="741">
        <v>4680115885554</v>
      </c>
      <c r="E349" s="741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3"/>
      <c r="R349" s="743"/>
      <c r="S349" s="743"/>
      <c r="T349" s="744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741">
        <v>4680115885646</v>
      </c>
      <c r="E350" s="741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41">
        <v>4680115885622</v>
      </c>
      <c r="E351" s="741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741">
        <v>4680115881938</v>
      </c>
      <c r="E352" s="741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741">
        <v>4607091386011</v>
      </c>
      <c r="E353" s="741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3"/>
      <c r="R353" s="743"/>
      <c r="S353" s="743"/>
      <c r="T353" s="744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customHeight="1" x14ac:dyDescent="0.25">
      <c r="A354" s="60" t="s">
        <v>573</v>
      </c>
      <c r="B354" s="60" t="s">
        <v>574</v>
      </c>
      <c r="C354" s="34">
        <v>4301011859</v>
      </c>
      <c r="D354" s="741">
        <v>4680115885608</v>
      </c>
      <c r="E354" s="74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3"/>
      <c r="R354" s="743"/>
      <c r="S354" s="743"/>
      <c r="T354" s="74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738"/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9"/>
      <c r="P355" s="735" t="s">
        <v>40</v>
      </c>
      <c r="Q355" s="736"/>
      <c r="R355" s="736"/>
      <c r="S355" s="736"/>
      <c r="T355" s="736"/>
      <c r="U355" s="736"/>
      <c r="V355" s="73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38"/>
      <c r="B356" s="738"/>
      <c r="C356" s="738"/>
      <c r="D356" s="738"/>
      <c r="E356" s="738"/>
      <c r="F356" s="738"/>
      <c r="G356" s="738"/>
      <c r="H356" s="738"/>
      <c r="I356" s="738"/>
      <c r="J356" s="738"/>
      <c r="K356" s="738"/>
      <c r="L356" s="738"/>
      <c r="M356" s="738"/>
      <c r="N356" s="738"/>
      <c r="O356" s="739"/>
      <c r="P356" s="735" t="s">
        <v>40</v>
      </c>
      <c r="Q356" s="736"/>
      <c r="R356" s="736"/>
      <c r="S356" s="736"/>
      <c r="T356" s="736"/>
      <c r="U356" s="736"/>
      <c r="V356" s="737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740" t="s">
        <v>160</v>
      </c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  <c r="Z357" s="740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41">
        <v>4607091387193</v>
      </c>
      <c r="E358" s="741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41">
        <v>4607091387230</v>
      </c>
      <c r="E359" s="741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741">
        <v>4607091387292</v>
      </c>
      <c r="E360" s="741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8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3"/>
      <c r="R360" s="743"/>
      <c r="S360" s="743"/>
      <c r="T360" s="744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741">
        <v>4607091387285</v>
      </c>
      <c r="E361" s="741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8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3"/>
      <c r="R361" s="743"/>
      <c r="S361" s="743"/>
      <c r="T361" s="744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38"/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9"/>
      <c r="P362" s="735" t="s">
        <v>40</v>
      </c>
      <c r="Q362" s="736"/>
      <c r="R362" s="736"/>
      <c r="S362" s="736"/>
      <c r="T362" s="736"/>
      <c r="U362" s="736"/>
      <c r="V362" s="737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738"/>
      <c r="B363" s="738"/>
      <c r="C363" s="738"/>
      <c r="D363" s="738"/>
      <c r="E363" s="738"/>
      <c r="F363" s="738"/>
      <c r="G363" s="738"/>
      <c r="H363" s="738"/>
      <c r="I363" s="738"/>
      <c r="J363" s="738"/>
      <c r="K363" s="738"/>
      <c r="L363" s="738"/>
      <c r="M363" s="738"/>
      <c r="N363" s="738"/>
      <c r="O363" s="739"/>
      <c r="P363" s="735" t="s">
        <v>40</v>
      </c>
      <c r="Q363" s="736"/>
      <c r="R363" s="736"/>
      <c r="S363" s="736"/>
      <c r="T363" s="736"/>
      <c r="U363" s="736"/>
      <c r="V363" s="737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customHeight="1" x14ac:dyDescent="0.25">
      <c r="A364" s="740" t="s">
        <v>77</v>
      </c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  <c r="Z364" s="740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41">
        <v>4607091387766</v>
      </c>
      <c r="E365" s="741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5000</v>
      </c>
      <c r="Y365" s="53">
        <f t="shared" ref="Y365:Y370" si="52">IFERROR(IF(X365="",0,CEILING((X365/$H365),1)*$H365),"")</f>
        <v>5007.5999999999995</v>
      </c>
      <c r="Z365" s="39">
        <f>IFERROR(IF(Y365=0,"",ROUNDUP(Y365/H365,0)*0.01898),"")</f>
        <v>12.18516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5328.8461538461543</v>
      </c>
      <c r="BN365" s="75">
        <f t="shared" ref="BN365:BN370" si="54">IFERROR(Y365*I365/H365,"0")</f>
        <v>5336.9459999999999</v>
      </c>
      <c r="BO365" s="75">
        <f t="shared" ref="BO365:BO370" si="55">IFERROR(1/J365*(X365/H365),"0")</f>
        <v>10.016025641025641</v>
      </c>
      <c r="BP365" s="75">
        <f t="shared" ref="BP365:BP370" si="56">IFERROR(1/J365*(Y365/H365),"0")</f>
        <v>10.03125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741">
        <v>4607091387957</v>
      </c>
      <c r="E366" s="741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3"/>
      <c r="R366" s="743"/>
      <c r="S366" s="743"/>
      <c r="T366" s="74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741">
        <v>4607091387964</v>
      </c>
      <c r="E367" s="741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3"/>
      <c r="R367" s="743"/>
      <c r="S367" s="743"/>
      <c r="T367" s="74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741">
        <v>4680115884588</v>
      </c>
      <c r="E368" s="741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8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3"/>
      <c r="R368" s="743"/>
      <c r="S368" s="743"/>
      <c r="T368" s="744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741">
        <v>4607091387537</v>
      </c>
      <c r="E369" s="741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8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3"/>
      <c r="R369" s="743"/>
      <c r="S369" s="743"/>
      <c r="T369" s="74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741">
        <v>4607091387513</v>
      </c>
      <c r="E370" s="741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8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38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39"/>
      <c r="P371" s="735" t="s">
        <v>40</v>
      </c>
      <c r="Q371" s="736"/>
      <c r="R371" s="736"/>
      <c r="S371" s="736"/>
      <c r="T371" s="736"/>
      <c r="U371" s="736"/>
      <c r="V371" s="737"/>
      <c r="W371" s="40" t="s">
        <v>39</v>
      </c>
      <c r="X371" s="41">
        <f>IFERROR(X365/H365,"0")+IFERROR(X366/H366,"0")+IFERROR(X367/H367,"0")+IFERROR(X368/H368,"0")+IFERROR(X369/H369,"0")+IFERROR(X370/H370,"0")</f>
        <v>641.02564102564099</v>
      </c>
      <c r="Y371" s="41">
        <f>IFERROR(Y365/H365,"0")+IFERROR(Y366/H366,"0")+IFERROR(Y367/H367,"0")+IFERROR(Y368/H368,"0")+IFERROR(Y369/H369,"0")+IFERROR(Y370/H370,"0")</f>
        <v>642</v>
      </c>
      <c r="Z371" s="41">
        <f>IFERROR(IF(Z365="",0,Z365),"0")+IFERROR(IF(Z366="",0,Z366),"0")+IFERROR(IF(Z367="",0,Z367),"0")+IFERROR(IF(Z368="",0,Z368),"0")+IFERROR(IF(Z369="",0,Z369),"0")+IFERROR(IF(Z370="",0,Z370),"0")</f>
        <v>12.18516</v>
      </c>
      <c r="AA371" s="64"/>
      <c r="AB371" s="64"/>
      <c r="AC371" s="64"/>
    </row>
    <row r="372" spans="1:68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39"/>
      <c r="P372" s="735" t="s">
        <v>40</v>
      </c>
      <c r="Q372" s="736"/>
      <c r="R372" s="736"/>
      <c r="S372" s="736"/>
      <c r="T372" s="736"/>
      <c r="U372" s="736"/>
      <c r="V372" s="737"/>
      <c r="W372" s="40" t="s">
        <v>0</v>
      </c>
      <c r="X372" s="41">
        <f>IFERROR(SUM(X365:X370),"0")</f>
        <v>5000</v>
      </c>
      <c r="Y372" s="41">
        <f>IFERROR(SUM(Y365:Y370),"0")</f>
        <v>5007.5999999999995</v>
      </c>
      <c r="Z372" s="40"/>
      <c r="AA372" s="64"/>
      <c r="AB372" s="64"/>
      <c r="AC372" s="64"/>
    </row>
    <row r="373" spans="1:68" ht="14.25" customHeight="1" x14ac:dyDescent="0.25">
      <c r="A373" s="740" t="s">
        <v>189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41">
        <v>4607091380880</v>
      </c>
      <c r="E374" s="741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8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41">
        <v>4607091384482</v>
      </c>
      <c r="E375" s="741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8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41">
        <v>4607091380897</v>
      </c>
      <c r="E376" s="741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738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39"/>
      <c r="P377" s="735" t="s">
        <v>40</v>
      </c>
      <c r="Q377" s="736"/>
      <c r="R377" s="736"/>
      <c r="S377" s="736"/>
      <c r="T377" s="736"/>
      <c r="U377" s="736"/>
      <c r="V377" s="737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39"/>
      <c r="P378" s="735" t="s">
        <v>40</v>
      </c>
      <c r="Q378" s="736"/>
      <c r="R378" s="736"/>
      <c r="S378" s="736"/>
      <c r="T378" s="736"/>
      <c r="U378" s="736"/>
      <c r="V378" s="737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14.25" customHeight="1" x14ac:dyDescent="0.25">
      <c r="A379" s="740" t="s">
        <v>92</v>
      </c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  <c r="Z379" s="740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4301032055</v>
      </c>
      <c r="D380" s="741">
        <v>4680115886476</v>
      </c>
      <c r="E380" s="741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883" t="s">
        <v>615</v>
      </c>
      <c r="Q380" s="743"/>
      <c r="R380" s="743"/>
      <c r="S380" s="743"/>
      <c r="T380" s="744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741">
        <v>4607091388374</v>
      </c>
      <c r="E381" s="741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884" t="s">
        <v>619</v>
      </c>
      <c r="Q381" s="743"/>
      <c r="R381" s="743"/>
      <c r="S381" s="743"/>
      <c r="T381" s="744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621</v>
      </c>
      <c r="B382" s="60" t="s">
        <v>622</v>
      </c>
      <c r="C382" s="34">
        <v>4301032015</v>
      </c>
      <c r="D382" s="741">
        <v>4607091383102</v>
      </c>
      <c r="E382" s="741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624</v>
      </c>
      <c r="B383" s="60" t="s">
        <v>625</v>
      </c>
      <c r="C383" s="34">
        <v>4301030233</v>
      </c>
      <c r="D383" s="741">
        <v>4607091388404</v>
      </c>
      <c r="E383" s="741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8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38"/>
      <c r="B384" s="738"/>
      <c r="C384" s="738"/>
      <c r="D384" s="738"/>
      <c r="E384" s="738"/>
      <c r="F384" s="738"/>
      <c r="G384" s="738"/>
      <c r="H384" s="738"/>
      <c r="I384" s="738"/>
      <c r="J384" s="738"/>
      <c r="K384" s="738"/>
      <c r="L384" s="738"/>
      <c r="M384" s="738"/>
      <c r="N384" s="738"/>
      <c r="O384" s="739"/>
      <c r="P384" s="735" t="s">
        <v>40</v>
      </c>
      <c r="Q384" s="736"/>
      <c r="R384" s="736"/>
      <c r="S384" s="736"/>
      <c r="T384" s="736"/>
      <c r="U384" s="736"/>
      <c r="V384" s="73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38"/>
      <c r="B385" s="738"/>
      <c r="C385" s="738"/>
      <c r="D385" s="738"/>
      <c r="E385" s="738"/>
      <c r="F385" s="738"/>
      <c r="G385" s="738"/>
      <c r="H385" s="738"/>
      <c r="I385" s="738"/>
      <c r="J385" s="738"/>
      <c r="K385" s="738"/>
      <c r="L385" s="738"/>
      <c r="M385" s="738"/>
      <c r="N385" s="738"/>
      <c r="O385" s="739"/>
      <c r="P385" s="735" t="s">
        <v>40</v>
      </c>
      <c r="Q385" s="736"/>
      <c r="R385" s="736"/>
      <c r="S385" s="736"/>
      <c r="T385" s="736"/>
      <c r="U385" s="736"/>
      <c r="V385" s="73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40" t="s">
        <v>626</v>
      </c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  <c r="Z386" s="740"/>
      <c r="AA386" s="63"/>
      <c r="AB386" s="63"/>
      <c r="AC386" s="63"/>
    </row>
    <row r="387" spans="1:68" ht="16.5" customHeight="1" x14ac:dyDescent="0.25">
      <c r="A387" s="60" t="s">
        <v>627</v>
      </c>
      <c r="B387" s="60" t="s">
        <v>628</v>
      </c>
      <c r="C387" s="34">
        <v>4301180007</v>
      </c>
      <c r="D387" s="741">
        <v>4680115881808</v>
      </c>
      <c r="E387" s="741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631</v>
      </c>
      <c r="B388" s="60" t="s">
        <v>632</v>
      </c>
      <c r="C388" s="34">
        <v>4301180006</v>
      </c>
      <c r="D388" s="741">
        <v>4680115881822</v>
      </c>
      <c r="E388" s="741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633</v>
      </c>
      <c r="B389" s="60" t="s">
        <v>634</v>
      </c>
      <c r="C389" s="34">
        <v>4301180001</v>
      </c>
      <c r="D389" s="741">
        <v>4680115880016</v>
      </c>
      <c r="E389" s="741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38"/>
      <c r="B390" s="738"/>
      <c r="C390" s="738"/>
      <c r="D390" s="738"/>
      <c r="E390" s="738"/>
      <c r="F390" s="738"/>
      <c r="G390" s="738"/>
      <c r="H390" s="738"/>
      <c r="I390" s="738"/>
      <c r="J390" s="738"/>
      <c r="K390" s="738"/>
      <c r="L390" s="738"/>
      <c r="M390" s="738"/>
      <c r="N390" s="738"/>
      <c r="O390" s="739"/>
      <c r="P390" s="735" t="s">
        <v>40</v>
      </c>
      <c r="Q390" s="736"/>
      <c r="R390" s="736"/>
      <c r="S390" s="736"/>
      <c r="T390" s="736"/>
      <c r="U390" s="736"/>
      <c r="V390" s="73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38"/>
      <c r="B391" s="738"/>
      <c r="C391" s="738"/>
      <c r="D391" s="738"/>
      <c r="E391" s="738"/>
      <c r="F391" s="738"/>
      <c r="G391" s="738"/>
      <c r="H391" s="738"/>
      <c r="I391" s="738"/>
      <c r="J391" s="738"/>
      <c r="K391" s="738"/>
      <c r="L391" s="738"/>
      <c r="M391" s="738"/>
      <c r="N391" s="738"/>
      <c r="O391" s="739"/>
      <c r="P391" s="735" t="s">
        <v>40</v>
      </c>
      <c r="Q391" s="736"/>
      <c r="R391" s="736"/>
      <c r="S391" s="736"/>
      <c r="T391" s="736"/>
      <c r="U391" s="736"/>
      <c r="V391" s="73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50" t="s">
        <v>635</v>
      </c>
      <c r="B392" s="750"/>
      <c r="C392" s="750"/>
      <c r="D392" s="750"/>
      <c r="E392" s="750"/>
      <c r="F392" s="750"/>
      <c r="G392" s="750"/>
      <c r="H392" s="750"/>
      <c r="I392" s="750"/>
      <c r="J392" s="750"/>
      <c r="K392" s="750"/>
      <c r="L392" s="750"/>
      <c r="M392" s="750"/>
      <c r="N392" s="750"/>
      <c r="O392" s="750"/>
      <c r="P392" s="750"/>
      <c r="Q392" s="750"/>
      <c r="R392" s="750"/>
      <c r="S392" s="750"/>
      <c r="T392" s="750"/>
      <c r="U392" s="750"/>
      <c r="V392" s="750"/>
      <c r="W392" s="750"/>
      <c r="X392" s="750"/>
      <c r="Y392" s="750"/>
      <c r="Z392" s="750"/>
      <c r="AA392" s="62"/>
      <c r="AB392" s="62"/>
      <c r="AC392" s="62"/>
    </row>
    <row r="393" spans="1:68" ht="14.25" customHeight="1" x14ac:dyDescent="0.25">
      <c r="A393" s="740" t="s">
        <v>160</v>
      </c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  <c r="Z393" s="740"/>
      <c r="AA393" s="63"/>
      <c r="AB393" s="63"/>
      <c r="AC393" s="63"/>
    </row>
    <row r="394" spans="1:68" ht="27" customHeight="1" x14ac:dyDescent="0.25">
      <c r="A394" s="60" t="s">
        <v>636</v>
      </c>
      <c r="B394" s="60" t="s">
        <v>637</v>
      </c>
      <c r="C394" s="34">
        <v>4301031066</v>
      </c>
      <c r="D394" s="741">
        <v>4607091383836</v>
      </c>
      <c r="E394" s="741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3"/>
      <c r="R394" s="743"/>
      <c r="S394" s="743"/>
      <c r="T394" s="744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38"/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9"/>
      <c r="P395" s="735" t="s">
        <v>40</v>
      </c>
      <c r="Q395" s="736"/>
      <c r="R395" s="736"/>
      <c r="S395" s="736"/>
      <c r="T395" s="736"/>
      <c r="U395" s="736"/>
      <c r="V395" s="73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38"/>
      <c r="B396" s="738"/>
      <c r="C396" s="738"/>
      <c r="D396" s="738"/>
      <c r="E396" s="738"/>
      <c r="F396" s="738"/>
      <c r="G396" s="738"/>
      <c r="H396" s="738"/>
      <c r="I396" s="738"/>
      <c r="J396" s="738"/>
      <c r="K396" s="738"/>
      <c r="L396" s="738"/>
      <c r="M396" s="738"/>
      <c r="N396" s="738"/>
      <c r="O396" s="739"/>
      <c r="P396" s="735" t="s">
        <v>40</v>
      </c>
      <c r="Q396" s="736"/>
      <c r="R396" s="736"/>
      <c r="S396" s="736"/>
      <c r="T396" s="736"/>
      <c r="U396" s="736"/>
      <c r="V396" s="73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40" t="s">
        <v>77</v>
      </c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  <c r="Z397" s="740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741">
        <v>4607091387919</v>
      </c>
      <c r="E398" s="741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3"/>
      <c r="R398" s="743"/>
      <c r="S398" s="743"/>
      <c r="T398" s="744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741">
        <v>4680115883604</v>
      </c>
      <c r="E399" s="741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3"/>
      <c r="R399" s="743"/>
      <c r="S399" s="743"/>
      <c r="T399" s="744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741">
        <v>4680115883567</v>
      </c>
      <c r="E400" s="741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3"/>
      <c r="R400" s="743"/>
      <c r="S400" s="743"/>
      <c r="T400" s="744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38"/>
      <c r="B401" s="738"/>
      <c r="C401" s="738"/>
      <c r="D401" s="738"/>
      <c r="E401" s="738"/>
      <c r="F401" s="738"/>
      <c r="G401" s="738"/>
      <c r="H401" s="738"/>
      <c r="I401" s="738"/>
      <c r="J401" s="738"/>
      <c r="K401" s="738"/>
      <c r="L401" s="738"/>
      <c r="M401" s="738"/>
      <c r="N401" s="738"/>
      <c r="O401" s="739"/>
      <c r="P401" s="735" t="s">
        <v>40</v>
      </c>
      <c r="Q401" s="736"/>
      <c r="R401" s="736"/>
      <c r="S401" s="736"/>
      <c r="T401" s="736"/>
      <c r="U401" s="736"/>
      <c r="V401" s="737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38"/>
      <c r="B402" s="738"/>
      <c r="C402" s="738"/>
      <c r="D402" s="738"/>
      <c r="E402" s="738"/>
      <c r="F402" s="738"/>
      <c r="G402" s="738"/>
      <c r="H402" s="738"/>
      <c r="I402" s="738"/>
      <c r="J402" s="738"/>
      <c r="K402" s="738"/>
      <c r="L402" s="738"/>
      <c r="M402" s="738"/>
      <c r="N402" s="738"/>
      <c r="O402" s="739"/>
      <c r="P402" s="735" t="s">
        <v>40</v>
      </c>
      <c r="Q402" s="736"/>
      <c r="R402" s="736"/>
      <c r="S402" s="736"/>
      <c r="T402" s="736"/>
      <c r="U402" s="736"/>
      <c r="V402" s="737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customHeight="1" x14ac:dyDescent="0.2">
      <c r="A403" s="784" t="s">
        <v>648</v>
      </c>
      <c r="B403" s="784"/>
      <c r="C403" s="784"/>
      <c r="D403" s="784"/>
      <c r="E403" s="784"/>
      <c r="F403" s="784"/>
      <c r="G403" s="784"/>
      <c r="H403" s="784"/>
      <c r="I403" s="784"/>
      <c r="J403" s="784"/>
      <c r="K403" s="784"/>
      <c r="L403" s="784"/>
      <c r="M403" s="784"/>
      <c r="N403" s="784"/>
      <c r="O403" s="784"/>
      <c r="P403" s="784"/>
      <c r="Q403" s="784"/>
      <c r="R403" s="784"/>
      <c r="S403" s="784"/>
      <c r="T403" s="784"/>
      <c r="U403" s="784"/>
      <c r="V403" s="784"/>
      <c r="W403" s="784"/>
      <c r="X403" s="784"/>
      <c r="Y403" s="784"/>
      <c r="Z403" s="784"/>
      <c r="AA403" s="52"/>
      <c r="AB403" s="52"/>
      <c r="AC403" s="52"/>
    </row>
    <row r="404" spans="1:68" ht="16.5" customHeight="1" x14ac:dyDescent="0.25">
      <c r="A404" s="750" t="s">
        <v>649</v>
      </c>
      <c r="B404" s="750"/>
      <c r="C404" s="750"/>
      <c r="D404" s="750"/>
      <c r="E404" s="750"/>
      <c r="F404" s="750"/>
      <c r="G404" s="750"/>
      <c r="H404" s="750"/>
      <c r="I404" s="750"/>
      <c r="J404" s="750"/>
      <c r="K404" s="750"/>
      <c r="L404" s="750"/>
      <c r="M404" s="750"/>
      <c r="N404" s="750"/>
      <c r="O404" s="750"/>
      <c r="P404" s="750"/>
      <c r="Q404" s="750"/>
      <c r="R404" s="750"/>
      <c r="S404" s="750"/>
      <c r="T404" s="750"/>
      <c r="U404" s="750"/>
      <c r="V404" s="750"/>
      <c r="W404" s="750"/>
      <c r="X404" s="750"/>
      <c r="Y404" s="750"/>
      <c r="Z404" s="750"/>
      <c r="AA404" s="62"/>
      <c r="AB404" s="62"/>
      <c r="AC404" s="62"/>
    </row>
    <row r="405" spans="1:68" ht="14.25" customHeight="1" x14ac:dyDescent="0.25">
      <c r="A405" s="740" t="s">
        <v>100</v>
      </c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  <c r="Z405" s="740"/>
      <c r="AA405" s="63"/>
      <c r="AB405" s="63"/>
      <c r="AC405" s="63"/>
    </row>
    <row r="406" spans="1:68" ht="37.5" customHeight="1" x14ac:dyDescent="0.25">
      <c r="A406" s="60" t="s">
        <v>650</v>
      </c>
      <c r="B406" s="60" t="s">
        <v>651</v>
      </c>
      <c r="C406" s="34">
        <v>4301011869</v>
      </c>
      <c r="D406" s="741">
        <v>4680115884847</v>
      </c>
      <c r="E406" s="741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8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3"/>
      <c r="R406" s="743"/>
      <c r="S406" s="743"/>
      <c r="T406" s="744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741">
        <v>4680115884847</v>
      </c>
      <c r="E407" s="741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customHeight="1" x14ac:dyDescent="0.25">
      <c r="A408" s="60" t="s">
        <v>655</v>
      </c>
      <c r="B408" s="60" t="s">
        <v>656</v>
      </c>
      <c r="C408" s="34">
        <v>4301011870</v>
      </c>
      <c r="D408" s="741">
        <v>4680115884854</v>
      </c>
      <c r="E408" s="741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741">
        <v>4680115884854</v>
      </c>
      <c r="E409" s="741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8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3"/>
      <c r="R409" s="743"/>
      <c r="S409" s="743"/>
      <c r="T409" s="744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741">
        <v>4607091383997</v>
      </c>
      <c r="E410" s="74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3"/>
      <c r="R410" s="743"/>
      <c r="S410" s="743"/>
      <c r="T410" s="744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5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0</v>
      </c>
      <c r="BN410" s="75">
        <f t="shared" si="59"/>
        <v>0</v>
      </c>
      <c r="BO410" s="75">
        <f t="shared" si="60"/>
        <v>0</v>
      </c>
      <c r="BP410" s="75">
        <f t="shared" si="61"/>
        <v>0</v>
      </c>
    </row>
    <row r="411" spans="1:68" ht="37.5" customHeight="1" x14ac:dyDescent="0.25">
      <c r="A411" s="60" t="s">
        <v>662</v>
      </c>
      <c r="B411" s="60" t="s">
        <v>663</v>
      </c>
      <c r="C411" s="34">
        <v>4301011867</v>
      </c>
      <c r="D411" s="741">
        <v>4680115884830</v>
      </c>
      <c r="E411" s="74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3"/>
      <c r="R411" s="743"/>
      <c r="S411" s="743"/>
      <c r="T411" s="74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customHeight="1" x14ac:dyDescent="0.25">
      <c r="A412" s="60" t="s">
        <v>662</v>
      </c>
      <c r="B412" s="60" t="s">
        <v>665</v>
      </c>
      <c r="C412" s="34">
        <v>4301011943</v>
      </c>
      <c r="D412" s="741">
        <v>4680115884830</v>
      </c>
      <c r="E412" s="74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3"/>
      <c r="R412" s="743"/>
      <c r="S412" s="743"/>
      <c r="T412" s="744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customHeight="1" x14ac:dyDescent="0.25">
      <c r="A413" s="60" t="s">
        <v>666</v>
      </c>
      <c r="B413" s="60" t="s">
        <v>667</v>
      </c>
      <c r="C413" s="34">
        <v>4301011433</v>
      </c>
      <c r="D413" s="741">
        <v>4680115882638</v>
      </c>
      <c r="E413" s="741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8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customHeight="1" x14ac:dyDescent="0.25">
      <c r="A414" s="60" t="s">
        <v>669</v>
      </c>
      <c r="B414" s="60" t="s">
        <v>670</v>
      </c>
      <c r="C414" s="34">
        <v>4301011952</v>
      </c>
      <c r="D414" s="741">
        <v>4680115884922</v>
      </c>
      <c r="E414" s="741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8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customHeight="1" x14ac:dyDescent="0.25">
      <c r="A415" s="60" t="s">
        <v>671</v>
      </c>
      <c r="B415" s="60" t="s">
        <v>672</v>
      </c>
      <c r="C415" s="34">
        <v>4301011868</v>
      </c>
      <c r="D415" s="741">
        <v>4680115884861</v>
      </c>
      <c r="E415" s="741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738"/>
      <c r="B416" s="738"/>
      <c r="C416" s="738"/>
      <c r="D416" s="738"/>
      <c r="E416" s="738"/>
      <c r="F416" s="738"/>
      <c r="G416" s="738"/>
      <c r="H416" s="738"/>
      <c r="I416" s="738"/>
      <c r="J416" s="738"/>
      <c r="K416" s="738"/>
      <c r="L416" s="738"/>
      <c r="M416" s="738"/>
      <c r="N416" s="738"/>
      <c r="O416" s="739"/>
      <c r="P416" s="735" t="s">
        <v>40</v>
      </c>
      <c r="Q416" s="736"/>
      <c r="R416" s="736"/>
      <c r="S416" s="736"/>
      <c r="T416" s="736"/>
      <c r="U416" s="736"/>
      <c r="V416" s="73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4"/>
      <c r="AB416" s="64"/>
      <c r="AC416" s="64"/>
    </row>
    <row r="417" spans="1:68" x14ac:dyDescent="0.2">
      <c r="A417" s="738"/>
      <c r="B417" s="738"/>
      <c r="C417" s="738"/>
      <c r="D417" s="738"/>
      <c r="E417" s="738"/>
      <c r="F417" s="738"/>
      <c r="G417" s="738"/>
      <c r="H417" s="738"/>
      <c r="I417" s="738"/>
      <c r="J417" s="738"/>
      <c r="K417" s="738"/>
      <c r="L417" s="738"/>
      <c r="M417" s="738"/>
      <c r="N417" s="738"/>
      <c r="O417" s="739"/>
      <c r="P417" s="735" t="s">
        <v>40</v>
      </c>
      <c r="Q417" s="736"/>
      <c r="R417" s="736"/>
      <c r="S417" s="736"/>
      <c r="T417" s="736"/>
      <c r="U417" s="736"/>
      <c r="V417" s="737"/>
      <c r="W417" s="40" t="s">
        <v>0</v>
      </c>
      <c r="X417" s="41">
        <f>IFERROR(SUM(X406:X415),"0")</f>
        <v>0</v>
      </c>
      <c r="Y417" s="41">
        <f>IFERROR(SUM(Y406:Y415),"0")</f>
        <v>0</v>
      </c>
      <c r="Z417" s="40"/>
      <c r="AA417" s="64"/>
      <c r="AB417" s="64"/>
      <c r="AC417" s="64"/>
    </row>
    <row r="418" spans="1:68" ht="14.25" customHeight="1" x14ac:dyDescent="0.25">
      <c r="A418" s="740" t="s">
        <v>149</v>
      </c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  <c r="Z418" s="740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741">
        <v>4607091383980</v>
      </c>
      <c r="E419" s="741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8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676</v>
      </c>
      <c r="B420" s="60" t="s">
        <v>677</v>
      </c>
      <c r="C420" s="34">
        <v>4301020179</v>
      </c>
      <c r="D420" s="741">
        <v>4607091384178</v>
      </c>
      <c r="E420" s="741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3"/>
      <c r="R420" s="743"/>
      <c r="S420" s="743"/>
      <c r="T420" s="744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39"/>
      <c r="P421" s="735" t="s">
        <v>40</v>
      </c>
      <c r="Q421" s="736"/>
      <c r="R421" s="736"/>
      <c r="S421" s="736"/>
      <c r="T421" s="736"/>
      <c r="U421" s="736"/>
      <c r="V421" s="737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x14ac:dyDescent="0.2">
      <c r="A422" s="738"/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9"/>
      <c r="P422" s="735" t="s">
        <v>40</v>
      </c>
      <c r="Q422" s="736"/>
      <c r="R422" s="736"/>
      <c r="S422" s="736"/>
      <c r="T422" s="736"/>
      <c r="U422" s="736"/>
      <c r="V422" s="737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customHeight="1" x14ac:dyDescent="0.25">
      <c r="A423" s="740" t="s">
        <v>77</v>
      </c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  <c r="Z423" s="740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741">
        <v>4607091383928</v>
      </c>
      <c r="E424" s="741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863" t="s">
        <v>680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741">
        <v>4607091384260</v>
      </c>
      <c r="E425" s="741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864" t="s">
        <v>684</v>
      </c>
      <c r="Q425" s="743"/>
      <c r="R425" s="743"/>
      <c r="S425" s="743"/>
      <c r="T425" s="744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39"/>
      <c r="P426" s="735" t="s">
        <v>40</v>
      </c>
      <c r="Q426" s="736"/>
      <c r="R426" s="736"/>
      <c r="S426" s="736"/>
      <c r="T426" s="736"/>
      <c r="U426" s="736"/>
      <c r="V426" s="737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x14ac:dyDescent="0.2">
      <c r="A427" s="738"/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9"/>
      <c r="P427" s="735" t="s">
        <v>40</v>
      </c>
      <c r="Q427" s="736"/>
      <c r="R427" s="736"/>
      <c r="S427" s="736"/>
      <c r="T427" s="736"/>
      <c r="U427" s="736"/>
      <c r="V427" s="737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customHeight="1" x14ac:dyDescent="0.25">
      <c r="A428" s="740" t="s">
        <v>189</v>
      </c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  <c r="Z428" s="740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741">
        <v>4607091384673</v>
      </c>
      <c r="E429" s="741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865" t="s">
        <v>688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38"/>
      <c r="B430" s="738"/>
      <c r="C430" s="738"/>
      <c r="D430" s="738"/>
      <c r="E430" s="738"/>
      <c r="F430" s="738"/>
      <c r="G430" s="738"/>
      <c r="H430" s="738"/>
      <c r="I430" s="738"/>
      <c r="J430" s="738"/>
      <c r="K430" s="738"/>
      <c r="L430" s="738"/>
      <c r="M430" s="738"/>
      <c r="N430" s="738"/>
      <c r="O430" s="739"/>
      <c r="P430" s="735" t="s">
        <v>40</v>
      </c>
      <c r="Q430" s="736"/>
      <c r="R430" s="736"/>
      <c r="S430" s="736"/>
      <c r="T430" s="736"/>
      <c r="U430" s="736"/>
      <c r="V430" s="73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38"/>
      <c r="B431" s="738"/>
      <c r="C431" s="738"/>
      <c r="D431" s="738"/>
      <c r="E431" s="738"/>
      <c r="F431" s="738"/>
      <c r="G431" s="738"/>
      <c r="H431" s="738"/>
      <c r="I431" s="738"/>
      <c r="J431" s="738"/>
      <c r="K431" s="738"/>
      <c r="L431" s="738"/>
      <c r="M431" s="738"/>
      <c r="N431" s="738"/>
      <c r="O431" s="739"/>
      <c r="P431" s="735" t="s">
        <v>40</v>
      </c>
      <c r="Q431" s="736"/>
      <c r="R431" s="736"/>
      <c r="S431" s="736"/>
      <c r="T431" s="736"/>
      <c r="U431" s="736"/>
      <c r="V431" s="73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750" t="s">
        <v>690</v>
      </c>
      <c r="B432" s="750"/>
      <c r="C432" s="750"/>
      <c r="D432" s="750"/>
      <c r="E432" s="750"/>
      <c r="F432" s="750"/>
      <c r="G432" s="750"/>
      <c r="H432" s="750"/>
      <c r="I432" s="750"/>
      <c r="J432" s="750"/>
      <c r="K432" s="750"/>
      <c r="L432" s="750"/>
      <c r="M432" s="750"/>
      <c r="N432" s="750"/>
      <c r="O432" s="750"/>
      <c r="P432" s="750"/>
      <c r="Q432" s="750"/>
      <c r="R432" s="750"/>
      <c r="S432" s="750"/>
      <c r="T432" s="750"/>
      <c r="U432" s="750"/>
      <c r="V432" s="750"/>
      <c r="W432" s="750"/>
      <c r="X432" s="750"/>
      <c r="Y432" s="750"/>
      <c r="Z432" s="750"/>
      <c r="AA432" s="62"/>
      <c r="AB432" s="62"/>
      <c r="AC432" s="62"/>
    </row>
    <row r="433" spans="1:68" ht="14.25" customHeight="1" x14ac:dyDescent="0.25">
      <c r="A433" s="740" t="s">
        <v>100</v>
      </c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  <c r="Z433" s="740"/>
      <c r="AA433" s="63"/>
      <c r="AB433" s="63"/>
      <c r="AC433" s="63"/>
    </row>
    <row r="434" spans="1:68" ht="27" customHeight="1" x14ac:dyDescent="0.25">
      <c r="A434" s="60" t="s">
        <v>691</v>
      </c>
      <c r="B434" s="60" t="s">
        <v>692</v>
      </c>
      <c r="C434" s="34">
        <v>4301011483</v>
      </c>
      <c r="D434" s="741">
        <v>4680115881907</v>
      </c>
      <c r="E434" s="741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3"/>
      <c r="R434" s="743"/>
      <c r="S434" s="743"/>
      <c r="T434" s="744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customHeight="1" x14ac:dyDescent="0.25">
      <c r="A435" s="60" t="s">
        <v>691</v>
      </c>
      <c r="B435" s="60" t="s">
        <v>694</v>
      </c>
      <c r="C435" s="34">
        <v>4301011873</v>
      </c>
      <c r="D435" s="741">
        <v>4680115881907</v>
      </c>
      <c r="E435" s="741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3"/>
      <c r="R435" s="743"/>
      <c r="S435" s="743"/>
      <c r="T435" s="744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customHeight="1" x14ac:dyDescent="0.25">
      <c r="A436" s="60" t="s">
        <v>696</v>
      </c>
      <c r="B436" s="60" t="s">
        <v>697</v>
      </c>
      <c r="C436" s="34">
        <v>4301011655</v>
      </c>
      <c r="D436" s="741">
        <v>4680115883925</v>
      </c>
      <c r="E436" s="741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8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customHeight="1" x14ac:dyDescent="0.25">
      <c r="A437" s="60" t="s">
        <v>696</v>
      </c>
      <c r="B437" s="60" t="s">
        <v>698</v>
      </c>
      <c r="C437" s="34">
        <v>4301011872</v>
      </c>
      <c r="D437" s="741">
        <v>4680115883925</v>
      </c>
      <c r="E437" s="741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3"/>
      <c r="R437" s="743"/>
      <c r="S437" s="743"/>
      <c r="T437" s="744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741">
        <v>4607091384192</v>
      </c>
      <c r="E438" s="741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8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3"/>
      <c r="R438" s="743"/>
      <c r="S438" s="743"/>
      <c r="T438" s="744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customHeight="1" x14ac:dyDescent="0.25">
      <c r="A439" s="60" t="s">
        <v>702</v>
      </c>
      <c r="B439" s="60" t="s">
        <v>703</v>
      </c>
      <c r="C439" s="34">
        <v>4301011874</v>
      </c>
      <c r="D439" s="741">
        <v>4680115884892</v>
      </c>
      <c r="E439" s="741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3"/>
      <c r="R439" s="743"/>
      <c r="S439" s="743"/>
      <c r="T439" s="744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customHeight="1" x14ac:dyDescent="0.25">
      <c r="A440" s="60" t="s">
        <v>705</v>
      </c>
      <c r="B440" s="60" t="s">
        <v>706</v>
      </c>
      <c r="C440" s="34">
        <v>4301011875</v>
      </c>
      <c r="D440" s="741">
        <v>4680115884885</v>
      </c>
      <c r="E440" s="741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8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3"/>
      <c r="R440" s="743"/>
      <c r="S440" s="743"/>
      <c r="T440" s="744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customHeight="1" x14ac:dyDescent="0.25">
      <c r="A441" s="60" t="s">
        <v>707</v>
      </c>
      <c r="B441" s="60" t="s">
        <v>708</v>
      </c>
      <c r="C441" s="34">
        <v>4301011871</v>
      </c>
      <c r="D441" s="741">
        <v>4680115884908</v>
      </c>
      <c r="E441" s="741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3"/>
      <c r="R441" s="743"/>
      <c r="S441" s="743"/>
      <c r="T441" s="74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738"/>
      <c r="B442" s="738"/>
      <c r="C442" s="738"/>
      <c r="D442" s="738"/>
      <c r="E442" s="738"/>
      <c r="F442" s="738"/>
      <c r="G442" s="738"/>
      <c r="H442" s="738"/>
      <c r="I442" s="738"/>
      <c r="J442" s="738"/>
      <c r="K442" s="738"/>
      <c r="L442" s="738"/>
      <c r="M442" s="738"/>
      <c r="N442" s="738"/>
      <c r="O442" s="739"/>
      <c r="P442" s="735" t="s">
        <v>40</v>
      </c>
      <c r="Q442" s="736"/>
      <c r="R442" s="736"/>
      <c r="S442" s="736"/>
      <c r="T442" s="736"/>
      <c r="U442" s="736"/>
      <c r="V442" s="73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38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39"/>
      <c r="P443" s="735" t="s">
        <v>40</v>
      </c>
      <c r="Q443" s="736"/>
      <c r="R443" s="736"/>
      <c r="S443" s="736"/>
      <c r="T443" s="736"/>
      <c r="U443" s="736"/>
      <c r="V443" s="73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40" t="s">
        <v>160</v>
      </c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  <c r="Z444" s="740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741">
        <v>4607091384802</v>
      </c>
      <c r="E445" s="741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8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3"/>
      <c r="R445" s="743"/>
      <c r="S445" s="743"/>
      <c r="T445" s="744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712</v>
      </c>
      <c r="B446" s="60" t="s">
        <v>713</v>
      </c>
      <c r="C446" s="34">
        <v>4301031304</v>
      </c>
      <c r="D446" s="741">
        <v>4607091384826</v>
      </c>
      <c r="E446" s="741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38"/>
      <c r="B447" s="738"/>
      <c r="C447" s="738"/>
      <c r="D447" s="738"/>
      <c r="E447" s="738"/>
      <c r="F447" s="738"/>
      <c r="G447" s="738"/>
      <c r="H447" s="738"/>
      <c r="I447" s="738"/>
      <c r="J447" s="738"/>
      <c r="K447" s="738"/>
      <c r="L447" s="738"/>
      <c r="M447" s="738"/>
      <c r="N447" s="738"/>
      <c r="O447" s="739"/>
      <c r="P447" s="735" t="s">
        <v>40</v>
      </c>
      <c r="Q447" s="736"/>
      <c r="R447" s="736"/>
      <c r="S447" s="736"/>
      <c r="T447" s="736"/>
      <c r="U447" s="736"/>
      <c r="V447" s="73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38"/>
      <c r="B448" s="738"/>
      <c r="C448" s="738"/>
      <c r="D448" s="738"/>
      <c r="E448" s="738"/>
      <c r="F448" s="738"/>
      <c r="G448" s="738"/>
      <c r="H448" s="738"/>
      <c r="I448" s="738"/>
      <c r="J448" s="738"/>
      <c r="K448" s="738"/>
      <c r="L448" s="738"/>
      <c r="M448" s="738"/>
      <c r="N448" s="738"/>
      <c r="O448" s="739"/>
      <c r="P448" s="735" t="s">
        <v>40</v>
      </c>
      <c r="Q448" s="736"/>
      <c r="R448" s="736"/>
      <c r="S448" s="736"/>
      <c r="T448" s="736"/>
      <c r="U448" s="736"/>
      <c r="V448" s="73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740" t="s">
        <v>77</v>
      </c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  <c r="Z449" s="740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741">
        <v>4607091384246</v>
      </c>
      <c r="E450" s="741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741">
        <v>4680115881976</v>
      </c>
      <c r="E451" s="741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852" t="s">
        <v>719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4301051297</v>
      </c>
      <c r="D452" s="741">
        <v>4607091384253</v>
      </c>
      <c r="E452" s="741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8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724</v>
      </c>
      <c r="C453" s="34">
        <v>4301051660</v>
      </c>
      <c r="D453" s="741">
        <v>4607091384253</v>
      </c>
      <c r="E453" s="741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741">
        <v>4680115881969</v>
      </c>
      <c r="E454" s="741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8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38"/>
      <c r="B455" s="738"/>
      <c r="C455" s="738"/>
      <c r="D455" s="738"/>
      <c r="E455" s="738"/>
      <c r="F455" s="738"/>
      <c r="G455" s="738"/>
      <c r="H455" s="738"/>
      <c r="I455" s="738"/>
      <c r="J455" s="738"/>
      <c r="K455" s="738"/>
      <c r="L455" s="738"/>
      <c r="M455" s="738"/>
      <c r="N455" s="738"/>
      <c r="O455" s="739"/>
      <c r="P455" s="735" t="s">
        <v>40</v>
      </c>
      <c r="Q455" s="736"/>
      <c r="R455" s="736"/>
      <c r="S455" s="736"/>
      <c r="T455" s="736"/>
      <c r="U455" s="736"/>
      <c r="V455" s="73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38"/>
      <c r="B456" s="738"/>
      <c r="C456" s="738"/>
      <c r="D456" s="738"/>
      <c r="E456" s="738"/>
      <c r="F456" s="738"/>
      <c r="G456" s="738"/>
      <c r="H456" s="738"/>
      <c r="I456" s="738"/>
      <c r="J456" s="738"/>
      <c r="K456" s="738"/>
      <c r="L456" s="738"/>
      <c r="M456" s="738"/>
      <c r="N456" s="738"/>
      <c r="O456" s="739"/>
      <c r="P456" s="735" t="s">
        <v>40</v>
      </c>
      <c r="Q456" s="736"/>
      <c r="R456" s="736"/>
      <c r="S456" s="736"/>
      <c r="T456" s="736"/>
      <c r="U456" s="736"/>
      <c r="V456" s="73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40" t="s">
        <v>189</v>
      </c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  <c r="Z457" s="740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41">
        <v>4607091389357</v>
      </c>
      <c r="E458" s="741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847" t="s">
        <v>730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38"/>
      <c r="B459" s="738"/>
      <c r="C459" s="738"/>
      <c r="D459" s="738"/>
      <c r="E459" s="738"/>
      <c r="F459" s="738"/>
      <c r="G459" s="738"/>
      <c r="H459" s="738"/>
      <c r="I459" s="738"/>
      <c r="J459" s="738"/>
      <c r="K459" s="738"/>
      <c r="L459" s="738"/>
      <c r="M459" s="738"/>
      <c r="N459" s="738"/>
      <c r="O459" s="739"/>
      <c r="P459" s="735" t="s">
        <v>40</v>
      </c>
      <c r="Q459" s="736"/>
      <c r="R459" s="736"/>
      <c r="S459" s="736"/>
      <c r="T459" s="736"/>
      <c r="U459" s="736"/>
      <c r="V459" s="73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38"/>
      <c r="B460" s="738"/>
      <c r="C460" s="738"/>
      <c r="D460" s="738"/>
      <c r="E460" s="738"/>
      <c r="F460" s="738"/>
      <c r="G460" s="738"/>
      <c r="H460" s="738"/>
      <c r="I460" s="738"/>
      <c r="J460" s="738"/>
      <c r="K460" s="738"/>
      <c r="L460" s="738"/>
      <c r="M460" s="738"/>
      <c r="N460" s="738"/>
      <c r="O460" s="739"/>
      <c r="P460" s="735" t="s">
        <v>40</v>
      </c>
      <c r="Q460" s="736"/>
      <c r="R460" s="736"/>
      <c r="S460" s="736"/>
      <c r="T460" s="736"/>
      <c r="U460" s="736"/>
      <c r="V460" s="73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84" t="s">
        <v>732</v>
      </c>
      <c r="B461" s="784"/>
      <c r="C461" s="784"/>
      <c r="D461" s="784"/>
      <c r="E461" s="784"/>
      <c r="F461" s="784"/>
      <c r="G461" s="784"/>
      <c r="H461" s="784"/>
      <c r="I461" s="784"/>
      <c r="J461" s="784"/>
      <c r="K461" s="784"/>
      <c r="L461" s="784"/>
      <c r="M461" s="784"/>
      <c r="N461" s="784"/>
      <c r="O461" s="784"/>
      <c r="P461" s="784"/>
      <c r="Q461" s="784"/>
      <c r="R461" s="784"/>
      <c r="S461" s="784"/>
      <c r="T461" s="784"/>
      <c r="U461" s="784"/>
      <c r="V461" s="784"/>
      <c r="W461" s="784"/>
      <c r="X461" s="784"/>
      <c r="Y461" s="784"/>
      <c r="Z461" s="784"/>
      <c r="AA461" s="52"/>
      <c r="AB461" s="52"/>
      <c r="AC461" s="52"/>
    </row>
    <row r="462" spans="1:68" ht="16.5" customHeight="1" x14ac:dyDescent="0.25">
      <c r="A462" s="750" t="s">
        <v>733</v>
      </c>
      <c r="B462" s="750"/>
      <c r="C462" s="750"/>
      <c r="D462" s="750"/>
      <c r="E462" s="750"/>
      <c r="F462" s="750"/>
      <c r="G462" s="750"/>
      <c r="H462" s="750"/>
      <c r="I462" s="750"/>
      <c r="J462" s="750"/>
      <c r="K462" s="750"/>
      <c r="L462" s="750"/>
      <c r="M462" s="750"/>
      <c r="N462" s="750"/>
      <c r="O462" s="750"/>
      <c r="P462" s="750"/>
      <c r="Q462" s="750"/>
      <c r="R462" s="750"/>
      <c r="S462" s="750"/>
      <c r="T462" s="750"/>
      <c r="U462" s="750"/>
      <c r="V462" s="750"/>
      <c r="W462" s="750"/>
      <c r="X462" s="750"/>
      <c r="Y462" s="750"/>
      <c r="Z462" s="750"/>
      <c r="AA462" s="62"/>
      <c r="AB462" s="62"/>
      <c r="AC462" s="62"/>
    </row>
    <row r="463" spans="1:68" ht="14.25" customHeight="1" x14ac:dyDescent="0.25">
      <c r="A463" s="740" t="s">
        <v>160</v>
      </c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  <c r="Z463" s="740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41">
        <v>4680115886100</v>
      </c>
      <c r="E464" s="741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848" t="s">
        <v>736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741">
        <v>4680115886117</v>
      </c>
      <c r="E465" s="741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836" t="s">
        <v>740</v>
      </c>
      <c r="Q465" s="743"/>
      <c r="R465" s="743"/>
      <c r="S465" s="743"/>
      <c r="T465" s="74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741">
        <v>4680115886117</v>
      </c>
      <c r="E466" s="741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837" t="s">
        <v>740</v>
      </c>
      <c r="Q466" s="743"/>
      <c r="R466" s="743"/>
      <c r="S466" s="743"/>
      <c r="T466" s="74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741">
        <v>4680115886124</v>
      </c>
      <c r="E467" s="741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838" t="s">
        <v>745</v>
      </c>
      <c r="Q467" s="743"/>
      <c r="R467" s="743"/>
      <c r="S467" s="743"/>
      <c r="T467" s="74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741">
        <v>4680115883147</v>
      </c>
      <c r="E468" s="741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8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741">
        <v>4680115883147</v>
      </c>
      <c r="E469" s="741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840" t="s">
        <v>750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741">
        <v>4607091384338</v>
      </c>
      <c r="E470" s="741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8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3"/>
      <c r="R470" s="743"/>
      <c r="S470" s="743"/>
      <c r="T470" s="74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4301031336</v>
      </c>
      <c r="D471" s="741">
        <v>4680115883154</v>
      </c>
      <c r="E471" s="741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8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3"/>
      <c r="R471" s="743"/>
      <c r="S471" s="743"/>
      <c r="T471" s="74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customHeight="1" x14ac:dyDescent="0.25">
      <c r="A472" s="60" t="s">
        <v>753</v>
      </c>
      <c r="B472" s="60" t="s">
        <v>756</v>
      </c>
      <c r="C472" s="34">
        <v>4301031374</v>
      </c>
      <c r="D472" s="741">
        <v>4680115883154</v>
      </c>
      <c r="E472" s="741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843" t="s">
        <v>757</v>
      </c>
      <c r="Q472" s="743"/>
      <c r="R472" s="743"/>
      <c r="S472" s="743"/>
      <c r="T472" s="74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741">
        <v>4607091389524</v>
      </c>
      <c r="E473" s="741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741">
        <v>4680115883161</v>
      </c>
      <c r="E474" s="741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741">
        <v>4680115883161</v>
      </c>
      <c r="E475" s="741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831" t="s">
        <v>764</v>
      </c>
      <c r="Q475" s="743"/>
      <c r="R475" s="743"/>
      <c r="S475" s="743"/>
      <c r="T475" s="74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741">
        <v>4607091389531</v>
      </c>
      <c r="E476" s="741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3"/>
      <c r="R476" s="743"/>
      <c r="S476" s="743"/>
      <c r="T476" s="74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741">
        <v>4607091384345</v>
      </c>
      <c r="E477" s="741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3"/>
      <c r="R477" s="743"/>
      <c r="S477" s="743"/>
      <c r="T477" s="744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738"/>
      <c r="B478" s="738"/>
      <c r="C478" s="738"/>
      <c r="D478" s="738"/>
      <c r="E478" s="738"/>
      <c r="F478" s="738"/>
      <c r="G478" s="738"/>
      <c r="H478" s="738"/>
      <c r="I478" s="738"/>
      <c r="J478" s="738"/>
      <c r="K478" s="738"/>
      <c r="L478" s="738"/>
      <c r="M478" s="738"/>
      <c r="N478" s="738"/>
      <c r="O478" s="739"/>
      <c r="P478" s="735" t="s">
        <v>40</v>
      </c>
      <c r="Q478" s="736"/>
      <c r="R478" s="736"/>
      <c r="S478" s="736"/>
      <c r="T478" s="736"/>
      <c r="U478" s="736"/>
      <c r="V478" s="737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x14ac:dyDescent="0.2">
      <c r="A479" s="738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39"/>
      <c r="P479" s="735" t="s">
        <v>40</v>
      </c>
      <c r="Q479" s="736"/>
      <c r="R479" s="736"/>
      <c r="S479" s="736"/>
      <c r="T479" s="736"/>
      <c r="U479" s="736"/>
      <c r="V479" s="737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customHeight="1" x14ac:dyDescent="0.25">
      <c r="A480" s="740" t="s">
        <v>77</v>
      </c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  <c r="Z480" s="740"/>
      <c r="AA480" s="63"/>
      <c r="AB480" s="63"/>
      <c r="AC480" s="63"/>
    </row>
    <row r="481" spans="1:68" ht="27" customHeight="1" x14ac:dyDescent="0.25">
      <c r="A481" s="60" t="s">
        <v>770</v>
      </c>
      <c r="B481" s="60" t="s">
        <v>771</v>
      </c>
      <c r="C481" s="34">
        <v>4301051284</v>
      </c>
      <c r="D481" s="741">
        <v>4607091384352</v>
      </c>
      <c r="E481" s="741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43"/>
      <c r="R481" s="743"/>
      <c r="S481" s="743"/>
      <c r="T481" s="74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4301051431</v>
      </c>
      <c r="D482" s="741">
        <v>4607091389654</v>
      </c>
      <c r="E482" s="741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8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43"/>
      <c r="R482" s="743"/>
      <c r="S482" s="743"/>
      <c r="T482" s="74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38"/>
      <c r="B483" s="738"/>
      <c r="C483" s="738"/>
      <c r="D483" s="738"/>
      <c r="E483" s="738"/>
      <c r="F483" s="738"/>
      <c r="G483" s="738"/>
      <c r="H483" s="738"/>
      <c r="I483" s="738"/>
      <c r="J483" s="738"/>
      <c r="K483" s="738"/>
      <c r="L483" s="738"/>
      <c r="M483" s="738"/>
      <c r="N483" s="738"/>
      <c r="O483" s="739"/>
      <c r="P483" s="735" t="s">
        <v>40</v>
      </c>
      <c r="Q483" s="736"/>
      <c r="R483" s="736"/>
      <c r="S483" s="736"/>
      <c r="T483" s="736"/>
      <c r="U483" s="736"/>
      <c r="V483" s="737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x14ac:dyDescent="0.2">
      <c r="A484" s="738"/>
      <c r="B484" s="738"/>
      <c r="C484" s="738"/>
      <c r="D484" s="738"/>
      <c r="E484" s="738"/>
      <c r="F484" s="738"/>
      <c r="G484" s="738"/>
      <c r="H484" s="738"/>
      <c r="I484" s="738"/>
      <c r="J484" s="738"/>
      <c r="K484" s="738"/>
      <c r="L484" s="738"/>
      <c r="M484" s="738"/>
      <c r="N484" s="738"/>
      <c r="O484" s="739"/>
      <c r="P484" s="735" t="s">
        <v>40</v>
      </c>
      <c r="Q484" s="736"/>
      <c r="R484" s="736"/>
      <c r="S484" s="736"/>
      <c r="T484" s="736"/>
      <c r="U484" s="736"/>
      <c r="V484" s="737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customHeight="1" x14ac:dyDescent="0.25">
      <c r="A485" s="750" t="s">
        <v>776</v>
      </c>
      <c r="B485" s="750"/>
      <c r="C485" s="750"/>
      <c r="D485" s="750"/>
      <c r="E485" s="750"/>
      <c r="F485" s="750"/>
      <c r="G485" s="750"/>
      <c r="H485" s="750"/>
      <c r="I485" s="750"/>
      <c r="J485" s="750"/>
      <c r="K485" s="750"/>
      <c r="L485" s="750"/>
      <c r="M485" s="750"/>
      <c r="N485" s="750"/>
      <c r="O485" s="750"/>
      <c r="P485" s="750"/>
      <c r="Q485" s="750"/>
      <c r="R485" s="750"/>
      <c r="S485" s="750"/>
      <c r="T485" s="750"/>
      <c r="U485" s="750"/>
      <c r="V485" s="750"/>
      <c r="W485" s="750"/>
      <c r="X485" s="750"/>
      <c r="Y485" s="750"/>
      <c r="Z485" s="750"/>
      <c r="AA485" s="62"/>
      <c r="AB485" s="62"/>
      <c r="AC485" s="62"/>
    </row>
    <row r="486" spans="1:68" ht="14.25" customHeight="1" x14ac:dyDescent="0.25">
      <c r="A486" s="740" t="s">
        <v>149</v>
      </c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  <c r="Z486" s="740"/>
      <c r="AA486" s="63"/>
      <c r="AB486" s="63"/>
      <c r="AC486" s="63"/>
    </row>
    <row r="487" spans="1:68" ht="27" customHeight="1" x14ac:dyDescent="0.25">
      <c r="A487" s="60" t="s">
        <v>777</v>
      </c>
      <c r="B487" s="60" t="s">
        <v>778</v>
      </c>
      <c r="C487" s="34">
        <v>4301020319</v>
      </c>
      <c r="D487" s="741">
        <v>4680115885240</v>
      </c>
      <c r="E487" s="741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780</v>
      </c>
      <c r="B488" s="60" t="s">
        <v>781</v>
      </c>
      <c r="C488" s="34">
        <v>4301020315</v>
      </c>
      <c r="D488" s="741">
        <v>4607091389364</v>
      </c>
      <c r="E488" s="741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8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43"/>
      <c r="R488" s="743"/>
      <c r="S488" s="743"/>
      <c r="T488" s="744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38"/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9"/>
      <c r="P489" s="735" t="s">
        <v>40</v>
      </c>
      <c r="Q489" s="736"/>
      <c r="R489" s="736"/>
      <c r="S489" s="736"/>
      <c r="T489" s="736"/>
      <c r="U489" s="736"/>
      <c r="V489" s="737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738"/>
      <c r="B490" s="738"/>
      <c r="C490" s="738"/>
      <c r="D490" s="738"/>
      <c r="E490" s="738"/>
      <c r="F490" s="738"/>
      <c r="G490" s="738"/>
      <c r="H490" s="738"/>
      <c r="I490" s="738"/>
      <c r="J490" s="738"/>
      <c r="K490" s="738"/>
      <c r="L490" s="738"/>
      <c r="M490" s="738"/>
      <c r="N490" s="738"/>
      <c r="O490" s="739"/>
      <c r="P490" s="735" t="s">
        <v>40</v>
      </c>
      <c r="Q490" s="736"/>
      <c r="R490" s="736"/>
      <c r="S490" s="736"/>
      <c r="T490" s="736"/>
      <c r="U490" s="736"/>
      <c r="V490" s="737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740" t="s">
        <v>160</v>
      </c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  <c r="Z491" s="740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741">
        <v>4680115886094</v>
      </c>
      <c r="E492" s="741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826" t="s">
        <v>785</v>
      </c>
      <c r="Q492" s="743"/>
      <c r="R492" s="743"/>
      <c r="S492" s="743"/>
      <c r="T492" s="744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787</v>
      </c>
      <c r="B493" s="60" t="s">
        <v>788</v>
      </c>
      <c r="C493" s="34">
        <v>4301031363</v>
      </c>
      <c r="D493" s="741">
        <v>4607091389425</v>
      </c>
      <c r="E493" s="741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43"/>
      <c r="R493" s="743"/>
      <c r="S493" s="743"/>
      <c r="T493" s="744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790</v>
      </c>
      <c r="B494" s="60" t="s">
        <v>791</v>
      </c>
      <c r="C494" s="34">
        <v>4301031373</v>
      </c>
      <c r="D494" s="741">
        <v>4680115880771</v>
      </c>
      <c r="E494" s="741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828" t="s">
        <v>792</v>
      </c>
      <c r="Q494" s="743"/>
      <c r="R494" s="743"/>
      <c r="S494" s="743"/>
      <c r="T494" s="744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4301031359</v>
      </c>
      <c r="D495" s="741">
        <v>4607091389500</v>
      </c>
      <c r="E495" s="741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738"/>
      <c r="B496" s="738"/>
      <c r="C496" s="738"/>
      <c r="D496" s="738"/>
      <c r="E496" s="738"/>
      <c r="F496" s="738"/>
      <c r="G496" s="738"/>
      <c r="H496" s="738"/>
      <c r="I496" s="738"/>
      <c r="J496" s="738"/>
      <c r="K496" s="738"/>
      <c r="L496" s="738"/>
      <c r="M496" s="738"/>
      <c r="N496" s="738"/>
      <c r="O496" s="739"/>
      <c r="P496" s="735" t="s">
        <v>40</v>
      </c>
      <c r="Q496" s="736"/>
      <c r="R496" s="736"/>
      <c r="S496" s="736"/>
      <c r="T496" s="736"/>
      <c r="U496" s="736"/>
      <c r="V496" s="737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738"/>
      <c r="B497" s="738"/>
      <c r="C497" s="738"/>
      <c r="D497" s="738"/>
      <c r="E497" s="738"/>
      <c r="F497" s="738"/>
      <c r="G497" s="738"/>
      <c r="H497" s="738"/>
      <c r="I497" s="738"/>
      <c r="J497" s="738"/>
      <c r="K497" s="738"/>
      <c r="L497" s="738"/>
      <c r="M497" s="738"/>
      <c r="N497" s="738"/>
      <c r="O497" s="739"/>
      <c r="P497" s="735" t="s">
        <v>40</v>
      </c>
      <c r="Q497" s="736"/>
      <c r="R497" s="736"/>
      <c r="S497" s="736"/>
      <c r="T497" s="736"/>
      <c r="U497" s="736"/>
      <c r="V497" s="737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customHeight="1" x14ac:dyDescent="0.25">
      <c r="A498" s="750" t="s">
        <v>796</v>
      </c>
      <c r="B498" s="750"/>
      <c r="C498" s="750"/>
      <c r="D498" s="750"/>
      <c r="E498" s="750"/>
      <c r="F498" s="750"/>
      <c r="G498" s="750"/>
      <c r="H498" s="750"/>
      <c r="I498" s="750"/>
      <c r="J498" s="750"/>
      <c r="K498" s="750"/>
      <c r="L498" s="750"/>
      <c r="M498" s="750"/>
      <c r="N498" s="750"/>
      <c r="O498" s="750"/>
      <c r="P498" s="750"/>
      <c r="Q498" s="750"/>
      <c r="R498" s="750"/>
      <c r="S498" s="750"/>
      <c r="T498" s="750"/>
      <c r="U498" s="750"/>
      <c r="V498" s="750"/>
      <c r="W498" s="750"/>
      <c r="X498" s="750"/>
      <c r="Y498" s="750"/>
      <c r="Z498" s="750"/>
      <c r="AA498" s="62"/>
      <c r="AB498" s="62"/>
      <c r="AC498" s="62"/>
    </row>
    <row r="499" spans="1:68" ht="14.25" customHeight="1" x14ac:dyDescent="0.25">
      <c r="A499" s="740" t="s">
        <v>160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customHeight="1" x14ac:dyDescent="0.25">
      <c r="A500" s="60" t="s">
        <v>797</v>
      </c>
      <c r="B500" s="60" t="s">
        <v>798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8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800</v>
      </c>
      <c r="B501" s="60" t="s">
        <v>801</v>
      </c>
      <c r="C501" s="34">
        <v>4301031347</v>
      </c>
      <c r="D501" s="741">
        <v>4680115885110</v>
      </c>
      <c r="E501" s="741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822" t="s">
        <v>802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38"/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9"/>
      <c r="P502" s="735" t="s">
        <v>40</v>
      </c>
      <c r="Q502" s="736"/>
      <c r="R502" s="736"/>
      <c r="S502" s="736"/>
      <c r="T502" s="736"/>
      <c r="U502" s="736"/>
      <c r="V502" s="73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738"/>
      <c r="B503" s="738"/>
      <c r="C503" s="738"/>
      <c r="D503" s="738"/>
      <c r="E503" s="738"/>
      <c r="F503" s="738"/>
      <c r="G503" s="738"/>
      <c r="H503" s="738"/>
      <c r="I503" s="738"/>
      <c r="J503" s="738"/>
      <c r="K503" s="738"/>
      <c r="L503" s="738"/>
      <c r="M503" s="738"/>
      <c r="N503" s="738"/>
      <c r="O503" s="739"/>
      <c r="P503" s="735" t="s">
        <v>40</v>
      </c>
      <c r="Q503" s="736"/>
      <c r="R503" s="736"/>
      <c r="S503" s="736"/>
      <c r="T503" s="736"/>
      <c r="U503" s="736"/>
      <c r="V503" s="73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750" t="s">
        <v>804</v>
      </c>
      <c r="B504" s="750"/>
      <c r="C504" s="750"/>
      <c r="D504" s="750"/>
      <c r="E504" s="750"/>
      <c r="F504" s="750"/>
      <c r="G504" s="750"/>
      <c r="H504" s="750"/>
      <c r="I504" s="750"/>
      <c r="J504" s="750"/>
      <c r="K504" s="750"/>
      <c r="L504" s="750"/>
      <c r="M504" s="750"/>
      <c r="N504" s="750"/>
      <c r="O504" s="750"/>
      <c r="P504" s="750"/>
      <c r="Q504" s="750"/>
      <c r="R504" s="750"/>
      <c r="S504" s="750"/>
      <c r="T504" s="750"/>
      <c r="U504" s="750"/>
      <c r="V504" s="750"/>
      <c r="W504" s="750"/>
      <c r="X504" s="750"/>
      <c r="Y504" s="750"/>
      <c r="Z504" s="750"/>
      <c r="AA504" s="62"/>
      <c r="AB504" s="62"/>
      <c r="AC504" s="62"/>
    </row>
    <row r="505" spans="1:68" ht="14.25" customHeight="1" x14ac:dyDescent="0.25">
      <c r="A505" s="740" t="s">
        <v>160</v>
      </c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  <c r="Z505" s="740"/>
      <c r="AA505" s="63"/>
      <c r="AB505" s="63"/>
      <c r="AC505" s="63"/>
    </row>
    <row r="506" spans="1:68" ht="27" customHeight="1" x14ac:dyDescent="0.25">
      <c r="A506" s="60" t="s">
        <v>805</v>
      </c>
      <c r="B506" s="60" t="s">
        <v>806</v>
      </c>
      <c r="C506" s="34">
        <v>4301031261</v>
      </c>
      <c r="D506" s="741">
        <v>4680115885103</v>
      </c>
      <c r="E506" s="741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43"/>
      <c r="R506" s="743"/>
      <c r="S506" s="743"/>
      <c r="T506" s="74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738"/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9"/>
      <c r="P507" s="735" t="s">
        <v>40</v>
      </c>
      <c r="Q507" s="736"/>
      <c r="R507" s="736"/>
      <c r="S507" s="736"/>
      <c r="T507" s="736"/>
      <c r="U507" s="736"/>
      <c r="V507" s="73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738"/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9"/>
      <c r="P508" s="735" t="s">
        <v>40</v>
      </c>
      <c r="Q508" s="736"/>
      <c r="R508" s="736"/>
      <c r="S508" s="736"/>
      <c r="T508" s="736"/>
      <c r="U508" s="736"/>
      <c r="V508" s="73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740" t="s">
        <v>189</v>
      </c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  <c r="Z509" s="740"/>
      <c r="AA509" s="63"/>
      <c r="AB509" s="63"/>
      <c r="AC509" s="63"/>
    </row>
    <row r="510" spans="1:68" ht="27" customHeight="1" x14ac:dyDescent="0.25">
      <c r="A510" s="60" t="s">
        <v>808</v>
      </c>
      <c r="B510" s="60" t="s">
        <v>809</v>
      </c>
      <c r="C510" s="34">
        <v>4301060412</v>
      </c>
      <c r="D510" s="741">
        <v>4680115885509</v>
      </c>
      <c r="E510" s="741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43"/>
      <c r="R510" s="743"/>
      <c r="S510" s="743"/>
      <c r="T510" s="744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38"/>
      <c r="B511" s="738"/>
      <c r="C511" s="738"/>
      <c r="D511" s="738"/>
      <c r="E511" s="738"/>
      <c r="F511" s="738"/>
      <c r="G511" s="738"/>
      <c r="H511" s="738"/>
      <c r="I511" s="738"/>
      <c r="J511" s="738"/>
      <c r="K511" s="738"/>
      <c r="L511" s="738"/>
      <c r="M511" s="738"/>
      <c r="N511" s="738"/>
      <c r="O511" s="739"/>
      <c r="P511" s="735" t="s">
        <v>40</v>
      </c>
      <c r="Q511" s="736"/>
      <c r="R511" s="736"/>
      <c r="S511" s="736"/>
      <c r="T511" s="736"/>
      <c r="U511" s="736"/>
      <c r="V511" s="737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38"/>
      <c r="B512" s="738"/>
      <c r="C512" s="738"/>
      <c r="D512" s="738"/>
      <c r="E512" s="738"/>
      <c r="F512" s="738"/>
      <c r="G512" s="738"/>
      <c r="H512" s="738"/>
      <c r="I512" s="738"/>
      <c r="J512" s="738"/>
      <c r="K512" s="738"/>
      <c r="L512" s="738"/>
      <c r="M512" s="738"/>
      <c r="N512" s="738"/>
      <c r="O512" s="739"/>
      <c r="P512" s="735" t="s">
        <v>40</v>
      </c>
      <c r="Q512" s="736"/>
      <c r="R512" s="736"/>
      <c r="S512" s="736"/>
      <c r="T512" s="736"/>
      <c r="U512" s="736"/>
      <c r="V512" s="737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customHeight="1" x14ac:dyDescent="0.2">
      <c r="A513" s="784" t="s">
        <v>811</v>
      </c>
      <c r="B513" s="784"/>
      <c r="C513" s="784"/>
      <c r="D513" s="784"/>
      <c r="E513" s="784"/>
      <c r="F513" s="784"/>
      <c r="G513" s="784"/>
      <c r="H513" s="784"/>
      <c r="I513" s="784"/>
      <c r="J513" s="784"/>
      <c r="K513" s="784"/>
      <c r="L513" s="784"/>
      <c r="M513" s="784"/>
      <c r="N513" s="784"/>
      <c r="O513" s="784"/>
      <c r="P513" s="784"/>
      <c r="Q513" s="784"/>
      <c r="R513" s="784"/>
      <c r="S513" s="784"/>
      <c r="T513" s="784"/>
      <c r="U513" s="784"/>
      <c r="V513" s="784"/>
      <c r="W513" s="784"/>
      <c r="X513" s="784"/>
      <c r="Y513" s="784"/>
      <c r="Z513" s="784"/>
      <c r="AA513" s="52"/>
      <c r="AB513" s="52"/>
      <c r="AC513" s="52"/>
    </row>
    <row r="514" spans="1:68" ht="16.5" customHeight="1" x14ac:dyDescent="0.25">
      <c r="A514" s="750" t="s">
        <v>811</v>
      </c>
      <c r="B514" s="750"/>
      <c r="C514" s="750"/>
      <c r="D514" s="750"/>
      <c r="E514" s="750"/>
      <c r="F514" s="750"/>
      <c r="G514" s="750"/>
      <c r="H514" s="750"/>
      <c r="I514" s="750"/>
      <c r="J514" s="750"/>
      <c r="K514" s="750"/>
      <c r="L514" s="750"/>
      <c r="M514" s="750"/>
      <c r="N514" s="750"/>
      <c r="O514" s="750"/>
      <c r="P514" s="750"/>
      <c r="Q514" s="750"/>
      <c r="R514" s="750"/>
      <c r="S514" s="750"/>
      <c r="T514" s="750"/>
      <c r="U514" s="750"/>
      <c r="V514" s="750"/>
      <c r="W514" s="750"/>
      <c r="X514" s="750"/>
      <c r="Y514" s="750"/>
      <c r="Z514" s="750"/>
      <c r="AA514" s="62"/>
      <c r="AB514" s="62"/>
      <c r="AC514" s="62"/>
    </row>
    <row r="515" spans="1:68" ht="14.25" customHeight="1" x14ac:dyDescent="0.25">
      <c r="A515" s="740" t="s">
        <v>100</v>
      </c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  <c r="Z515" s="740"/>
      <c r="AA515" s="63"/>
      <c r="AB515" s="63"/>
      <c r="AC515" s="63"/>
    </row>
    <row r="516" spans="1:68" ht="16.5" customHeight="1" x14ac:dyDescent="0.25">
      <c r="A516" s="60" t="s">
        <v>812</v>
      </c>
      <c r="B516" s="60" t="s">
        <v>813</v>
      </c>
      <c r="C516" s="34">
        <v>4301011795</v>
      </c>
      <c r="D516" s="741">
        <v>4607091389067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customHeight="1" x14ac:dyDescent="0.25">
      <c r="A517" s="60" t="s">
        <v>815</v>
      </c>
      <c r="B517" s="60" t="s">
        <v>816</v>
      </c>
      <c r="C517" s="34">
        <v>4301011961</v>
      </c>
      <c r="D517" s="741">
        <v>4680115885271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8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741">
        <v>4680115885226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8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3"/>
        <v>0</v>
      </c>
      <c r="Z518" s="39" t="str">
        <f t="shared" si="74"/>
        <v/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0</v>
      </c>
      <c r="BN518" s="75">
        <f t="shared" si="76"/>
        <v>0</v>
      </c>
      <c r="BO518" s="75">
        <f t="shared" si="77"/>
        <v>0</v>
      </c>
      <c r="BP518" s="75">
        <f t="shared" si="78"/>
        <v>0</v>
      </c>
    </row>
    <row r="519" spans="1:68" ht="16.5" customHeight="1" x14ac:dyDescent="0.25">
      <c r="A519" s="60" t="s">
        <v>821</v>
      </c>
      <c r="B519" s="60" t="s">
        <v>822</v>
      </c>
      <c r="C519" s="34">
        <v>4301011774</v>
      </c>
      <c r="D519" s="741">
        <v>4680115884502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741">
        <v>4607091389104</v>
      </c>
      <c r="E520" s="741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8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43"/>
      <c r="R520" s="743"/>
      <c r="S520" s="743"/>
      <c r="T520" s="744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3"/>
        <v>0</v>
      </c>
      <c r="Z520" s="39" t="str">
        <f t="shared" si="74"/>
        <v/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0</v>
      </c>
      <c r="BN520" s="75">
        <f t="shared" si="76"/>
        <v>0</v>
      </c>
      <c r="BO520" s="75">
        <f t="shared" si="77"/>
        <v>0</v>
      </c>
      <c r="BP520" s="75">
        <f t="shared" si="78"/>
        <v>0</v>
      </c>
    </row>
    <row r="521" spans="1:68" ht="16.5" customHeight="1" x14ac:dyDescent="0.25">
      <c r="A521" s="60" t="s">
        <v>827</v>
      </c>
      <c r="B521" s="60" t="s">
        <v>828</v>
      </c>
      <c r="C521" s="34">
        <v>4301011799</v>
      </c>
      <c r="D521" s="741">
        <v>4680115884519</v>
      </c>
      <c r="E521" s="741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8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4301012125</v>
      </c>
      <c r="D522" s="741">
        <v>4680115886391</v>
      </c>
      <c r="E522" s="741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809" t="s">
        <v>832</v>
      </c>
      <c r="Q522" s="743"/>
      <c r="R522" s="743"/>
      <c r="S522" s="743"/>
      <c r="T522" s="744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customHeight="1" x14ac:dyDescent="0.25">
      <c r="A523" s="60" t="s">
        <v>833</v>
      </c>
      <c r="B523" s="60" t="s">
        <v>834</v>
      </c>
      <c r="C523" s="34">
        <v>4301011778</v>
      </c>
      <c r="D523" s="741">
        <v>4680115880603</v>
      </c>
      <c r="E523" s="741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43"/>
      <c r="R523" s="743"/>
      <c r="S523" s="743"/>
      <c r="T523" s="744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customHeight="1" x14ac:dyDescent="0.25">
      <c r="A524" s="60" t="s">
        <v>833</v>
      </c>
      <c r="B524" s="60" t="s">
        <v>835</v>
      </c>
      <c r="C524" s="34">
        <v>4301012035</v>
      </c>
      <c r="D524" s="741">
        <v>4680115880603</v>
      </c>
      <c r="E524" s="741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8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4301012036</v>
      </c>
      <c r="D525" s="741">
        <v>4680115882782</v>
      </c>
      <c r="E525" s="741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8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43"/>
      <c r="R525" s="743"/>
      <c r="S525" s="743"/>
      <c r="T525" s="744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customHeight="1" x14ac:dyDescent="0.25">
      <c r="A526" s="60" t="s">
        <v>838</v>
      </c>
      <c r="B526" s="60" t="s">
        <v>839</v>
      </c>
      <c r="C526" s="34">
        <v>4301012055</v>
      </c>
      <c r="D526" s="741">
        <v>4680115886469</v>
      </c>
      <c r="E526" s="741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813" t="s">
        <v>840</v>
      </c>
      <c r="Q526" s="743"/>
      <c r="R526" s="743"/>
      <c r="S526" s="743"/>
      <c r="T526" s="744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customHeight="1" x14ac:dyDescent="0.25">
      <c r="A527" s="60" t="s">
        <v>841</v>
      </c>
      <c r="B527" s="60" t="s">
        <v>842</v>
      </c>
      <c r="C527" s="34">
        <v>4301012050</v>
      </c>
      <c r="D527" s="741">
        <v>4680115885479</v>
      </c>
      <c r="E527" s="741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814" t="s">
        <v>843</v>
      </c>
      <c r="Q527" s="743"/>
      <c r="R527" s="743"/>
      <c r="S527" s="743"/>
      <c r="T527" s="744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customHeight="1" x14ac:dyDescent="0.25">
      <c r="A528" s="60" t="s">
        <v>845</v>
      </c>
      <c r="B528" s="60" t="s">
        <v>846</v>
      </c>
      <c r="C528" s="34">
        <v>4301011784</v>
      </c>
      <c r="D528" s="741">
        <v>4607091389982</v>
      </c>
      <c r="E528" s="741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8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customHeight="1" x14ac:dyDescent="0.25">
      <c r="A529" s="60" t="s">
        <v>845</v>
      </c>
      <c r="B529" s="60" t="s">
        <v>847</v>
      </c>
      <c r="C529" s="34">
        <v>4301012034</v>
      </c>
      <c r="D529" s="741">
        <v>4607091389982</v>
      </c>
      <c r="E529" s="741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8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customHeight="1" x14ac:dyDescent="0.25">
      <c r="A530" s="60" t="s">
        <v>848</v>
      </c>
      <c r="B530" s="60" t="s">
        <v>849</v>
      </c>
      <c r="C530" s="34">
        <v>4301012057</v>
      </c>
      <c r="D530" s="741">
        <v>4680115886483</v>
      </c>
      <c r="E530" s="741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801" t="s">
        <v>850</v>
      </c>
      <c r="Q530" s="743"/>
      <c r="R530" s="743"/>
      <c r="S530" s="743"/>
      <c r="T530" s="744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customHeight="1" x14ac:dyDescent="0.25">
      <c r="A531" s="60" t="s">
        <v>851</v>
      </c>
      <c r="B531" s="60" t="s">
        <v>852</v>
      </c>
      <c r="C531" s="34">
        <v>4301012058</v>
      </c>
      <c r="D531" s="741">
        <v>4680115886490</v>
      </c>
      <c r="E531" s="741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80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43"/>
      <c r="R531" s="743"/>
      <c r="S531" s="743"/>
      <c r="T531" s="744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738"/>
      <c r="B532" s="738"/>
      <c r="C532" s="738"/>
      <c r="D532" s="738"/>
      <c r="E532" s="738"/>
      <c r="F532" s="738"/>
      <c r="G532" s="738"/>
      <c r="H532" s="738"/>
      <c r="I532" s="738"/>
      <c r="J532" s="738"/>
      <c r="K532" s="738"/>
      <c r="L532" s="738"/>
      <c r="M532" s="738"/>
      <c r="N532" s="738"/>
      <c r="O532" s="739"/>
      <c r="P532" s="735" t="s">
        <v>40</v>
      </c>
      <c r="Q532" s="736"/>
      <c r="R532" s="736"/>
      <c r="S532" s="736"/>
      <c r="T532" s="736"/>
      <c r="U532" s="736"/>
      <c r="V532" s="737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38"/>
      <c r="B533" s="738"/>
      <c r="C533" s="738"/>
      <c r="D533" s="738"/>
      <c r="E533" s="738"/>
      <c r="F533" s="738"/>
      <c r="G533" s="738"/>
      <c r="H533" s="738"/>
      <c r="I533" s="738"/>
      <c r="J533" s="738"/>
      <c r="K533" s="738"/>
      <c r="L533" s="738"/>
      <c r="M533" s="738"/>
      <c r="N533" s="738"/>
      <c r="O533" s="739"/>
      <c r="P533" s="735" t="s">
        <v>40</v>
      </c>
      <c r="Q533" s="736"/>
      <c r="R533" s="736"/>
      <c r="S533" s="736"/>
      <c r="T533" s="736"/>
      <c r="U533" s="736"/>
      <c r="V533" s="737"/>
      <c r="W533" s="40" t="s">
        <v>0</v>
      </c>
      <c r="X533" s="41">
        <f>IFERROR(SUM(X516:X531),"0")</f>
        <v>0</v>
      </c>
      <c r="Y533" s="41">
        <f>IFERROR(SUM(Y516:Y531),"0")</f>
        <v>0</v>
      </c>
      <c r="Z533" s="40"/>
      <c r="AA533" s="64"/>
      <c r="AB533" s="64"/>
      <c r="AC533" s="64"/>
    </row>
    <row r="534" spans="1:68" ht="14.25" customHeight="1" x14ac:dyDescent="0.25">
      <c r="A534" s="740" t="s">
        <v>149</v>
      </c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  <c r="Z534" s="740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741">
        <v>4607091388930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8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16.5" customHeight="1" x14ac:dyDescent="0.25">
      <c r="A536" s="60" t="s">
        <v>853</v>
      </c>
      <c r="B536" s="60" t="s">
        <v>856</v>
      </c>
      <c r="C536" s="34">
        <v>4301020334</v>
      </c>
      <c r="D536" s="741">
        <v>4607091388930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804" t="s">
        <v>857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customHeight="1" x14ac:dyDescent="0.25">
      <c r="A537" s="60" t="s">
        <v>859</v>
      </c>
      <c r="B537" s="60" t="s">
        <v>860</v>
      </c>
      <c r="C537" s="34">
        <v>4301020384</v>
      </c>
      <c r="D537" s="741">
        <v>4680115886407</v>
      </c>
      <c r="E537" s="741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805" t="s">
        <v>861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customHeight="1" x14ac:dyDescent="0.25">
      <c r="A538" s="60" t="s">
        <v>862</v>
      </c>
      <c r="B538" s="60" t="s">
        <v>863</v>
      </c>
      <c r="C538" s="34">
        <v>4301020385</v>
      </c>
      <c r="D538" s="741">
        <v>4680115880054</v>
      </c>
      <c r="E538" s="741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806" t="s">
        <v>864</v>
      </c>
      <c r="Q538" s="743"/>
      <c r="R538" s="743"/>
      <c r="S538" s="743"/>
      <c r="T538" s="744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39"/>
      <c r="P539" s="735" t="s">
        <v>40</v>
      </c>
      <c r="Q539" s="736"/>
      <c r="R539" s="736"/>
      <c r="S539" s="736"/>
      <c r="T539" s="736"/>
      <c r="U539" s="736"/>
      <c r="V539" s="737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x14ac:dyDescent="0.2">
      <c r="A540" s="738"/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9"/>
      <c r="P540" s="735" t="s">
        <v>40</v>
      </c>
      <c r="Q540" s="736"/>
      <c r="R540" s="736"/>
      <c r="S540" s="736"/>
      <c r="T540" s="736"/>
      <c r="U540" s="736"/>
      <c r="V540" s="737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4.25" customHeight="1" x14ac:dyDescent="0.25">
      <c r="A541" s="740" t="s">
        <v>160</v>
      </c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  <c r="Z541" s="740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741">
        <v>4680115883116</v>
      </c>
      <c r="E542" s="74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793" t="s">
        <v>867</v>
      </c>
      <c r="Q542" s="743"/>
      <c r="R542" s="743"/>
      <c r="S542" s="743"/>
      <c r="T542" s="744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741">
        <v>4680115883093</v>
      </c>
      <c r="E543" s="74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794" t="s">
        <v>871</v>
      </c>
      <c r="Q543" s="743"/>
      <c r="R543" s="743"/>
      <c r="S543" s="743"/>
      <c r="T543" s="744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741">
        <v>4680115883109</v>
      </c>
      <c r="E544" s="74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795" t="s">
        <v>875</v>
      </c>
      <c r="Q544" s="743"/>
      <c r="R544" s="743"/>
      <c r="S544" s="743"/>
      <c r="T544" s="744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79"/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0</v>
      </c>
      <c r="BN544" s="75">
        <f t="shared" si="81"/>
        <v>0</v>
      </c>
      <c r="BO544" s="75">
        <f t="shared" si="82"/>
        <v>0</v>
      </c>
      <c r="BP544" s="75">
        <f t="shared" si="83"/>
        <v>0</v>
      </c>
    </row>
    <row r="545" spans="1:68" ht="27" customHeight="1" x14ac:dyDescent="0.25">
      <c r="A545" s="60" t="s">
        <v>877</v>
      </c>
      <c r="B545" s="60" t="s">
        <v>878</v>
      </c>
      <c r="C545" s="34">
        <v>4301031409</v>
      </c>
      <c r="D545" s="741">
        <v>4680115886438</v>
      </c>
      <c r="E545" s="741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796" t="s">
        <v>879</v>
      </c>
      <c r="Q545" s="743"/>
      <c r="R545" s="743"/>
      <c r="S545" s="743"/>
      <c r="T545" s="74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customHeight="1" x14ac:dyDescent="0.25">
      <c r="A546" s="60" t="s">
        <v>880</v>
      </c>
      <c r="B546" s="60" t="s">
        <v>881</v>
      </c>
      <c r="C546" s="34">
        <v>4301031419</v>
      </c>
      <c r="D546" s="741">
        <v>4680115882072</v>
      </c>
      <c r="E546" s="741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797" t="s">
        <v>882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customHeight="1" x14ac:dyDescent="0.25">
      <c r="A547" s="60" t="s">
        <v>880</v>
      </c>
      <c r="B547" s="60" t="s">
        <v>883</v>
      </c>
      <c r="C547" s="34">
        <v>4301031351</v>
      </c>
      <c r="D547" s="741">
        <v>4680115882072</v>
      </c>
      <c r="E547" s="741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798" t="s">
        <v>884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customHeight="1" x14ac:dyDescent="0.25">
      <c r="A548" s="60" t="s">
        <v>880</v>
      </c>
      <c r="B548" s="60" t="s">
        <v>885</v>
      </c>
      <c r="C548" s="34">
        <v>4301031383</v>
      </c>
      <c r="D548" s="741">
        <v>4680115882072</v>
      </c>
      <c r="E548" s="741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7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customHeight="1" x14ac:dyDescent="0.25">
      <c r="A549" s="60" t="s">
        <v>887</v>
      </c>
      <c r="B549" s="60" t="s">
        <v>888</v>
      </c>
      <c r="C549" s="34">
        <v>4301031251</v>
      </c>
      <c r="D549" s="741">
        <v>4680115882102</v>
      </c>
      <c r="E549" s="741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43"/>
      <c r="R549" s="743"/>
      <c r="S549" s="743"/>
      <c r="T549" s="74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customHeight="1" x14ac:dyDescent="0.25">
      <c r="A550" s="60" t="s">
        <v>887</v>
      </c>
      <c r="B550" s="60" t="s">
        <v>890</v>
      </c>
      <c r="C550" s="34">
        <v>4301031418</v>
      </c>
      <c r="D550" s="741">
        <v>4680115882102</v>
      </c>
      <c r="E550" s="741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787" t="s">
        <v>891</v>
      </c>
      <c r="Q550" s="743"/>
      <c r="R550" s="743"/>
      <c r="S550" s="743"/>
      <c r="T550" s="74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customHeight="1" x14ac:dyDescent="0.25">
      <c r="A551" s="60" t="s">
        <v>892</v>
      </c>
      <c r="B551" s="60" t="s">
        <v>893</v>
      </c>
      <c r="C551" s="34">
        <v>4301031253</v>
      </c>
      <c r="D551" s="741">
        <v>4680115882096</v>
      </c>
      <c r="E551" s="74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43"/>
      <c r="R551" s="743"/>
      <c r="S551" s="743"/>
      <c r="T551" s="74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customHeight="1" x14ac:dyDescent="0.25">
      <c r="A552" s="60" t="s">
        <v>892</v>
      </c>
      <c r="B552" s="60" t="s">
        <v>895</v>
      </c>
      <c r="C552" s="34">
        <v>4301031417</v>
      </c>
      <c r="D552" s="741">
        <v>4680115882096</v>
      </c>
      <c r="E552" s="741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789" t="s">
        <v>896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customHeight="1" x14ac:dyDescent="0.25">
      <c r="A553" s="60" t="s">
        <v>892</v>
      </c>
      <c r="B553" s="60" t="s">
        <v>897</v>
      </c>
      <c r="C553" s="34">
        <v>4301031384</v>
      </c>
      <c r="D553" s="741">
        <v>4680115882096</v>
      </c>
      <c r="E553" s="741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7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738"/>
      <c r="B554" s="738"/>
      <c r="C554" s="738"/>
      <c r="D554" s="738"/>
      <c r="E554" s="738"/>
      <c r="F554" s="738"/>
      <c r="G554" s="738"/>
      <c r="H554" s="738"/>
      <c r="I554" s="738"/>
      <c r="J554" s="738"/>
      <c r="K554" s="738"/>
      <c r="L554" s="738"/>
      <c r="M554" s="738"/>
      <c r="N554" s="738"/>
      <c r="O554" s="739"/>
      <c r="P554" s="735" t="s">
        <v>40</v>
      </c>
      <c r="Q554" s="736"/>
      <c r="R554" s="736"/>
      <c r="S554" s="736"/>
      <c r="T554" s="736"/>
      <c r="U554" s="736"/>
      <c r="V554" s="737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x14ac:dyDescent="0.2">
      <c r="A555" s="738"/>
      <c r="B555" s="738"/>
      <c r="C555" s="738"/>
      <c r="D555" s="738"/>
      <c r="E555" s="738"/>
      <c r="F555" s="738"/>
      <c r="G555" s="738"/>
      <c r="H555" s="738"/>
      <c r="I555" s="738"/>
      <c r="J555" s="738"/>
      <c r="K555" s="738"/>
      <c r="L555" s="738"/>
      <c r="M555" s="738"/>
      <c r="N555" s="738"/>
      <c r="O555" s="739"/>
      <c r="P555" s="735" t="s">
        <v>40</v>
      </c>
      <c r="Q555" s="736"/>
      <c r="R555" s="736"/>
      <c r="S555" s="736"/>
      <c r="T555" s="736"/>
      <c r="U555" s="736"/>
      <c r="V555" s="737"/>
      <c r="W555" s="40" t="s">
        <v>0</v>
      </c>
      <c r="X555" s="41">
        <f>IFERROR(SUM(X542:X553),"0")</f>
        <v>0</v>
      </c>
      <c r="Y555" s="41">
        <f>IFERROR(SUM(Y542:Y553),"0")</f>
        <v>0</v>
      </c>
      <c r="Z555" s="40"/>
      <c r="AA555" s="64"/>
      <c r="AB555" s="64"/>
      <c r="AC555" s="64"/>
    </row>
    <row r="556" spans="1:68" ht="14.25" customHeight="1" x14ac:dyDescent="0.25">
      <c r="A556" s="740" t="s">
        <v>77</v>
      </c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  <c r="Z556" s="740"/>
      <c r="AA556" s="63"/>
      <c r="AB556" s="63"/>
      <c r="AC556" s="63"/>
    </row>
    <row r="557" spans="1:68" ht="16.5" customHeight="1" x14ac:dyDescent="0.25">
      <c r="A557" s="60" t="s">
        <v>898</v>
      </c>
      <c r="B557" s="60" t="s">
        <v>899</v>
      </c>
      <c r="C557" s="34">
        <v>4301051232</v>
      </c>
      <c r="D557" s="741">
        <v>4607091383409</v>
      </c>
      <c r="E557" s="741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43"/>
      <c r="R557" s="743"/>
      <c r="S557" s="743"/>
      <c r="T557" s="74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901</v>
      </c>
      <c r="B558" s="60" t="s">
        <v>902</v>
      </c>
      <c r="C558" s="34">
        <v>4301051231</v>
      </c>
      <c r="D558" s="741">
        <v>4607091383416</v>
      </c>
      <c r="E558" s="741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43"/>
      <c r="R558" s="743"/>
      <c r="S558" s="743"/>
      <c r="T558" s="744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customHeight="1" x14ac:dyDescent="0.25">
      <c r="A559" s="60" t="s">
        <v>904</v>
      </c>
      <c r="B559" s="60" t="s">
        <v>905</v>
      </c>
      <c r="C559" s="34">
        <v>4301051064</v>
      </c>
      <c r="D559" s="741">
        <v>4680115883536</v>
      </c>
      <c r="E559" s="741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38"/>
      <c r="B560" s="738"/>
      <c r="C560" s="738"/>
      <c r="D560" s="738"/>
      <c r="E560" s="738"/>
      <c r="F560" s="738"/>
      <c r="G560" s="738"/>
      <c r="H560" s="738"/>
      <c r="I560" s="738"/>
      <c r="J560" s="738"/>
      <c r="K560" s="738"/>
      <c r="L560" s="738"/>
      <c r="M560" s="738"/>
      <c r="N560" s="738"/>
      <c r="O560" s="739"/>
      <c r="P560" s="735" t="s">
        <v>40</v>
      </c>
      <c r="Q560" s="736"/>
      <c r="R560" s="736"/>
      <c r="S560" s="736"/>
      <c r="T560" s="736"/>
      <c r="U560" s="736"/>
      <c r="V560" s="737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738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39"/>
      <c r="P561" s="735" t="s">
        <v>40</v>
      </c>
      <c r="Q561" s="736"/>
      <c r="R561" s="736"/>
      <c r="S561" s="736"/>
      <c r="T561" s="736"/>
      <c r="U561" s="736"/>
      <c r="V561" s="737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740" t="s">
        <v>189</v>
      </c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63"/>
      <c r="AB562" s="63"/>
      <c r="AC562" s="63"/>
    </row>
    <row r="563" spans="1:68" ht="37.5" customHeight="1" x14ac:dyDescent="0.25">
      <c r="A563" s="60" t="s">
        <v>907</v>
      </c>
      <c r="B563" s="60" t="s">
        <v>908</v>
      </c>
      <c r="C563" s="34">
        <v>4301060363</v>
      </c>
      <c r="D563" s="741">
        <v>4680115885035</v>
      </c>
      <c r="E563" s="741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customHeight="1" x14ac:dyDescent="0.25">
      <c r="A564" s="60" t="s">
        <v>910</v>
      </c>
      <c r="B564" s="60" t="s">
        <v>911</v>
      </c>
      <c r="C564" s="34">
        <v>4301060436</v>
      </c>
      <c r="D564" s="741">
        <v>4680115885936</v>
      </c>
      <c r="E564" s="741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783" t="s">
        <v>912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x14ac:dyDescent="0.2">
      <c r="A565" s="738"/>
      <c r="B565" s="738"/>
      <c r="C565" s="738"/>
      <c r="D565" s="738"/>
      <c r="E565" s="738"/>
      <c r="F565" s="738"/>
      <c r="G565" s="738"/>
      <c r="H565" s="738"/>
      <c r="I565" s="738"/>
      <c r="J565" s="738"/>
      <c r="K565" s="738"/>
      <c r="L565" s="738"/>
      <c r="M565" s="738"/>
      <c r="N565" s="738"/>
      <c r="O565" s="739"/>
      <c r="P565" s="735" t="s">
        <v>40</v>
      </c>
      <c r="Q565" s="736"/>
      <c r="R565" s="736"/>
      <c r="S565" s="736"/>
      <c r="T565" s="736"/>
      <c r="U565" s="736"/>
      <c r="V565" s="737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x14ac:dyDescent="0.2">
      <c r="A566" s="738"/>
      <c r="B566" s="738"/>
      <c r="C566" s="738"/>
      <c r="D566" s="738"/>
      <c r="E566" s="738"/>
      <c r="F566" s="738"/>
      <c r="G566" s="738"/>
      <c r="H566" s="738"/>
      <c r="I566" s="738"/>
      <c r="J566" s="738"/>
      <c r="K566" s="738"/>
      <c r="L566" s="738"/>
      <c r="M566" s="738"/>
      <c r="N566" s="738"/>
      <c r="O566" s="739"/>
      <c r="P566" s="735" t="s">
        <v>40</v>
      </c>
      <c r="Q566" s="736"/>
      <c r="R566" s="736"/>
      <c r="S566" s="736"/>
      <c r="T566" s="736"/>
      <c r="U566" s="736"/>
      <c r="V566" s="737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customHeight="1" x14ac:dyDescent="0.2">
      <c r="A567" s="784" t="s">
        <v>913</v>
      </c>
      <c r="B567" s="784"/>
      <c r="C567" s="784"/>
      <c r="D567" s="784"/>
      <c r="E567" s="784"/>
      <c r="F567" s="784"/>
      <c r="G567" s="784"/>
      <c r="H567" s="784"/>
      <c r="I567" s="784"/>
      <c r="J567" s="784"/>
      <c r="K567" s="784"/>
      <c r="L567" s="784"/>
      <c r="M567" s="784"/>
      <c r="N567" s="784"/>
      <c r="O567" s="784"/>
      <c r="P567" s="784"/>
      <c r="Q567" s="784"/>
      <c r="R567" s="784"/>
      <c r="S567" s="784"/>
      <c r="T567" s="784"/>
      <c r="U567" s="784"/>
      <c r="V567" s="784"/>
      <c r="W567" s="784"/>
      <c r="X567" s="784"/>
      <c r="Y567" s="784"/>
      <c r="Z567" s="784"/>
      <c r="AA567" s="52"/>
      <c r="AB567" s="52"/>
      <c r="AC567" s="52"/>
    </row>
    <row r="568" spans="1:68" ht="16.5" customHeight="1" x14ac:dyDescent="0.25">
      <c r="A568" s="750" t="s">
        <v>913</v>
      </c>
      <c r="B568" s="750"/>
      <c r="C568" s="750"/>
      <c r="D568" s="750"/>
      <c r="E568" s="750"/>
      <c r="F568" s="750"/>
      <c r="G568" s="750"/>
      <c r="H568" s="750"/>
      <c r="I568" s="750"/>
      <c r="J568" s="750"/>
      <c r="K568" s="750"/>
      <c r="L568" s="750"/>
      <c r="M568" s="750"/>
      <c r="N568" s="750"/>
      <c r="O568" s="750"/>
      <c r="P568" s="750"/>
      <c r="Q568" s="750"/>
      <c r="R568" s="750"/>
      <c r="S568" s="750"/>
      <c r="T568" s="750"/>
      <c r="U568" s="750"/>
      <c r="V568" s="750"/>
      <c r="W568" s="750"/>
      <c r="X568" s="750"/>
      <c r="Y568" s="750"/>
      <c r="Z568" s="750"/>
      <c r="AA568" s="62"/>
      <c r="AB568" s="62"/>
      <c r="AC568" s="62"/>
    </row>
    <row r="569" spans="1:68" ht="14.25" customHeight="1" x14ac:dyDescent="0.25">
      <c r="A569" s="740" t="s">
        <v>100</v>
      </c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  <c r="Z569" s="740"/>
      <c r="AA569" s="63"/>
      <c r="AB569" s="63"/>
      <c r="AC569" s="63"/>
    </row>
    <row r="570" spans="1:68" ht="27" customHeight="1" x14ac:dyDescent="0.25">
      <c r="A570" s="60" t="s">
        <v>914</v>
      </c>
      <c r="B570" s="60" t="s">
        <v>915</v>
      </c>
      <c r="C570" s="34">
        <v>4301011763</v>
      </c>
      <c r="D570" s="741">
        <v>4640242181011</v>
      </c>
      <c r="E570" s="741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785" t="s">
        <v>916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4301011585</v>
      </c>
      <c r="D571" s="741">
        <v>4640242180441</v>
      </c>
      <c r="E571" s="741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774" t="s">
        <v>920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741">
        <v>4640242180564</v>
      </c>
      <c r="E572" s="741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775" t="s">
        <v>924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84"/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0</v>
      </c>
      <c r="BN572" s="75">
        <f t="shared" si="86"/>
        <v>0</v>
      </c>
      <c r="BO572" s="75">
        <f t="shared" si="87"/>
        <v>0</v>
      </c>
      <c r="BP572" s="75">
        <f t="shared" si="88"/>
        <v>0</v>
      </c>
    </row>
    <row r="573" spans="1:68" ht="27" customHeight="1" x14ac:dyDescent="0.25">
      <c r="A573" s="60" t="s">
        <v>926</v>
      </c>
      <c r="B573" s="60" t="s">
        <v>927</v>
      </c>
      <c r="C573" s="34">
        <v>4301011762</v>
      </c>
      <c r="D573" s="741">
        <v>4640242180922</v>
      </c>
      <c r="E573" s="741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776" t="s">
        <v>928</v>
      </c>
      <c r="Q573" s="743"/>
      <c r="R573" s="743"/>
      <c r="S573" s="743"/>
      <c r="T573" s="744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customHeight="1" x14ac:dyDescent="0.25">
      <c r="A574" s="60" t="s">
        <v>930</v>
      </c>
      <c r="B574" s="60" t="s">
        <v>931</v>
      </c>
      <c r="C574" s="34">
        <v>4301011764</v>
      </c>
      <c r="D574" s="741">
        <v>4640242181189</v>
      </c>
      <c r="E574" s="741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777" t="s">
        <v>932</v>
      </c>
      <c r="Q574" s="743"/>
      <c r="R574" s="743"/>
      <c r="S574" s="743"/>
      <c r="T574" s="744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customHeight="1" x14ac:dyDescent="0.25">
      <c r="A575" s="60" t="s">
        <v>933</v>
      </c>
      <c r="B575" s="60" t="s">
        <v>934</v>
      </c>
      <c r="C575" s="34">
        <v>4301011551</v>
      </c>
      <c r="D575" s="741">
        <v>4640242180038</v>
      </c>
      <c r="E575" s="741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778" t="s">
        <v>935</v>
      </c>
      <c r="Q575" s="743"/>
      <c r="R575" s="743"/>
      <c r="S575" s="743"/>
      <c r="T575" s="744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customHeight="1" x14ac:dyDescent="0.25">
      <c r="A576" s="60" t="s">
        <v>936</v>
      </c>
      <c r="B576" s="60" t="s">
        <v>937</v>
      </c>
      <c r="C576" s="34">
        <v>4301011765</v>
      </c>
      <c r="D576" s="741">
        <v>4640242181172</v>
      </c>
      <c r="E576" s="741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779" t="s">
        <v>938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738"/>
      <c r="B577" s="738"/>
      <c r="C577" s="738"/>
      <c r="D577" s="738"/>
      <c r="E577" s="738"/>
      <c r="F577" s="738"/>
      <c r="G577" s="738"/>
      <c r="H577" s="738"/>
      <c r="I577" s="738"/>
      <c r="J577" s="738"/>
      <c r="K577" s="738"/>
      <c r="L577" s="738"/>
      <c r="M577" s="738"/>
      <c r="N577" s="738"/>
      <c r="O577" s="739"/>
      <c r="P577" s="735" t="s">
        <v>40</v>
      </c>
      <c r="Q577" s="736"/>
      <c r="R577" s="736"/>
      <c r="S577" s="736"/>
      <c r="T577" s="736"/>
      <c r="U577" s="736"/>
      <c r="V577" s="737"/>
      <c r="W577" s="40" t="s">
        <v>39</v>
      </c>
      <c r="X577" s="41">
        <f>IFERROR(X570/H570,"0")+IFERROR(X571/H571,"0")+IFERROR(X572/H572,"0")+IFERROR(X573/H573,"0")+IFERROR(X574/H574,"0")+IFERROR(X575/H575,"0")+IFERROR(X576/H576,"0")</f>
        <v>0</v>
      </c>
      <c r="Y577" s="41">
        <f>IFERROR(Y570/H570,"0")+IFERROR(Y571/H571,"0")+IFERROR(Y572/H572,"0")+IFERROR(Y573/H573,"0")+IFERROR(Y574/H574,"0")+IFERROR(Y575/H575,"0")+IFERROR(Y576/H576,"0")</f>
        <v>0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38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39"/>
      <c r="P578" s="735" t="s">
        <v>40</v>
      </c>
      <c r="Q578" s="736"/>
      <c r="R578" s="736"/>
      <c r="S578" s="736"/>
      <c r="T578" s="736"/>
      <c r="U578" s="736"/>
      <c r="V578" s="737"/>
      <c r="W578" s="40" t="s">
        <v>0</v>
      </c>
      <c r="X578" s="41">
        <f>IFERROR(SUM(X570:X576),"0")</f>
        <v>0</v>
      </c>
      <c r="Y578" s="41">
        <f>IFERROR(SUM(Y570:Y576),"0")</f>
        <v>0</v>
      </c>
      <c r="Z578" s="40"/>
      <c r="AA578" s="64"/>
      <c r="AB578" s="64"/>
      <c r="AC578" s="64"/>
    </row>
    <row r="579" spans="1:68" ht="14.25" customHeight="1" x14ac:dyDescent="0.25">
      <c r="A579" s="740" t="s">
        <v>149</v>
      </c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  <c r="Z579" s="740"/>
      <c r="AA579" s="63"/>
      <c r="AB579" s="63"/>
      <c r="AC579" s="63"/>
    </row>
    <row r="580" spans="1:68" ht="16.5" customHeight="1" x14ac:dyDescent="0.25">
      <c r="A580" s="60" t="s">
        <v>939</v>
      </c>
      <c r="B580" s="60" t="s">
        <v>940</v>
      </c>
      <c r="C580" s="34">
        <v>4301020269</v>
      </c>
      <c r="D580" s="741">
        <v>4640242180519</v>
      </c>
      <c r="E580" s="741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780" t="s">
        <v>941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943</v>
      </c>
      <c r="B581" s="60" t="s">
        <v>944</v>
      </c>
      <c r="C581" s="34">
        <v>4301020260</v>
      </c>
      <c r="D581" s="741">
        <v>4640242180526</v>
      </c>
      <c r="E581" s="741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767" t="s">
        <v>945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947</v>
      </c>
      <c r="C582" s="34">
        <v>4301020309</v>
      </c>
      <c r="D582" s="741">
        <v>4640242180090</v>
      </c>
      <c r="E582" s="741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768" t="s">
        <v>948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950</v>
      </c>
      <c r="B583" s="60" t="s">
        <v>951</v>
      </c>
      <c r="C583" s="34">
        <v>4301020295</v>
      </c>
      <c r="D583" s="741">
        <v>4640242181363</v>
      </c>
      <c r="E583" s="741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769" t="s">
        <v>952</v>
      </c>
      <c r="Q583" s="743"/>
      <c r="R583" s="743"/>
      <c r="S583" s="743"/>
      <c r="T583" s="744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x14ac:dyDescent="0.2">
      <c r="A584" s="738"/>
      <c r="B584" s="738"/>
      <c r="C584" s="738"/>
      <c r="D584" s="738"/>
      <c r="E584" s="738"/>
      <c r="F584" s="738"/>
      <c r="G584" s="738"/>
      <c r="H584" s="738"/>
      <c r="I584" s="738"/>
      <c r="J584" s="738"/>
      <c r="K584" s="738"/>
      <c r="L584" s="738"/>
      <c r="M584" s="738"/>
      <c r="N584" s="738"/>
      <c r="O584" s="739"/>
      <c r="P584" s="735" t="s">
        <v>40</v>
      </c>
      <c r="Q584" s="736"/>
      <c r="R584" s="736"/>
      <c r="S584" s="736"/>
      <c r="T584" s="736"/>
      <c r="U584" s="736"/>
      <c r="V584" s="737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738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39"/>
      <c r="P585" s="735" t="s">
        <v>40</v>
      </c>
      <c r="Q585" s="736"/>
      <c r="R585" s="736"/>
      <c r="S585" s="736"/>
      <c r="T585" s="736"/>
      <c r="U585" s="736"/>
      <c r="V585" s="737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customHeight="1" x14ac:dyDescent="0.25">
      <c r="A586" s="740" t="s">
        <v>160</v>
      </c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  <c r="Z586" s="740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741">
        <v>4640242180816</v>
      </c>
      <c r="E587" s="741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770" t="s">
        <v>955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741">
        <v>4640242180595</v>
      </c>
      <c r="E588" s="741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771" t="s">
        <v>959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customHeight="1" x14ac:dyDescent="0.25">
      <c r="A589" s="60" t="s">
        <v>961</v>
      </c>
      <c r="B589" s="60" t="s">
        <v>962</v>
      </c>
      <c r="C589" s="34">
        <v>4301031289</v>
      </c>
      <c r="D589" s="741">
        <v>4640242181615</v>
      </c>
      <c r="E589" s="741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772" t="s">
        <v>963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customHeight="1" x14ac:dyDescent="0.25">
      <c r="A590" s="60" t="s">
        <v>965</v>
      </c>
      <c r="B590" s="60" t="s">
        <v>966</v>
      </c>
      <c r="C590" s="34">
        <v>4301031285</v>
      </c>
      <c r="D590" s="741">
        <v>4640242181639</v>
      </c>
      <c r="E590" s="741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773" t="s">
        <v>967</v>
      </c>
      <c r="Q590" s="743"/>
      <c r="R590" s="743"/>
      <c r="S590" s="743"/>
      <c r="T590" s="74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customHeight="1" x14ac:dyDescent="0.25">
      <c r="A591" s="60" t="s">
        <v>969</v>
      </c>
      <c r="B591" s="60" t="s">
        <v>970</v>
      </c>
      <c r="C591" s="34">
        <v>4301031287</v>
      </c>
      <c r="D591" s="741">
        <v>4640242181622</v>
      </c>
      <c r="E591" s="741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760" t="s">
        <v>971</v>
      </c>
      <c r="Q591" s="743"/>
      <c r="R591" s="743"/>
      <c r="S591" s="743"/>
      <c r="T591" s="74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customHeight="1" x14ac:dyDescent="0.25">
      <c r="A592" s="60" t="s">
        <v>973</v>
      </c>
      <c r="B592" s="60" t="s">
        <v>974</v>
      </c>
      <c r="C592" s="34">
        <v>4301031203</v>
      </c>
      <c r="D592" s="741">
        <v>4640242180908</v>
      </c>
      <c r="E592" s="741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761" t="s">
        <v>975</v>
      </c>
      <c r="Q592" s="743"/>
      <c r="R592" s="743"/>
      <c r="S592" s="743"/>
      <c r="T592" s="74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customHeight="1" x14ac:dyDescent="0.25">
      <c r="A593" s="60" t="s">
        <v>976</v>
      </c>
      <c r="B593" s="60" t="s">
        <v>977</v>
      </c>
      <c r="C593" s="34">
        <v>4301031200</v>
      </c>
      <c r="D593" s="741">
        <v>4640242180489</v>
      </c>
      <c r="E593" s="741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762" t="s">
        <v>978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738"/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9"/>
      <c r="P594" s="735" t="s">
        <v>40</v>
      </c>
      <c r="Q594" s="736"/>
      <c r="R594" s="736"/>
      <c r="S594" s="736"/>
      <c r="T594" s="736"/>
      <c r="U594" s="736"/>
      <c r="V594" s="737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738"/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9"/>
      <c r="P595" s="735" t="s">
        <v>40</v>
      </c>
      <c r="Q595" s="736"/>
      <c r="R595" s="736"/>
      <c r="S595" s="736"/>
      <c r="T595" s="736"/>
      <c r="U595" s="736"/>
      <c r="V595" s="737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customHeight="1" x14ac:dyDescent="0.25">
      <c r="A596" s="740" t="s">
        <v>77</v>
      </c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  <c r="Z596" s="740"/>
      <c r="AA596" s="63"/>
      <c r="AB596" s="63"/>
      <c r="AC596" s="63"/>
    </row>
    <row r="597" spans="1:68" ht="27" customHeight="1" x14ac:dyDescent="0.25">
      <c r="A597" s="60" t="s">
        <v>979</v>
      </c>
      <c r="B597" s="60" t="s">
        <v>980</v>
      </c>
      <c r="C597" s="34">
        <v>4301051746</v>
      </c>
      <c r="D597" s="741">
        <v>4640242180533</v>
      </c>
      <c r="E597" s="741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763" t="s">
        <v>981</v>
      </c>
      <c r="Q597" s="743"/>
      <c r="R597" s="743"/>
      <c r="S597" s="743"/>
      <c r="T597" s="74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979</v>
      </c>
      <c r="B598" s="60" t="s">
        <v>983</v>
      </c>
      <c r="C598" s="34">
        <v>4301051887</v>
      </c>
      <c r="D598" s="741">
        <v>4640242180533</v>
      </c>
      <c r="E598" s="741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764" t="s">
        <v>984</v>
      </c>
      <c r="Q598" s="743"/>
      <c r="R598" s="743"/>
      <c r="S598" s="743"/>
      <c r="T598" s="74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985</v>
      </c>
      <c r="B599" s="60" t="s">
        <v>986</v>
      </c>
      <c r="C599" s="34">
        <v>4301051933</v>
      </c>
      <c r="D599" s="741">
        <v>4640242180540</v>
      </c>
      <c r="E599" s="741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765" t="s">
        <v>987</v>
      </c>
      <c r="Q599" s="743"/>
      <c r="R599" s="743"/>
      <c r="S599" s="743"/>
      <c r="T599" s="74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customHeight="1" x14ac:dyDescent="0.25">
      <c r="A600" s="60" t="s">
        <v>989</v>
      </c>
      <c r="B600" s="60" t="s">
        <v>990</v>
      </c>
      <c r="C600" s="34">
        <v>4301051920</v>
      </c>
      <c r="D600" s="741">
        <v>4640242181233</v>
      </c>
      <c r="E600" s="741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766" t="s">
        <v>991</v>
      </c>
      <c r="Q600" s="743"/>
      <c r="R600" s="743"/>
      <c r="S600" s="743"/>
      <c r="T600" s="744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992</v>
      </c>
      <c r="B601" s="60" t="s">
        <v>993</v>
      </c>
      <c r="C601" s="34">
        <v>4301051921</v>
      </c>
      <c r="D601" s="741">
        <v>4640242181226</v>
      </c>
      <c r="E601" s="741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755" t="s">
        <v>994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738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39"/>
      <c r="P602" s="735" t="s">
        <v>40</v>
      </c>
      <c r="Q602" s="736"/>
      <c r="R602" s="736"/>
      <c r="S602" s="736"/>
      <c r="T602" s="736"/>
      <c r="U602" s="736"/>
      <c r="V602" s="737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39"/>
      <c r="P603" s="735" t="s">
        <v>40</v>
      </c>
      <c r="Q603" s="736"/>
      <c r="R603" s="736"/>
      <c r="S603" s="736"/>
      <c r="T603" s="736"/>
      <c r="U603" s="736"/>
      <c r="V603" s="737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customHeight="1" x14ac:dyDescent="0.25">
      <c r="A604" s="740" t="s">
        <v>189</v>
      </c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  <c r="Z604" s="740"/>
      <c r="AA604" s="63"/>
      <c r="AB604" s="63"/>
      <c r="AC604" s="63"/>
    </row>
    <row r="605" spans="1:68" ht="27" customHeight="1" x14ac:dyDescent="0.25">
      <c r="A605" s="60" t="s">
        <v>995</v>
      </c>
      <c r="B605" s="60" t="s">
        <v>996</v>
      </c>
      <c r="C605" s="34">
        <v>4301060354</v>
      </c>
      <c r="D605" s="741">
        <v>4640242180120</v>
      </c>
      <c r="E605" s="741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756" t="s">
        <v>997</v>
      </c>
      <c r="Q605" s="743"/>
      <c r="R605" s="743"/>
      <c r="S605" s="743"/>
      <c r="T605" s="744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customHeight="1" x14ac:dyDescent="0.25">
      <c r="A606" s="60" t="s">
        <v>995</v>
      </c>
      <c r="B606" s="60" t="s">
        <v>999</v>
      </c>
      <c r="C606" s="34">
        <v>4301060408</v>
      </c>
      <c r="D606" s="741">
        <v>4640242180120</v>
      </c>
      <c r="E606" s="741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757" t="s">
        <v>1000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customHeight="1" x14ac:dyDescent="0.25">
      <c r="A607" s="60" t="s">
        <v>1001</v>
      </c>
      <c r="B607" s="60" t="s">
        <v>1002</v>
      </c>
      <c r="C607" s="34">
        <v>4301060355</v>
      </c>
      <c r="D607" s="741">
        <v>4640242180137</v>
      </c>
      <c r="E607" s="741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758" t="s">
        <v>1003</v>
      </c>
      <c r="Q607" s="743"/>
      <c r="R607" s="743"/>
      <c r="S607" s="743"/>
      <c r="T607" s="744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customHeight="1" x14ac:dyDescent="0.25">
      <c r="A608" s="60" t="s">
        <v>1001</v>
      </c>
      <c r="B608" s="60" t="s">
        <v>1005</v>
      </c>
      <c r="C608" s="34">
        <v>4301060407</v>
      </c>
      <c r="D608" s="741">
        <v>4640242180137</v>
      </c>
      <c r="E608" s="741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759" t="s">
        <v>1006</v>
      </c>
      <c r="Q608" s="743"/>
      <c r="R608" s="743"/>
      <c r="S608" s="743"/>
      <c r="T608" s="744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738"/>
      <c r="B609" s="738"/>
      <c r="C609" s="738"/>
      <c r="D609" s="738"/>
      <c r="E609" s="738"/>
      <c r="F609" s="738"/>
      <c r="G609" s="738"/>
      <c r="H609" s="738"/>
      <c r="I609" s="738"/>
      <c r="J609" s="738"/>
      <c r="K609" s="738"/>
      <c r="L609" s="738"/>
      <c r="M609" s="738"/>
      <c r="N609" s="738"/>
      <c r="O609" s="739"/>
      <c r="P609" s="735" t="s">
        <v>40</v>
      </c>
      <c r="Q609" s="736"/>
      <c r="R609" s="736"/>
      <c r="S609" s="736"/>
      <c r="T609" s="736"/>
      <c r="U609" s="736"/>
      <c r="V609" s="737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x14ac:dyDescent="0.2">
      <c r="A610" s="738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39"/>
      <c r="P610" s="735" t="s">
        <v>40</v>
      </c>
      <c r="Q610" s="736"/>
      <c r="R610" s="736"/>
      <c r="S610" s="736"/>
      <c r="T610" s="736"/>
      <c r="U610" s="736"/>
      <c r="V610" s="737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customHeight="1" x14ac:dyDescent="0.25">
      <c r="A611" s="750" t="s">
        <v>1007</v>
      </c>
      <c r="B611" s="750"/>
      <c r="C611" s="750"/>
      <c r="D611" s="750"/>
      <c r="E611" s="750"/>
      <c r="F611" s="750"/>
      <c r="G611" s="750"/>
      <c r="H611" s="750"/>
      <c r="I611" s="750"/>
      <c r="J611" s="750"/>
      <c r="K611" s="750"/>
      <c r="L611" s="750"/>
      <c r="M611" s="750"/>
      <c r="N611" s="750"/>
      <c r="O611" s="750"/>
      <c r="P611" s="750"/>
      <c r="Q611" s="750"/>
      <c r="R611" s="750"/>
      <c r="S611" s="750"/>
      <c r="T611" s="750"/>
      <c r="U611" s="750"/>
      <c r="V611" s="750"/>
      <c r="W611" s="750"/>
      <c r="X611" s="750"/>
      <c r="Y611" s="750"/>
      <c r="Z611" s="750"/>
      <c r="AA611" s="62"/>
      <c r="AB611" s="62"/>
      <c r="AC611" s="62"/>
    </row>
    <row r="612" spans="1:68" ht="14.25" customHeight="1" x14ac:dyDescent="0.25">
      <c r="A612" s="740" t="s">
        <v>100</v>
      </c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  <c r="Z612" s="740"/>
      <c r="AA612" s="63"/>
      <c r="AB612" s="63"/>
      <c r="AC612" s="63"/>
    </row>
    <row r="613" spans="1:68" ht="27" customHeight="1" x14ac:dyDescent="0.25">
      <c r="A613" s="60" t="s">
        <v>1008</v>
      </c>
      <c r="B613" s="60" t="s">
        <v>1009</v>
      </c>
      <c r="C613" s="34">
        <v>4301011951</v>
      </c>
      <c r="D613" s="741">
        <v>4640242180045</v>
      </c>
      <c r="E613" s="741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751" t="s">
        <v>1010</v>
      </c>
      <c r="Q613" s="743"/>
      <c r="R613" s="743"/>
      <c r="S613" s="743"/>
      <c r="T613" s="744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1012</v>
      </c>
      <c r="B614" s="60" t="s">
        <v>1013</v>
      </c>
      <c r="C614" s="34">
        <v>4301011950</v>
      </c>
      <c r="D614" s="741">
        <v>4640242180601</v>
      </c>
      <c r="E614" s="741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752" t="s">
        <v>1014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739"/>
      <c r="P615" s="735" t="s">
        <v>40</v>
      </c>
      <c r="Q615" s="736"/>
      <c r="R615" s="736"/>
      <c r="S615" s="736"/>
      <c r="T615" s="736"/>
      <c r="U615" s="736"/>
      <c r="V615" s="737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739"/>
      <c r="P616" s="735" t="s">
        <v>40</v>
      </c>
      <c r="Q616" s="736"/>
      <c r="R616" s="736"/>
      <c r="S616" s="736"/>
      <c r="T616" s="736"/>
      <c r="U616" s="736"/>
      <c r="V616" s="737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customHeight="1" x14ac:dyDescent="0.25">
      <c r="A617" s="740" t="s">
        <v>149</v>
      </c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  <c r="Z617" s="740"/>
      <c r="AA617" s="63"/>
      <c r="AB617" s="63"/>
      <c r="AC617" s="63"/>
    </row>
    <row r="618" spans="1:68" ht="27" customHeight="1" x14ac:dyDescent="0.25">
      <c r="A618" s="60" t="s">
        <v>1016</v>
      </c>
      <c r="B618" s="60" t="s">
        <v>1017</v>
      </c>
      <c r="C618" s="34">
        <v>4301020314</v>
      </c>
      <c r="D618" s="741">
        <v>4640242180090</v>
      </c>
      <c r="E618" s="741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753" t="s">
        <v>1018</v>
      </c>
      <c r="Q618" s="743"/>
      <c r="R618" s="743"/>
      <c r="S618" s="743"/>
      <c r="T618" s="744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738"/>
      <c r="B619" s="738"/>
      <c r="C619" s="738"/>
      <c r="D619" s="738"/>
      <c r="E619" s="738"/>
      <c r="F619" s="738"/>
      <c r="G619" s="738"/>
      <c r="H619" s="738"/>
      <c r="I619" s="738"/>
      <c r="J619" s="738"/>
      <c r="K619" s="738"/>
      <c r="L619" s="738"/>
      <c r="M619" s="738"/>
      <c r="N619" s="738"/>
      <c r="O619" s="739"/>
      <c r="P619" s="735" t="s">
        <v>40</v>
      </c>
      <c r="Q619" s="736"/>
      <c r="R619" s="736"/>
      <c r="S619" s="736"/>
      <c r="T619" s="736"/>
      <c r="U619" s="736"/>
      <c r="V619" s="737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x14ac:dyDescent="0.2">
      <c r="A620" s="738"/>
      <c r="B620" s="738"/>
      <c r="C620" s="738"/>
      <c r="D620" s="738"/>
      <c r="E620" s="738"/>
      <c r="F620" s="738"/>
      <c r="G620" s="738"/>
      <c r="H620" s="738"/>
      <c r="I620" s="738"/>
      <c r="J620" s="738"/>
      <c r="K620" s="738"/>
      <c r="L620" s="738"/>
      <c r="M620" s="738"/>
      <c r="N620" s="738"/>
      <c r="O620" s="739"/>
      <c r="P620" s="735" t="s">
        <v>40</v>
      </c>
      <c r="Q620" s="736"/>
      <c r="R620" s="736"/>
      <c r="S620" s="736"/>
      <c r="T620" s="736"/>
      <c r="U620" s="736"/>
      <c r="V620" s="737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customHeight="1" x14ac:dyDescent="0.25">
      <c r="A621" s="740" t="s">
        <v>160</v>
      </c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  <c r="Z621" s="740"/>
      <c r="AA621" s="63"/>
      <c r="AB621" s="63"/>
      <c r="AC621" s="63"/>
    </row>
    <row r="622" spans="1:68" ht="27" customHeight="1" x14ac:dyDescent="0.25">
      <c r="A622" s="60" t="s">
        <v>1020</v>
      </c>
      <c r="B622" s="60" t="s">
        <v>1021</v>
      </c>
      <c r="C622" s="34">
        <v>4301031321</v>
      </c>
      <c r="D622" s="741">
        <v>4640242180076</v>
      </c>
      <c r="E622" s="741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754" t="s">
        <v>1022</v>
      </c>
      <c r="Q622" s="743"/>
      <c r="R622" s="743"/>
      <c r="S622" s="743"/>
      <c r="T622" s="744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x14ac:dyDescent="0.2">
      <c r="A623" s="738"/>
      <c r="B623" s="738"/>
      <c r="C623" s="738"/>
      <c r="D623" s="738"/>
      <c r="E623" s="738"/>
      <c r="F623" s="738"/>
      <c r="G623" s="738"/>
      <c r="H623" s="738"/>
      <c r="I623" s="738"/>
      <c r="J623" s="738"/>
      <c r="K623" s="738"/>
      <c r="L623" s="738"/>
      <c r="M623" s="738"/>
      <c r="N623" s="738"/>
      <c r="O623" s="739"/>
      <c r="P623" s="735" t="s">
        <v>40</v>
      </c>
      <c r="Q623" s="736"/>
      <c r="R623" s="736"/>
      <c r="S623" s="736"/>
      <c r="T623" s="736"/>
      <c r="U623" s="736"/>
      <c r="V623" s="737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x14ac:dyDescent="0.2">
      <c r="A624" s="738"/>
      <c r="B624" s="738"/>
      <c r="C624" s="738"/>
      <c r="D624" s="738"/>
      <c r="E624" s="738"/>
      <c r="F624" s="738"/>
      <c r="G624" s="738"/>
      <c r="H624" s="738"/>
      <c r="I624" s="738"/>
      <c r="J624" s="738"/>
      <c r="K624" s="738"/>
      <c r="L624" s="738"/>
      <c r="M624" s="738"/>
      <c r="N624" s="738"/>
      <c r="O624" s="739"/>
      <c r="P624" s="735" t="s">
        <v>40</v>
      </c>
      <c r="Q624" s="736"/>
      <c r="R624" s="736"/>
      <c r="S624" s="736"/>
      <c r="T624" s="736"/>
      <c r="U624" s="736"/>
      <c r="V624" s="737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customHeight="1" x14ac:dyDescent="0.25">
      <c r="A625" s="740" t="s">
        <v>77</v>
      </c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  <c r="Z625" s="740"/>
      <c r="AA625" s="63"/>
      <c r="AB625" s="63"/>
      <c r="AC625" s="63"/>
    </row>
    <row r="626" spans="1:68" ht="27" customHeight="1" x14ac:dyDescent="0.25">
      <c r="A626" s="60" t="s">
        <v>1024</v>
      </c>
      <c r="B626" s="60" t="s">
        <v>1025</v>
      </c>
      <c r="C626" s="34">
        <v>4301051474</v>
      </c>
      <c r="D626" s="741">
        <v>4640242180113</v>
      </c>
      <c r="E626" s="741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742" t="s">
        <v>1026</v>
      </c>
      <c r="Q626" s="743"/>
      <c r="R626" s="743"/>
      <c r="S626" s="743"/>
      <c r="T626" s="74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1028</v>
      </c>
      <c r="B627" s="60" t="s">
        <v>1029</v>
      </c>
      <c r="C627" s="34">
        <v>4301051780</v>
      </c>
      <c r="D627" s="741">
        <v>4640242180106</v>
      </c>
      <c r="E627" s="741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745" t="s">
        <v>1030</v>
      </c>
      <c r="Q627" s="743"/>
      <c r="R627" s="743"/>
      <c r="S627" s="743"/>
      <c r="T627" s="74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738"/>
      <c r="B628" s="738"/>
      <c r="C628" s="738"/>
      <c r="D628" s="738"/>
      <c r="E628" s="738"/>
      <c r="F628" s="738"/>
      <c r="G628" s="738"/>
      <c r="H628" s="738"/>
      <c r="I628" s="738"/>
      <c r="J628" s="738"/>
      <c r="K628" s="738"/>
      <c r="L628" s="738"/>
      <c r="M628" s="738"/>
      <c r="N628" s="738"/>
      <c r="O628" s="739"/>
      <c r="P628" s="735" t="s">
        <v>40</v>
      </c>
      <c r="Q628" s="736"/>
      <c r="R628" s="736"/>
      <c r="S628" s="736"/>
      <c r="T628" s="736"/>
      <c r="U628" s="736"/>
      <c r="V628" s="737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x14ac:dyDescent="0.2">
      <c r="A629" s="738"/>
      <c r="B629" s="738"/>
      <c r="C629" s="738"/>
      <c r="D629" s="738"/>
      <c r="E629" s="738"/>
      <c r="F629" s="738"/>
      <c r="G629" s="738"/>
      <c r="H629" s="738"/>
      <c r="I629" s="738"/>
      <c r="J629" s="738"/>
      <c r="K629" s="738"/>
      <c r="L629" s="738"/>
      <c r="M629" s="738"/>
      <c r="N629" s="738"/>
      <c r="O629" s="739"/>
      <c r="P629" s="735" t="s">
        <v>40</v>
      </c>
      <c r="Q629" s="736"/>
      <c r="R629" s="736"/>
      <c r="S629" s="736"/>
      <c r="T629" s="736"/>
      <c r="U629" s="736"/>
      <c r="V629" s="737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738"/>
      <c r="B630" s="738"/>
      <c r="C630" s="738"/>
      <c r="D630" s="738"/>
      <c r="E630" s="738"/>
      <c r="F630" s="738"/>
      <c r="G630" s="738"/>
      <c r="H630" s="738"/>
      <c r="I630" s="738"/>
      <c r="J630" s="738"/>
      <c r="K630" s="738"/>
      <c r="L630" s="738"/>
      <c r="M630" s="738"/>
      <c r="N630" s="738"/>
      <c r="O630" s="749"/>
      <c r="P630" s="746" t="s">
        <v>33</v>
      </c>
      <c r="Q630" s="747"/>
      <c r="R630" s="747"/>
      <c r="S630" s="747"/>
      <c r="T630" s="747"/>
      <c r="U630" s="747"/>
      <c r="V630" s="74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5000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5007.5999999999995</v>
      </c>
      <c r="Z630" s="40"/>
      <c r="AA630" s="64"/>
      <c r="AB630" s="64"/>
      <c r="AC630" s="64"/>
    </row>
    <row r="631" spans="1:68" x14ac:dyDescent="0.2">
      <c r="A631" s="738"/>
      <c r="B631" s="738"/>
      <c r="C631" s="738"/>
      <c r="D631" s="738"/>
      <c r="E631" s="738"/>
      <c r="F631" s="738"/>
      <c r="G631" s="738"/>
      <c r="H631" s="738"/>
      <c r="I631" s="738"/>
      <c r="J631" s="738"/>
      <c r="K631" s="738"/>
      <c r="L631" s="738"/>
      <c r="M631" s="738"/>
      <c r="N631" s="738"/>
      <c r="O631" s="749"/>
      <c r="P631" s="746" t="s">
        <v>34</v>
      </c>
      <c r="Q631" s="747"/>
      <c r="R631" s="747"/>
      <c r="S631" s="747"/>
      <c r="T631" s="747"/>
      <c r="U631" s="747"/>
      <c r="V631" s="748"/>
      <c r="W631" s="40" t="s">
        <v>0</v>
      </c>
      <c r="X631" s="41">
        <f>IFERROR(SUM(BM22:BM627),"0")</f>
        <v>5328.8461538461543</v>
      </c>
      <c r="Y631" s="41">
        <f>IFERROR(SUM(BN22:BN627),"0")</f>
        <v>5336.9459999999999</v>
      </c>
      <c r="Z631" s="40"/>
      <c r="AA631" s="64"/>
      <c r="AB631" s="64"/>
      <c r="AC631" s="64"/>
    </row>
    <row r="632" spans="1:68" x14ac:dyDescent="0.2">
      <c r="A632" s="738"/>
      <c r="B632" s="738"/>
      <c r="C632" s="738"/>
      <c r="D632" s="738"/>
      <c r="E632" s="738"/>
      <c r="F632" s="738"/>
      <c r="G632" s="738"/>
      <c r="H632" s="738"/>
      <c r="I632" s="738"/>
      <c r="J632" s="738"/>
      <c r="K632" s="738"/>
      <c r="L632" s="738"/>
      <c r="M632" s="738"/>
      <c r="N632" s="738"/>
      <c r="O632" s="749"/>
      <c r="P632" s="746" t="s">
        <v>35</v>
      </c>
      <c r="Q632" s="747"/>
      <c r="R632" s="747"/>
      <c r="S632" s="747"/>
      <c r="T632" s="747"/>
      <c r="U632" s="747"/>
      <c r="V632" s="748"/>
      <c r="W632" s="40" t="s">
        <v>20</v>
      </c>
      <c r="X632" s="42">
        <f>ROUNDUP(SUM(BO22:BO627),0)</f>
        <v>11</v>
      </c>
      <c r="Y632" s="42">
        <f>ROUNDUP(SUM(BP22:BP627),0)</f>
        <v>11</v>
      </c>
      <c r="Z632" s="40"/>
      <c r="AA632" s="64"/>
      <c r="AB632" s="64"/>
      <c r="AC632" s="64"/>
    </row>
    <row r="633" spans="1:68" x14ac:dyDescent="0.2">
      <c r="A633" s="738"/>
      <c r="B633" s="738"/>
      <c r="C633" s="738"/>
      <c r="D633" s="738"/>
      <c r="E633" s="738"/>
      <c r="F633" s="738"/>
      <c r="G633" s="738"/>
      <c r="H633" s="738"/>
      <c r="I633" s="738"/>
      <c r="J633" s="738"/>
      <c r="K633" s="738"/>
      <c r="L633" s="738"/>
      <c r="M633" s="738"/>
      <c r="N633" s="738"/>
      <c r="O633" s="749"/>
      <c r="P633" s="746" t="s">
        <v>36</v>
      </c>
      <c r="Q633" s="747"/>
      <c r="R633" s="747"/>
      <c r="S633" s="747"/>
      <c r="T633" s="747"/>
      <c r="U633" s="747"/>
      <c r="V633" s="748"/>
      <c r="W633" s="40" t="s">
        <v>0</v>
      </c>
      <c r="X633" s="41">
        <f>GrossWeightTotal+PalletQtyTotal*25</f>
        <v>5603.8461538461543</v>
      </c>
      <c r="Y633" s="41">
        <f>GrossWeightTotalR+PalletQtyTotalR*25</f>
        <v>5611.9459999999999</v>
      </c>
      <c r="Z633" s="40"/>
      <c r="AA633" s="64"/>
      <c r="AB633" s="64"/>
      <c r="AC633" s="64"/>
    </row>
    <row r="634" spans="1:68" x14ac:dyDescent="0.2">
      <c r="A634" s="738"/>
      <c r="B634" s="738"/>
      <c r="C634" s="738"/>
      <c r="D634" s="738"/>
      <c r="E634" s="738"/>
      <c r="F634" s="738"/>
      <c r="G634" s="738"/>
      <c r="H634" s="738"/>
      <c r="I634" s="738"/>
      <c r="J634" s="738"/>
      <c r="K634" s="738"/>
      <c r="L634" s="738"/>
      <c r="M634" s="738"/>
      <c r="N634" s="738"/>
      <c r="O634" s="749"/>
      <c r="P634" s="746" t="s">
        <v>37</v>
      </c>
      <c r="Q634" s="747"/>
      <c r="R634" s="747"/>
      <c r="S634" s="747"/>
      <c r="T634" s="747"/>
      <c r="U634" s="747"/>
      <c r="V634" s="74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641.02564102564099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642</v>
      </c>
      <c r="Z634" s="40"/>
      <c r="AA634" s="64"/>
      <c r="AB634" s="64"/>
      <c r="AC634" s="64"/>
    </row>
    <row r="635" spans="1:68" ht="14.25" x14ac:dyDescent="0.2">
      <c r="A635" s="738"/>
      <c r="B635" s="738"/>
      <c r="C635" s="738"/>
      <c r="D635" s="738"/>
      <c r="E635" s="738"/>
      <c r="F635" s="738"/>
      <c r="G635" s="738"/>
      <c r="H635" s="738"/>
      <c r="I635" s="738"/>
      <c r="J635" s="738"/>
      <c r="K635" s="738"/>
      <c r="L635" s="738"/>
      <c r="M635" s="738"/>
      <c r="N635" s="738"/>
      <c r="O635" s="749"/>
      <c r="P635" s="746" t="s">
        <v>38</v>
      </c>
      <c r="Q635" s="747"/>
      <c r="R635" s="747"/>
      <c r="S635" s="747"/>
      <c r="T635" s="747"/>
      <c r="U635" s="747"/>
      <c r="V635" s="74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12.18516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731" t="s">
        <v>98</v>
      </c>
      <c r="D637" s="731" t="s">
        <v>98</v>
      </c>
      <c r="E637" s="731" t="s">
        <v>98</v>
      </c>
      <c r="F637" s="731" t="s">
        <v>98</v>
      </c>
      <c r="G637" s="731" t="s">
        <v>98</v>
      </c>
      <c r="H637" s="731" t="s">
        <v>98</v>
      </c>
      <c r="I637" s="731" t="s">
        <v>313</v>
      </c>
      <c r="J637" s="731" t="s">
        <v>313</v>
      </c>
      <c r="K637" s="731" t="s">
        <v>313</v>
      </c>
      <c r="L637" s="731" t="s">
        <v>313</v>
      </c>
      <c r="M637" s="731" t="s">
        <v>313</v>
      </c>
      <c r="N637" s="732"/>
      <c r="O637" s="731" t="s">
        <v>313</v>
      </c>
      <c r="P637" s="731" t="s">
        <v>313</v>
      </c>
      <c r="Q637" s="731" t="s">
        <v>313</v>
      </c>
      <c r="R637" s="731" t="s">
        <v>313</v>
      </c>
      <c r="S637" s="731" t="s">
        <v>313</v>
      </c>
      <c r="T637" s="731" t="s">
        <v>313</v>
      </c>
      <c r="U637" s="731" t="s">
        <v>313</v>
      </c>
      <c r="V637" s="731" t="s">
        <v>313</v>
      </c>
      <c r="W637" s="731" t="s">
        <v>313</v>
      </c>
      <c r="X637" s="731" t="s">
        <v>648</v>
      </c>
      <c r="Y637" s="731" t="s">
        <v>648</v>
      </c>
      <c r="Z637" s="731" t="s">
        <v>732</v>
      </c>
      <c r="AA637" s="731" t="s">
        <v>732</v>
      </c>
      <c r="AB637" s="731" t="s">
        <v>732</v>
      </c>
      <c r="AC637" s="731" t="s">
        <v>732</v>
      </c>
      <c r="AD637" s="80" t="s">
        <v>811</v>
      </c>
      <c r="AE637" s="731" t="s">
        <v>913</v>
      </c>
      <c r="AF637" s="731" t="s">
        <v>913</v>
      </c>
    </row>
    <row r="638" spans="1:68" ht="14.25" customHeight="1" thickTop="1" x14ac:dyDescent="0.2">
      <c r="A638" s="733" t="s">
        <v>10</v>
      </c>
      <c r="B638" s="731" t="s">
        <v>76</v>
      </c>
      <c r="C638" s="731" t="s">
        <v>99</v>
      </c>
      <c r="D638" s="731" t="s">
        <v>126</v>
      </c>
      <c r="E638" s="731" t="s">
        <v>197</v>
      </c>
      <c r="F638" s="731" t="s">
        <v>231</v>
      </c>
      <c r="G638" s="731" t="s">
        <v>279</v>
      </c>
      <c r="H638" s="731" t="s">
        <v>98</v>
      </c>
      <c r="I638" s="731" t="s">
        <v>314</v>
      </c>
      <c r="J638" s="731" t="s">
        <v>342</v>
      </c>
      <c r="K638" s="731" t="s">
        <v>418</v>
      </c>
      <c r="L638" s="731" t="s">
        <v>429</v>
      </c>
      <c r="M638" s="731" t="s">
        <v>455</v>
      </c>
      <c r="N638" s="1"/>
      <c r="O638" s="731" t="s">
        <v>482</v>
      </c>
      <c r="P638" s="731" t="s">
        <v>485</v>
      </c>
      <c r="Q638" s="731" t="s">
        <v>494</v>
      </c>
      <c r="R638" s="731" t="s">
        <v>510</v>
      </c>
      <c r="S638" s="731" t="s">
        <v>520</v>
      </c>
      <c r="T638" s="731" t="s">
        <v>533</v>
      </c>
      <c r="U638" s="731" t="s">
        <v>544</v>
      </c>
      <c r="V638" s="731" t="s">
        <v>552</v>
      </c>
      <c r="W638" s="731" t="s">
        <v>635</v>
      </c>
      <c r="X638" s="731" t="s">
        <v>649</v>
      </c>
      <c r="Y638" s="731" t="s">
        <v>690</v>
      </c>
      <c r="Z638" s="731" t="s">
        <v>733</v>
      </c>
      <c r="AA638" s="731" t="s">
        <v>776</v>
      </c>
      <c r="AB638" s="731" t="s">
        <v>796</v>
      </c>
      <c r="AC638" s="731" t="s">
        <v>804</v>
      </c>
      <c r="AD638" s="731" t="s">
        <v>811</v>
      </c>
      <c r="AE638" s="731" t="s">
        <v>913</v>
      </c>
      <c r="AF638" s="731" t="s">
        <v>1007</v>
      </c>
    </row>
    <row r="639" spans="1:68" ht="13.5" thickBot="1" x14ac:dyDescent="0.25">
      <c r="A639" s="734"/>
      <c r="B639" s="731"/>
      <c r="C639" s="731"/>
      <c r="D639" s="731"/>
      <c r="E639" s="731"/>
      <c r="F639" s="731"/>
      <c r="G639" s="731"/>
      <c r="H639" s="731"/>
      <c r="I639" s="731"/>
      <c r="J639" s="731"/>
      <c r="K639" s="731"/>
      <c r="L639" s="731"/>
      <c r="M639" s="731"/>
      <c r="N639" s="1"/>
      <c r="O639" s="731"/>
      <c r="P639" s="731"/>
      <c r="Q639" s="731"/>
      <c r="R639" s="731"/>
      <c r="S639" s="731"/>
      <c r="T639" s="731"/>
      <c r="U639" s="731"/>
      <c r="V639" s="731"/>
      <c r="W639" s="731"/>
      <c r="X639" s="731"/>
      <c r="Y639" s="731"/>
      <c r="Z639" s="731"/>
      <c r="AA639" s="731"/>
      <c r="AB639" s="731"/>
      <c r="AC639" s="731"/>
      <c r="AD639" s="731"/>
      <c r="AE639" s="731"/>
      <c r="AF639" s="731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5007.5999999999995</v>
      </c>
      <c r="W640" s="50">
        <f>IFERROR(Y394*1,"0")+IFERROR(Y398*1,"0")+IFERROR(Y399*1,"0")+IFERROR(Y400*1,"0")</f>
        <v>0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2025-03-18T07:37:34Z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