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КИ Ташкент\Ташкент\"/>
    </mc:Choice>
  </mc:AlternateContent>
  <xr:revisionPtr revIDLastSave="0" documentId="13_ncr:1_{24AC999B-C5A3-4887-83DA-D244B77F48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6" i="1"/>
  <c r="O7" i="1" l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O16" i="1"/>
  <c r="T16" i="1" s="1"/>
  <c r="O17" i="1"/>
  <c r="O18" i="1"/>
  <c r="T18" i="1" s="1"/>
  <c r="O19" i="1"/>
  <c r="O20" i="1"/>
  <c r="T20" i="1" s="1"/>
  <c r="O21" i="1"/>
  <c r="O22" i="1"/>
  <c r="T22" i="1" s="1"/>
  <c r="O23" i="1"/>
  <c r="O24" i="1"/>
  <c r="T24" i="1" s="1"/>
  <c r="O25" i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O34" i="1"/>
  <c r="T34" i="1" s="1"/>
  <c r="O35" i="1"/>
  <c r="O36" i="1"/>
  <c r="T36" i="1" s="1"/>
  <c r="O37" i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6" i="1"/>
  <c r="S72" i="1" l="1"/>
  <c r="S64" i="1"/>
  <c r="S48" i="1"/>
  <c r="S52" i="1"/>
  <c r="S56" i="1"/>
  <c r="S68" i="1"/>
  <c r="S60" i="1"/>
  <c r="S50" i="1"/>
  <c r="S54" i="1"/>
  <c r="S39" i="1"/>
  <c r="S41" i="1"/>
  <c r="S43" i="1"/>
  <c r="S74" i="1"/>
  <c r="S70" i="1"/>
  <c r="S66" i="1"/>
  <c r="S62" i="1"/>
  <c r="S58" i="1"/>
  <c r="S8" i="1"/>
  <c r="S10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9" i="1"/>
  <c r="S51" i="1"/>
  <c r="S55" i="1"/>
  <c r="S6" i="1"/>
  <c r="T37" i="1"/>
  <c r="S37" i="1"/>
  <c r="T35" i="1"/>
  <c r="S35" i="1" s="1"/>
  <c r="T33" i="1"/>
  <c r="S33" i="1" s="1"/>
  <c r="T31" i="1"/>
  <c r="S31" i="1"/>
  <c r="T29" i="1"/>
  <c r="S29" i="1" s="1"/>
  <c r="T27" i="1"/>
  <c r="S27" i="1"/>
  <c r="T25" i="1"/>
  <c r="S25" i="1"/>
  <c r="T23" i="1"/>
  <c r="S23" i="1"/>
  <c r="T21" i="1"/>
  <c r="S21" i="1" s="1"/>
  <c r="T19" i="1"/>
  <c r="S19" i="1" s="1"/>
  <c r="T17" i="1"/>
  <c r="S17" i="1" s="1"/>
  <c r="T15" i="1"/>
  <c r="S15" i="1"/>
  <c r="T13" i="1"/>
  <c r="S13" i="1"/>
  <c r="T11" i="1"/>
  <c r="S11" i="1" s="1"/>
  <c r="T9" i="1"/>
  <c r="S9" i="1"/>
  <c r="T7" i="1"/>
  <c r="S7" i="1"/>
  <c r="T6" i="1"/>
  <c r="S73" i="1"/>
  <c r="S71" i="1"/>
  <c r="S69" i="1"/>
  <c r="S67" i="1"/>
  <c r="S65" i="1"/>
  <c r="S63" i="1"/>
  <c r="S61" i="1"/>
  <c r="S59" i="1"/>
  <c r="S57" i="1"/>
  <c r="S53" i="1"/>
  <c r="S47" i="1"/>
  <c r="K57" i="1"/>
  <c r="K56" i="1"/>
  <c r="K55" i="1"/>
  <c r="K54" i="1"/>
  <c r="K53" i="1"/>
  <c r="K52" i="1"/>
  <c r="K51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7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S45" i="1" l="1"/>
  <c r="P5" i="1"/>
  <c r="S12" i="1"/>
  <c r="K5" i="1"/>
  <c r="Z5" i="1" l="1"/>
</calcChain>
</file>

<file path=xl/sharedStrings.xml><?xml version="1.0" encoding="utf-8"?>
<sst xmlns="http://schemas.openxmlformats.org/spreadsheetml/2006/main" count="211" uniqueCount="113">
  <si>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</si>
  <si>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</si>
  <si>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</si>
  <si>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</si>
  <si>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</si>
  <si>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</si>
  <si>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</si>
  <si>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</si>
  <si>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</si>
  <si>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</si>
  <si>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</si>
  <si>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</si>
  <si>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</si>
  <si>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</si>
  <si>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</si>
  <si>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</si>
  <si>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</si>
  <si>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</si>
  <si>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</si>
  <si>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</si>
  <si>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</si>
  <si>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</si>
  <si>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</si>
  <si>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</si>
  <si>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</si>
  <si>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</si>
  <si>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</si>
  <si>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</si>
  <si>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</si>
  <si>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</si>
  <si>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</si>
  <si>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</si>
  <si>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</si>
  <si>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</si>
  <si>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</si>
  <si>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</si>
  <si>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</si>
  <si>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</si>
  <si>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</si>
  <si>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</si>
  <si>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</si>
  <si>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</si>
  <si>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</si>
  <si>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</si>
  <si>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</si>
  <si>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</si>
  <si>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</si>
  <si>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</si>
  <si>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</si>
  <si>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</si>
  <si>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</si>
  <si>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</si>
  <si>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</si>
  <si>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</si>
  <si>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</si>
  <si>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</si>
  <si>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</si>
  <si>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</si>
  <si>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</si>
  <si>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</si>
  <si>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</si>
  <si>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</si>
  <si>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</si>
  <si>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</si>
  <si>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</si>
  <si>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</si>
  <si>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</si>
  <si>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</si>
  <si>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</si>
  <si>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</si>
  <si>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</si>
  <si>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</si>
  <si>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</si>
  <si>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</si>
  <si>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</si>
  <si>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</si>
  <si>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</si>
  <si>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</si>
  <si>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</si>
  <si>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</si>
  <si>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</si>
  <si>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</si>
  <si>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</si>
  <si>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</si>
  <si>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</si>
  <si>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</si>
  <si>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</si>
  <si>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</si>
  <si>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</si>
  <si>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</si>
  <si>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</si>
  <si>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</si>
  <si>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</si>
  <si>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</si>
  <si>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</si>
  <si>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</si>
  <si>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</si>
  <si>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</si>
  <si>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</si>
  <si>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</si>
  <si>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</si>
  <si>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</si>
  <si>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</si>
  <si>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</si>
  <si>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</si>
  <si>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</si>
  <si>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</si>
  <si>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добавили ТК (нет на заводе)</t>
  </si>
  <si>
    <t>нужно увеличить продажи!!!</t>
  </si>
  <si>
    <t>пожеланиеи тк</t>
  </si>
  <si>
    <t>26,02,25 завод не отгрузил 350кг, пожелание тк</t>
  </si>
  <si>
    <t>заказ</t>
  </si>
  <si>
    <t>19,03,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</si>
</sst>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B10" sqref="AB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3.42578125" bestFit="1" customWidth="1"/>
    <col min="10" max="13" width="0.85546875" customWidth="1"/>
    <col min="14" max="17" width="7" customWidth="1"/>
    <col min="18" max="18" width="21" customWidth="1"/>
    <col min="19" max="20" width="5" customWidth="1"/>
    <col min="21" max="24" width="6" customWidth="1"/>
    <col min="25" max="25" width="48.85546875" customWidth="1"/>
    <col min="26" max="26" width="7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24"/>
      <c r="G2" s="9"/>
      <c r="H2" s="1"/>
      <c r="I2" s="1"/>
      <c r="J2" s="1"/>
      <c r="K2" s="1"/>
      <c r="L2" s="1"/>
      <c r="M2" s="1"/>
      <c r="N2" s="2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111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SUM(E6:E483)</f>
        <v>7896.6250000000027</v>
      </c>
      <c r="F5" s="4">
        <f>SUM(F6:F483)</f>
        <v>10148.956000000002</v>
      </c>
      <c r="G5" s="9"/>
      <c r="H5" s="1"/>
      <c r="I5" s="1"/>
      <c r="J5" s="4">
        <f t="shared" ref="J5:Q5" si="0">SUM(J6:J483)</f>
        <v>0</v>
      </c>
      <c r="K5" s="4">
        <f t="shared" si="0"/>
        <v>7896.6250000000027</v>
      </c>
      <c r="L5" s="4">
        <f t="shared" si="0"/>
        <v>0</v>
      </c>
      <c r="M5" s="4">
        <f t="shared" si="0"/>
        <v>0</v>
      </c>
      <c r="N5" s="4">
        <f t="shared" si="0"/>
        <v>10057.521008403361</v>
      </c>
      <c r="O5" s="4">
        <f t="shared" si="0"/>
        <v>1579.3249999999998</v>
      </c>
      <c r="P5" s="4">
        <f t="shared" si="0"/>
        <v>7470</v>
      </c>
      <c r="Q5" s="4">
        <f t="shared" si="0"/>
        <v>0</v>
      </c>
      <c r="R5" s="1"/>
      <c r="S5" s="1"/>
      <c r="T5" s="1"/>
      <c r="U5" s="4">
        <f>SUM(U6:U483)</f>
        <v>2276.9330000000004</v>
      </c>
      <c r="V5" s="4">
        <f>SUM(V6:V483)</f>
        <v>2213.9136000000003</v>
      </c>
      <c r="W5" s="4">
        <f>SUM(W6:W483)</f>
        <v>2162.6949999999993</v>
      </c>
      <c r="X5" s="4">
        <f>SUM(X6:X483)</f>
        <v>2647.6131999999998</v>
      </c>
      <c r="Y5" s="1"/>
      <c r="Z5" s="4">
        <f>SUM(Z6:Z483)</f>
        <v>5777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3" t="s">
        <v>28</v>
      </c>
      <c r="B6" s="1" t="s">
        <v>29</v>
      </c>
      <c r="C6" s="1"/>
      <c r="D6" s="1"/>
      <c r="E6" s="1"/>
      <c r="F6" s="1"/>
      <c r="G6" s="9">
        <v>0.5</v>
      </c>
      <c r="H6" s="1" t="e">
        <v>#N/A</v>
      </c>
      <c r="I6" s="1"/>
      <c r="J6" s="1"/>
      <c r="K6" s="1">
        <f t="shared" ref="K6:K37" si="1">E6-J6</f>
        <v>0</v>
      </c>
      <c r="L6" s="1"/>
      <c r="M6" s="1"/>
      <c r="N6" s="1">
        <v>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-0.6</v>
      </c>
      <c r="V6" s="1">
        <v>-5.2</v>
      </c>
      <c r="W6" s="1">
        <v>-1.4</v>
      </c>
      <c r="X6" s="1">
        <v>6</v>
      </c>
      <c r="Y6" s="23" t="s">
        <v>30</v>
      </c>
      <c r="Z6" s="1">
        <f>ROUND(G6*P6,0)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213.04</v>
      </c>
      <c r="D7" s="1">
        <v>707.97900000000004</v>
      </c>
      <c r="E7" s="1">
        <v>187.02600000000001</v>
      </c>
      <c r="F7" s="1">
        <v>510</v>
      </c>
      <c r="G7" s="9">
        <v>1</v>
      </c>
      <c r="H7" s="1">
        <v>50</v>
      </c>
      <c r="I7" s="1"/>
      <c r="J7" s="1"/>
      <c r="K7" s="1">
        <f t="shared" si="1"/>
        <v>187.02600000000001</v>
      </c>
      <c r="L7" s="1"/>
      <c r="M7" s="1"/>
      <c r="N7" s="1">
        <v>350</v>
      </c>
      <c r="O7" s="1">
        <f t="shared" ref="O7:O70" si="2">E7/5</f>
        <v>37.405200000000001</v>
      </c>
      <c r="P7" s="5"/>
      <c r="Q7" s="5"/>
      <c r="R7" s="1"/>
      <c r="S7" s="1">
        <f t="shared" ref="S7:S70" si="3">(F7+N7+P7)/O7</f>
        <v>22.991455733427436</v>
      </c>
      <c r="T7" s="1">
        <f t="shared" ref="T7:T70" si="4">(F7+N7)/O7</f>
        <v>22.991455733427436</v>
      </c>
      <c r="U7" s="1">
        <v>64.895200000000003</v>
      </c>
      <c r="V7" s="1">
        <v>79.818799999999996</v>
      </c>
      <c r="W7" s="1">
        <v>79.673199999999994</v>
      </c>
      <c r="X7" s="1">
        <v>29.937000000000001</v>
      </c>
      <c r="Y7" s="24" t="s">
        <v>35</v>
      </c>
      <c r="Z7" s="1">
        <f t="shared" ref="Z7:Z57" si="5">ROUND(G7*P7,0)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32</v>
      </c>
      <c r="C8" s="1">
        <v>283.14</v>
      </c>
      <c r="D8" s="1">
        <v>253.88900000000001</v>
      </c>
      <c r="E8" s="1">
        <v>230.70099999999999</v>
      </c>
      <c r="F8" s="1">
        <v>70</v>
      </c>
      <c r="G8" s="9">
        <v>1</v>
      </c>
      <c r="H8" s="1">
        <v>55</v>
      </c>
      <c r="I8" s="1"/>
      <c r="J8" s="1"/>
      <c r="K8" s="1">
        <f t="shared" si="1"/>
        <v>230.70099999999999</v>
      </c>
      <c r="L8" s="1"/>
      <c r="M8" s="1"/>
      <c r="N8" s="1">
        <v>350</v>
      </c>
      <c r="O8" s="1">
        <f t="shared" si="2"/>
        <v>46.1402</v>
      </c>
      <c r="P8" s="5">
        <v>400</v>
      </c>
      <c r="Q8" s="5"/>
      <c r="R8" s="1"/>
      <c r="S8" s="1">
        <f t="shared" si="3"/>
        <v>17.771921231377412</v>
      </c>
      <c r="T8" s="1">
        <f t="shared" si="4"/>
        <v>9.1026913624128198</v>
      </c>
      <c r="U8" s="1">
        <v>58.483400000000003</v>
      </c>
      <c r="V8" s="1">
        <v>37.0152</v>
      </c>
      <c r="W8" s="1">
        <v>37.874600000000001</v>
      </c>
      <c r="X8" s="1">
        <v>69.441600000000008</v>
      </c>
      <c r="Y8" s="1"/>
      <c r="Z8" s="1">
        <f t="shared" si="5"/>
        <v>400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32</v>
      </c>
      <c r="C9" s="1">
        <v>80.28</v>
      </c>
      <c r="D9" s="1"/>
      <c r="E9" s="1">
        <v>4.1070000000000002</v>
      </c>
      <c r="F9" s="1">
        <v>75.787999999999997</v>
      </c>
      <c r="G9" s="9">
        <v>1</v>
      </c>
      <c r="H9" s="1">
        <v>180</v>
      </c>
      <c r="I9" s="1"/>
      <c r="J9" s="1"/>
      <c r="K9" s="1">
        <f t="shared" si="1"/>
        <v>4.1070000000000002</v>
      </c>
      <c r="L9" s="1"/>
      <c r="M9" s="1"/>
      <c r="N9" s="1">
        <v>0</v>
      </c>
      <c r="O9" s="1">
        <f t="shared" si="2"/>
        <v>0.82140000000000002</v>
      </c>
      <c r="P9" s="5"/>
      <c r="Q9" s="5"/>
      <c r="R9" s="1"/>
      <c r="S9" s="1">
        <f t="shared" si="3"/>
        <v>92.266861456050634</v>
      </c>
      <c r="T9" s="1">
        <f t="shared" si="4"/>
        <v>92.266861456050634</v>
      </c>
      <c r="U9" s="1">
        <v>1.4903999999999999</v>
      </c>
      <c r="V9" s="1">
        <v>0.82639999999999991</v>
      </c>
      <c r="W9" s="1">
        <v>7.7800000000000008E-2</v>
      </c>
      <c r="X9" s="1">
        <v>0.83019999999999994</v>
      </c>
      <c r="Y9" s="25" t="s">
        <v>108</v>
      </c>
      <c r="Z9" s="1">
        <f t="shared" si="5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32</v>
      </c>
      <c r="C10" s="1">
        <v>60.204000000000001</v>
      </c>
      <c r="D10" s="1"/>
      <c r="E10" s="1">
        <v>7.4459999999999997</v>
      </c>
      <c r="F10" s="1">
        <v>52.758000000000003</v>
      </c>
      <c r="G10" s="9">
        <v>1</v>
      </c>
      <c r="H10" s="1">
        <v>180</v>
      </c>
      <c r="I10" s="1"/>
      <c r="J10" s="1"/>
      <c r="K10" s="1">
        <f t="shared" si="1"/>
        <v>7.4459999999999997</v>
      </c>
      <c r="L10" s="1"/>
      <c r="M10" s="1"/>
      <c r="N10" s="1">
        <v>0</v>
      </c>
      <c r="O10" s="1">
        <f t="shared" si="2"/>
        <v>1.4891999999999999</v>
      </c>
      <c r="P10" s="5"/>
      <c r="Q10" s="5"/>
      <c r="R10" s="1"/>
      <c r="S10" s="1">
        <f t="shared" si="3"/>
        <v>35.427074939564875</v>
      </c>
      <c r="T10" s="1">
        <f t="shared" si="4"/>
        <v>35.427074939564875</v>
      </c>
      <c r="U10" s="1">
        <v>1.7834000000000001</v>
      </c>
      <c r="V10" s="1">
        <v>0.81720000000000004</v>
      </c>
      <c r="W10" s="1">
        <v>7.3200000000000001E-2</v>
      </c>
      <c r="X10" s="1">
        <v>1.0316000000000001</v>
      </c>
      <c r="Y10" s="25" t="s">
        <v>108</v>
      </c>
      <c r="Z10" s="1">
        <f t="shared" si="5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32</v>
      </c>
      <c r="C11" s="1">
        <v>0.09</v>
      </c>
      <c r="D11" s="1">
        <v>97.453000000000003</v>
      </c>
      <c r="E11" s="1">
        <v>54.213999999999999</v>
      </c>
      <c r="F11" s="1">
        <v>43.283999999999999</v>
      </c>
      <c r="G11" s="9">
        <v>1</v>
      </c>
      <c r="H11" s="1">
        <v>50</v>
      </c>
      <c r="I11" s="1"/>
      <c r="J11" s="1"/>
      <c r="K11" s="1">
        <f t="shared" si="1"/>
        <v>54.213999999999999</v>
      </c>
      <c r="L11" s="1"/>
      <c r="M11" s="1"/>
      <c r="N11" s="1">
        <v>0</v>
      </c>
      <c r="O11" s="1">
        <f t="shared" si="2"/>
        <v>10.8428</v>
      </c>
      <c r="P11" s="5">
        <v>80</v>
      </c>
      <c r="Q11" s="5"/>
      <c r="R11" s="1"/>
      <c r="S11" s="1">
        <f t="shared" si="3"/>
        <v>11.370125797764414</v>
      </c>
      <c r="T11" s="1">
        <f t="shared" si="4"/>
        <v>3.9919577968790345</v>
      </c>
      <c r="U11" s="1">
        <v>0</v>
      </c>
      <c r="V11" s="1">
        <v>17.7636</v>
      </c>
      <c r="W11" s="1">
        <v>10.837400000000001</v>
      </c>
      <c r="X11" s="1">
        <v>0</v>
      </c>
      <c r="Y11" s="1"/>
      <c r="Z11" s="1">
        <f t="shared" si="5"/>
        <v>80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38</v>
      </c>
      <c r="B12" s="1" t="s">
        <v>32</v>
      </c>
      <c r="C12" s="1"/>
      <c r="D12" s="1"/>
      <c r="E12" s="1"/>
      <c r="F12" s="1"/>
      <c r="G12" s="9">
        <v>1</v>
      </c>
      <c r="H12" s="1" t="e">
        <v>#N/A</v>
      </c>
      <c r="I12" s="1"/>
      <c r="J12" s="1"/>
      <c r="K12" s="1">
        <f t="shared" si="1"/>
        <v>0</v>
      </c>
      <c r="L12" s="1"/>
      <c r="M12" s="1"/>
      <c r="N12" s="1"/>
      <c r="O12" s="1">
        <f t="shared" si="2"/>
        <v>0</v>
      </c>
      <c r="P12" s="5"/>
      <c r="Q12" s="5"/>
      <c r="R12" s="1"/>
      <c r="S12" s="1" t="e">
        <f t="shared" si="3"/>
        <v>#DIV/0!</v>
      </c>
      <c r="T12" s="1" t="e">
        <f t="shared" si="4"/>
        <v>#DIV/0!</v>
      </c>
      <c r="U12" s="1">
        <v>0</v>
      </c>
      <c r="V12" s="1">
        <v>0</v>
      </c>
      <c r="W12" s="1">
        <v>0</v>
      </c>
      <c r="X12" s="1">
        <v>0</v>
      </c>
      <c r="Y12" s="23" t="s">
        <v>107</v>
      </c>
      <c r="Z12" s="1">
        <f t="shared" si="5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3" t="s">
        <v>39</v>
      </c>
      <c r="B13" s="1" t="s">
        <v>32</v>
      </c>
      <c r="C13" s="1"/>
      <c r="D13" s="1"/>
      <c r="E13" s="1"/>
      <c r="F13" s="1"/>
      <c r="G13" s="9">
        <v>1</v>
      </c>
      <c r="H13" s="1" t="e">
        <v>#N/A</v>
      </c>
      <c r="I13" s="1"/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23" t="s">
        <v>107</v>
      </c>
      <c r="Z13" s="1">
        <f t="shared" si="5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32</v>
      </c>
      <c r="C14" s="1">
        <v>275.10000000000002</v>
      </c>
      <c r="D14" s="1">
        <v>200.46899999999999</v>
      </c>
      <c r="E14" s="1">
        <v>173.20099999999999</v>
      </c>
      <c r="F14" s="1">
        <v>105</v>
      </c>
      <c r="G14" s="9">
        <v>1</v>
      </c>
      <c r="H14" s="1">
        <v>60</v>
      </c>
      <c r="I14" s="1"/>
      <c r="J14" s="1"/>
      <c r="K14" s="1">
        <f t="shared" si="1"/>
        <v>173.20099999999999</v>
      </c>
      <c r="L14" s="1"/>
      <c r="M14" s="1"/>
      <c r="N14" s="1">
        <v>250</v>
      </c>
      <c r="O14" s="1">
        <f t="shared" si="2"/>
        <v>34.6402</v>
      </c>
      <c r="P14" s="5">
        <v>300</v>
      </c>
      <c r="Q14" s="5"/>
      <c r="R14" s="1"/>
      <c r="S14" s="1">
        <f t="shared" si="3"/>
        <v>18.908666809083087</v>
      </c>
      <c r="T14" s="1">
        <f t="shared" si="4"/>
        <v>10.248208728587016</v>
      </c>
      <c r="U14" s="1">
        <v>39.449399999999997</v>
      </c>
      <c r="V14" s="1">
        <v>-4.3792</v>
      </c>
      <c r="W14" s="1">
        <v>28.030799999999999</v>
      </c>
      <c r="X14" s="1">
        <v>48.481200000000001</v>
      </c>
      <c r="Y14" s="1"/>
      <c r="Z14" s="1">
        <f t="shared" si="5"/>
        <v>300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32</v>
      </c>
      <c r="C15" s="1">
        <v>355.74799999999999</v>
      </c>
      <c r="D15" s="1">
        <v>257.762</v>
      </c>
      <c r="E15" s="1">
        <v>156.392</v>
      </c>
      <c r="F15" s="1">
        <v>200</v>
      </c>
      <c r="G15" s="9">
        <v>1</v>
      </c>
      <c r="H15" s="1">
        <v>60</v>
      </c>
      <c r="I15" s="1"/>
      <c r="J15" s="1"/>
      <c r="K15" s="1">
        <f t="shared" si="1"/>
        <v>156.392</v>
      </c>
      <c r="L15" s="1"/>
      <c r="M15" s="1"/>
      <c r="N15" s="1">
        <v>300</v>
      </c>
      <c r="O15" s="1">
        <f t="shared" si="2"/>
        <v>31.278399999999998</v>
      </c>
      <c r="P15" s="5">
        <v>200</v>
      </c>
      <c r="Q15" s="5"/>
      <c r="R15" s="1"/>
      <c r="S15" s="1">
        <f t="shared" si="3"/>
        <v>22.379661363752625</v>
      </c>
      <c r="T15" s="1">
        <f t="shared" si="4"/>
        <v>15.985472402680445</v>
      </c>
      <c r="U15" s="1">
        <v>49.44</v>
      </c>
      <c r="V15" s="1">
        <v>5.8708</v>
      </c>
      <c r="W15" s="1">
        <v>34.788600000000002</v>
      </c>
      <c r="X15" s="1">
        <v>64.041200000000003</v>
      </c>
      <c r="Y15" s="1" t="s">
        <v>109</v>
      </c>
      <c r="Z15" s="1">
        <f t="shared" si="5"/>
        <v>200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32</v>
      </c>
      <c r="C16" s="1">
        <v>190.392</v>
      </c>
      <c r="D16" s="1">
        <v>181.16</v>
      </c>
      <c r="E16" s="1">
        <v>82.884</v>
      </c>
      <c r="F16" s="1">
        <v>160</v>
      </c>
      <c r="G16" s="9">
        <v>1</v>
      </c>
      <c r="H16" s="1">
        <v>40</v>
      </c>
      <c r="I16" s="1"/>
      <c r="J16" s="1"/>
      <c r="K16" s="1">
        <f t="shared" si="1"/>
        <v>82.884</v>
      </c>
      <c r="L16" s="1"/>
      <c r="M16" s="1"/>
      <c r="N16" s="1">
        <v>0</v>
      </c>
      <c r="O16" s="1">
        <f t="shared" si="2"/>
        <v>16.576799999999999</v>
      </c>
      <c r="P16" s="5">
        <v>100</v>
      </c>
      <c r="Q16" s="5"/>
      <c r="R16" s="1"/>
      <c r="S16" s="1">
        <f t="shared" si="3"/>
        <v>15.684571207953285</v>
      </c>
      <c r="T16" s="1">
        <f t="shared" si="4"/>
        <v>9.6520438202789443</v>
      </c>
      <c r="U16" s="1">
        <v>18.571000000000002</v>
      </c>
      <c r="V16" s="1">
        <v>28.954999999999998</v>
      </c>
      <c r="W16" s="1">
        <v>28.401800000000001</v>
      </c>
      <c r="X16" s="1">
        <v>0</v>
      </c>
      <c r="Y16" s="1"/>
      <c r="Z16" s="1">
        <f t="shared" si="5"/>
        <v>100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29</v>
      </c>
      <c r="C17" s="1">
        <v>302</v>
      </c>
      <c r="D17" s="1">
        <v>456</v>
      </c>
      <c r="E17" s="1">
        <v>414</v>
      </c>
      <c r="F17" s="1">
        <v>127</v>
      </c>
      <c r="G17" s="9">
        <v>0.35</v>
      </c>
      <c r="H17" s="1">
        <v>40</v>
      </c>
      <c r="I17" s="1"/>
      <c r="J17" s="1"/>
      <c r="K17" s="1">
        <f t="shared" si="1"/>
        <v>414</v>
      </c>
      <c r="L17" s="1"/>
      <c r="M17" s="1"/>
      <c r="N17" s="1">
        <v>285.71428571428572</v>
      </c>
      <c r="O17" s="1">
        <f t="shared" si="2"/>
        <v>82.8</v>
      </c>
      <c r="P17" s="5">
        <v>200</v>
      </c>
      <c r="Q17" s="5"/>
      <c r="R17" s="1"/>
      <c r="S17" s="1">
        <f t="shared" si="3"/>
        <v>7.3999309868875098</v>
      </c>
      <c r="T17" s="1">
        <f t="shared" si="4"/>
        <v>4.9844720496894412</v>
      </c>
      <c r="U17" s="1">
        <v>69.599999999999994</v>
      </c>
      <c r="V17" s="1">
        <v>106.4</v>
      </c>
      <c r="W17" s="1">
        <v>79</v>
      </c>
      <c r="X17" s="1">
        <v>85.2</v>
      </c>
      <c r="Y17" s="1"/>
      <c r="Z17" s="1">
        <f t="shared" si="5"/>
        <v>70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32</v>
      </c>
      <c r="C18" s="1">
        <v>166.732</v>
      </c>
      <c r="D18" s="1">
        <v>223.548</v>
      </c>
      <c r="E18" s="1">
        <v>72.596999999999994</v>
      </c>
      <c r="F18" s="1">
        <v>160</v>
      </c>
      <c r="G18" s="9">
        <v>1</v>
      </c>
      <c r="H18" s="1">
        <v>40</v>
      </c>
      <c r="I18" s="1"/>
      <c r="J18" s="1"/>
      <c r="K18" s="1">
        <f t="shared" si="1"/>
        <v>72.596999999999994</v>
      </c>
      <c r="L18" s="1"/>
      <c r="M18" s="1"/>
      <c r="N18" s="1">
        <v>0</v>
      </c>
      <c r="O18" s="1">
        <f t="shared" si="2"/>
        <v>14.519399999999999</v>
      </c>
      <c r="P18" s="5">
        <v>100</v>
      </c>
      <c r="Q18" s="5"/>
      <c r="R18" s="1"/>
      <c r="S18" s="1">
        <f t="shared" si="3"/>
        <v>17.907076049974517</v>
      </c>
      <c r="T18" s="1">
        <f t="shared" si="4"/>
        <v>11.019739107676626</v>
      </c>
      <c r="U18" s="1">
        <v>19.543199999999999</v>
      </c>
      <c r="V18" s="1">
        <v>27.794</v>
      </c>
      <c r="W18" s="1">
        <v>30.1358</v>
      </c>
      <c r="X18" s="1">
        <v>0</v>
      </c>
      <c r="Y18" s="1"/>
      <c r="Z18" s="1">
        <f t="shared" si="5"/>
        <v>100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29</v>
      </c>
      <c r="C19" s="1">
        <v>308</v>
      </c>
      <c r="D19" s="1"/>
      <c r="E19" s="1">
        <v>205</v>
      </c>
      <c r="F19" s="1"/>
      <c r="G19" s="9">
        <v>0.35</v>
      </c>
      <c r="H19" s="1">
        <v>40</v>
      </c>
      <c r="I19" s="1"/>
      <c r="J19" s="1"/>
      <c r="K19" s="1">
        <f t="shared" si="1"/>
        <v>205</v>
      </c>
      <c r="L19" s="1"/>
      <c r="M19" s="1"/>
      <c r="N19" s="1">
        <v>342.85714285714289</v>
      </c>
      <c r="O19" s="1">
        <f t="shared" si="2"/>
        <v>41</v>
      </c>
      <c r="P19" s="5">
        <v>250</v>
      </c>
      <c r="Q19" s="5"/>
      <c r="R19" s="1"/>
      <c r="S19" s="1">
        <f t="shared" si="3"/>
        <v>14.459930313588851</v>
      </c>
      <c r="T19" s="1">
        <f t="shared" si="4"/>
        <v>8.3623693379790947</v>
      </c>
      <c r="U19" s="1">
        <v>60.6</v>
      </c>
      <c r="V19" s="1">
        <v>-3.2</v>
      </c>
      <c r="W19" s="1">
        <v>-0.6</v>
      </c>
      <c r="X19" s="1">
        <v>85.4</v>
      </c>
      <c r="Y19" s="1"/>
      <c r="Z19" s="1">
        <f t="shared" si="5"/>
        <v>88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32</v>
      </c>
      <c r="C20" s="1">
        <v>86.962000000000003</v>
      </c>
      <c r="D20" s="1">
        <v>208.88399999999999</v>
      </c>
      <c r="E20" s="1">
        <v>81.302999999999997</v>
      </c>
      <c r="F20" s="1">
        <v>115</v>
      </c>
      <c r="G20" s="9">
        <v>1</v>
      </c>
      <c r="H20" s="1">
        <v>40</v>
      </c>
      <c r="I20" s="1"/>
      <c r="J20" s="1"/>
      <c r="K20" s="1">
        <f t="shared" si="1"/>
        <v>81.302999999999997</v>
      </c>
      <c r="L20" s="1"/>
      <c r="M20" s="1"/>
      <c r="N20" s="1">
        <v>0</v>
      </c>
      <c r="O20" s="1">
        <f t="shared" si="2"/>
        <v>16.2606</v>
      </c>
      <c r="P20" s="5">
        <v>100</v>
      </c>
      <c r="Q20" s="5"/>
      <c r="R20" s="1"/>
      <c r="S20" s="1">
        <f t="shared" si="3"/>
        <v>13.222144324317675</v>
      </c>
      <c r="T20" s="1">
        <f t="shared" si="4"/>
        <v>7.0723097548675939</v>
      </c>
      <c r="U20" s="1">
        <v>18.934999999999999</v>
      </c>
      <c r="V20" s="1">
        <v>30.006599999999999</v>
      </c>
      <c r="W20" s="1">
        <v>29.688800000000001</v>
      </c>
      <c r="X20" s="1">
        <v>0</v>
      </c>
      <c r="Y20" s="1"/>
      <c r="Z20" s="1">
        <f t="shared" si="5"/>
        <v>100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32</v>
      </c>
      <c r="C21" s="1">
        <v>68.831999999999994</v>
      </c>
      <c r="D21" s="1">
        <v>202.952</v>
      </c>
      <c r="E21" s="1">
        <v>88.491</v>
      </c>
      <c r="F21" s="1">
        <v>132</v>
      </c>
      <c r="G21" s="9">
        <v>1</v>
      </c>
      <c r="H21" s="1">
        <v>45</v>
      </c>
      <c r="I21" s="1"/>
      <c r="J21" s="1"/>
      <c r="K21" s="1">
        <f t="shared" si="1"/>
        <v>88.491</v>
      </c>
      <c r="L21" s="1"/>
      <c r="M21" s="1"/>
      <c r="N21" s="1">
        <v>0</v>
      </c>
      <c r="O21" s="1">
        <f t="shared" si="2"/>
        <v>17.6982</v>
      </c>
      <c r="P21" s="5">
        <v>100</v>
      </c>
      <c r="Q21" s="5"/>
      <c r="R21" s="1"/>
      <c r="S21" s="1">
        <f t="shared" si="3"/>
        <v>13.108677718638054</v>
      </c>
      <c r="T21" s="1">
        <f t="shared" si="4"/>
        <v>7.4583855985354441</v>
      </c>
      <c r="U21" s="1">
        <v>20.2302</v>
      </c>
      <c r="V21" s="1">
        <v>30.508199999999999</v>
      </c>
      <c r="W21" s="1">
        <v>29.3428</v>
      </c>
      <c r="X21" s="1">
        <v>0</v>
      </c>
      <c r="Y21" s="1"/>
      <c r="Z21" s="1">
        <f t="shared" si="5"/>
        <v>100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29</v>
      </c>
      <c r="C22" s="1">
        <v>194</v>
      </c>
      <c r="D22" s="1">
        <v>100</v>
      </c>
      <c r="E22" s="1">
        <v>43</v>
      </c>
      <c r="F22" s="1">
        <v>148</v>
      </c>
      <c r="G22" s="9">
        <v>0.6</v>
      </c>
      <c r="H22" s="1">
        <v>45</v>
      </c>
      <c r="I22" s="1"/>
      <c r="J22" s="1"/>
      <c r="K22" s="1">
        <f t="shared" si="1"/>
        <v>43</v>
      </c>
      <c r="L22" s="1"/>
      <c r="M22" s="1"/>
      <c r="N22" s="1">
        <v>0</v>
      </c>
      <c r="O22" s="1">
        <f t="shared" si="2"/>
        <v>8.6</v>
      </c>
      <c r="P22" s="5"/>
      <c r="Q22" s="5"/>
      <c r="R22" s="1"/>
      <c r="S22" s="1">
        <f t="shared" si="3"/>
        <v>17.209302325581397</v>
      </c>
      <c r="T22" s="1">
        <f t="shared" si="4"/>
        <v>17.209302325581397</v>
      </c>
      <c r="U22" s="1">
        <v>15.2</v>
      </c>
      <c r="V22" s="1">
        <v>-1.6</v>
      </c>
      <c r="W22" s="1">
        <v>0.4</v>
      </c>
      <c r="X22" s="1">
        <v>32.799999999999997</v>
      </c>
      <c r="Y22" s="1"/>
      <c r="Z22" s="1">
        <f t="shared" si="5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29</v>
      </c>
      <c r="C23" s="1">
        <v>480</v>
      </c>
      <c r="D23" s="1">
        <v>220</v>
      </c>
      <c r="E23" s="1">
        <v>57</v>
      </c>
      <c r="F23" s="1">
        <v>395</v>
      </c>
      <c r="G23" s="9">
        <v>0.45</v>
      </c>
      <c r="H23" s="1">
        <v>45</v>
      </c>
      <c r="I23" s="1"/>
      <c r="J23" s="1"/>
      <c r="K23" s="1">
        <f t="shared" si="1"/>
        <v>57</v>
      </c>
      <c r="L23" s="1"/>
      <c r="M23" s="1"/>
      <c r="N23" s="1">
        <v>0</v>
      </c>
      <c r="O23" s="1">
        <f t="shared" si="2"/>
        <v>11.4</v>
      </c>
      <c r="P23" s="5"/>
      <c r="Q23" s="5"/>
      <c r="R23" s="1"/>
      <c r="S23" s="1">
        <f t="shared" si="3"/>
        <v>34.649122807017541</v>
      </c>
      <c r="T23" s="1">
        <f t="shared" si="4"/>
        <v>34.649122807017541</v>
      </c>
      <c r="U23" s="1">
        <v>20.399999999999999</v>
      </c>
      <c r="V23" s="1">
        <v>37.6</v>
      </c>
      <c r="W23" s="1">
        <v>35</v>
      </c>
      <c r="X23" s="1">
        <v>43.8</v>
      </c>
      <c r="Y23" s="25" t="s">
        <v>108</v>
      </c>
      <c r="Z23" s="1">
        <f t="shared" si="5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2" t="s">
        <v>50</v>
      </c>
      <c r="B24" s="1" t="s">
        <v>32</v>
      </c>
      <c r="C24" s="1"/>
      <c r="D24" s="1"/>
      <c r="E24" s="1"/>
      <c r="F24" s="1"/>
      <c r="G24" s="9">
        <v>1</v>
      </c>
      <c r="H24" s="1">
        <v>45</v>
      </c>
      <c r="I24" s="1"/>
      <c r="J24" s="1"/>
      <c r="K24" s="1">
        <f t="shared" si="1"/>
        <v>0</v>
      </c>
      <c r="L24" s="1"/>
      <c r="M24" s="1"/>
      <c r="N24" s="1">
        <v>350</v>
      </c>
      <c r="O24" s="1">
        <f t="shared" si="2"/>
        <v>0</v>
      </c>
      <c r="P24" s="5">
        <v>200</v>
      </c>
      <c r="Q24" s="5"/>
      <c r="R24" s="1"/>
      <c r="S24" s="1" t="e">
        <f t="shared" si="3"/>
        <v>#DIV/0!</v>
      </c>
      <c r="T24" s="1" t="e">
        <f t="shared" si="4"/>
        <v>#DIV/0!</v>
      </c>
      <c r="U24" s="1">
        <v>18.121200000000002</v>
      </c>
      <c r="V24" s="1">
        <v>42.95</v>
      </c>
      <c r="W24" s="1">
        <v>61.126199999999997</v>
      </c>
      <c r="X24" s="1">
        <v>54.539400000000001</v>
      </c>
      <c r="Y24" s="1" t="s">
        <v>110</v>
      </c>
      <c r="Z24" s="1">
        <f t="shared" si="5"/>
        <v>200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29</v>
      </c>
      <c r="C25" s="1">
        <v>714</v>
      </c>
      <c r="D25" s="1">
        <v>252</v>
      </c>
      <c r="E25" s="1">
        <v>198</v>
      </c>
      <c r="F25" s="1">
        <v>391</v>
      </c>
      <c r="G25" s="9">
        <v>0.4</v>
      </c>
      <c r="H25" s="1">
        <v>45</v>
      </c>
      <c r="I25" s="1"/>
      <c r="J25" s="1"/>
      <c r="K25" s="1">
        <f t="shared" si="1"/>
        <v>198</v>
      </c>
      <c r="L25" s="1"/>
      <c r="M25" s="1"/>
      <c r="N25" s="1">
        <v>0</v>
      </c>
      <c r="O25" s="1">
        <f t="shared" si="2"/>
        <v>39.6</v>
      </c>
      <c r="P25" s="5">
        <v>170</v>
      </c>
      <c r="Q25" s="5"/>
      <c r="R25" s="1"/>
      <c r="S25" s="1">
        <f t="shared" si="3"/>
        <v>14.166666666666666</v>
      </c>
      <c r="T25" s="1">
        <f t="shared" si="4"/>
        <v>9.8737373737373737</v>
      </c>
      <c r="U25" s="1">
        <v>46.4</v>
      </c>
      <c r="V25" s="1">
        <v>75.2</v>
      </c>
      <c r="W25" s="1">
        <v>44.8</v>
      </c>
      <c r="X25" s="1">
        <v>47.8</v>
      </c>
      <c r="Y25" s="1"/>
      <c r="Z25" s="1">
        <f t="shared" si="5"/>
        <v>68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29</v>
      </c>
      <c r="C26" s="1">
        <v>736</v>
      </c>
      <c r="D26" s="1">
        <v>252</v>
      </c>
      <c r="E26" s="1">
        <v>180</v>
      </c>
      <c r="F26" s="1">
        <v>388</v>
      </c>
      <c r="G26" s="9">
        <v>0.4</v>
      </c>
      <c r="H26" s="1">
        <v>45</v>
      </c>
      <c r="I26" s="1"/>
      <c r="J26" s="1"/>
      <c r="K26" s="1">
        <f t="shared" si="1"/>
        <v>180</v>
      </c>
      <c r="L26" s="1"/>
      <c r="M26" s="1"/>
      <c r="N26" s="1">
        <v>0</v>
      </c>
      <c r="O26" s="1">
        <f t="shared" si="2"/>
        <v>36</v>
      </c>
      <c r="P26" s="5">
        <v>150</v>
      </c>
      <c r="Q26" s="5"/>
      <c r="R26" s="1"/>
      <c r="S26" s="1">
        <f t="shared" si="3"/>
        <v>14.944444444444445</v>
      </c>
      <c r="T26" s="1">
        <f t="shared" si="4"/>
        <v>10.777777777777779</v>
      </c>
      <c r="U26" s="1">
        <v>45</v>
      </c>
      <c r="V26" s="1">
        <v>42</v>
      </c>
      <c r="W26" s="1">
        <v>47.4</v>
      </c>
      <c r="X26" s="1">
        <v>49.4</v>
      </c>
      <c r="Y26" s="1"/>
      <c r="Z26" s="1">
        <f t="shared" si="5"/>
        <v>60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32</v>
      </c>
      <c r="C27" s="1">
        <v>130.934</v>
      </c>
      <c r="D27" s="1"/>
      <c r="E27" s="1">
        <v>17.861999999999998</v>
      </c>
      <c r="F27" s="1">
        <v>109.955</v>
      </c>
      <c r="G27" s="9">
        <v>1</v>
      </c>
      <c r="H27" s="1">
        <v>45</v>
      </c>
      <c r="I27" s="1"/>
      <c r="J27" s="1"/>
      <c r="K27" s="1">
        <f t="shared" si="1"/>
        <v>17.861999999999998</v>
      </c>
      <c r="L27" s="1"/>
      <c r="M27" s="1"/>
      <c r="N27" s="1">
        <v>0</v>
      </c>
      <c r="O27" s="1">
        <f t="shared" si="2"/>
        <v>3.5723999999999996</v>
      </c>
      <c r="P27" s="5"/>
      <c r="Q27" s="5"/>
      <c r="R27" s="1"/>
      <c r="S27" s="1">
        <f t="shared" si="3"/>
        <v>30.779028104355618</v>
      </c>
      <c r="T27" s="1">
        <f t="shared" si="4"/>
        <v>30.779028104355618</v>
      </c>
      <c r="U27" s="1">
        <v>7.2114000000000003</v>
      </c>
      <c r="V27" s="1">
        <v>10.528</v>
      </c>
      <c r="W27" s="1">
        <v>6.4802000000000008</v>
      </c>
      <c r="X27" s="1">
        <v>0</v>
      </c>
      <c r="Y27" s="25" t="s">
        <v>108</v>
      </c>
      <c r="Z27" s="1">
        <f t="shared" si="5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32</v>
      </c>
      <c r="C28" s="1">
        <v>571.69000000000005</v>
      </c>
      <c r="D28" s="1">
        <v>226.559</v>
      </c>
      <c r="E28" s="1">
        <v>193.108</v>
      </c>
      <c r="F28" s="1">
        <v>261.53199999999998</v>
      </c>
      <c r="G28" s="9">
        <v>1</v>
      </c>
      <c r="H28" s="1">
        <v>40</v>
      </c>
      <c r="I28" s="1"/>
      <c r="J28" s="1"/>
      <c r="K28" s="1">
        <f t="shared" si="1"/>
        <v>193.108</v>
      </c>
      <c r="L28" s="1"/>
      <c r="M28" s="1"/>
      <c r="N28" s="1">
        <v>180</v>
      </c>
      <c r="O28" s="1">
        <f t="shared" si="2"/>
        <v>38.621600000000001</v>
      </c>
      <c r="P28" s="5">
        <v>100</v>
      </c>
      <c r="Q28" s="5"/>
      <c r="R28" s="1"/>
      <c r="S28" s="1">
        <f t="shared" si="3"/>
        <v>14.021480207966524</v>
      </c>
      <c r="T28" s="1">
        <f t="shared" si="4"/>
        <v>11.432255525405472</v>
      </c>
      <c r="U28" s="1">
        <v>36.813200000000002</v>
      </c>
      <c r="V28" s="1">
        <v>61.632800000000003</v>
      </c>
      <c r="W28" s="1">
        <v>49.444000000000003</v>
      </c>
      <c r="X28" s="1">
        <v>59.072999999999993</v>
      </c>
      <c r="Y28" s="1"/>
      <c r="Z28" s="1">
        <f t="shared" si="5"/>
        <v>100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29</v>
      </c>
      <c r="C29" s="1">
        <v>368</v>
      </c>
      <c r="D29" s="1"/>
      <c r="E29" s="1">
        <v>216</v>
      </c>
      <c r="F29" s="1">
        <v>36</v>
      </c>
      <c r="G29" s="9">
        <v>0.4</v>
      </c>
      <c r="H29" s="1">
        <v>40</v>
      </c>
      <c r="I29" s="1"/>
      <c r="J29" s="1"/>
      <c r="K29" s="1">
        <f t="shared" si="1"/>
        <v>216</v>
      </c>
      <c r="L29" s="1"/>
      <c r="M29" s="1"/>
      <c r="N29" s="1">
        <v>0</v>
      </c>
      <c r="O29" s="1">
        <f t="shared" si="2"/>
        <v>43.2</v>
      </c>
      <c r="P29" s="5">
        <v>250</v>
      </c>
      <c r="Q29" s="5"/>
      <c r="R29" s="1"/>
      <c r="S29" s="1">
        <f t="shared" si="3"/>
        <v>6.6203703703703702</v>
      </c>
      <c r="T29" s="1">
        <f t="shared" si="4"/>
        <v>0.83333333333333326</v>
      </c>
      <c r="U29" s="1">
        <v>45</v>
      </c>
      <c r="V29" s="1">
        <v>48.6</v>
      </c>
      <c r="W29" s="1">
        <v>28.2</v>
      </c>
      <c r="X29" s="1">
        <v>42</v>
      </c>
      <c r="Y29" s="1"/>
      <c r="Z29" s="1">
        <f t="shared" si="5"/>
        <v>100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32</v>
      </c>
      <c r="C30" s="1">
        <v>607.12599999999998</v>
      </c>
      <c r="D30" s="1">
        <v>311.46300000000002</v>
      </c>
      <c r="E30" s="1">
        <v>222.26</v>
      </c>
      <c r="F30" s="1">
        <v>289.10000000000002</v>
      </c>
      <c r="G30" s="9">
        <v>1</v>
      </c>
      <c r="H30" s="1">
        <v>40</v>
      </c>
      <c r="I30" s="1"/>
      <c r="J30" s="1"/>
      <c r="K30" s="1">
        <f t="shared" si="1"/>
        <v>222.26</v>
      </c>
      <c r="L30" s="1"/>
      <c r="M30" s="1"/>
      <c r="N30" s="1">
        <v>200</v>
      </c>
      <c r="O30" s="1">
        <f t="shared" si="2"/>
        <v>44.451999999999998</v>
      </c>
      <c r="P30" s="5">
        <v>150</v>
      </c>
      <c r="Q30" s="5"/>
      <c r="R30" s="1"/>
      <c r="S30" s="1">
        <f t="shared" si="3"/>
        <v>14.37730585800414</v>
      </c>
      <c r="T30" s="1">
        <f t="shared" si="4"/>
        <v>11.002879510483218</v>
      </c>
      <c r="U30" s="1">
        <v>63.459200000000003</v>
      </c>
      <c r="V30" s="1">
        <v>78.9392</v>
      </c>
      <c r="W30" s="1">
        <v>45.481999999999999</v>
      </c>
      <c r="X30" s="1">
        <v>78.061999999999998</v>
      </c>
      <c r="Y30" s="1"/>
      <c r="Z30" s="1">
        <f t="shared" si="5"/>
        <v>150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29</v>
      </c>
      <c r="C31" s="1">
        <v>82</v>
      </c>
      <c r="D31" s="1">
        <v>156</v>
      </c>
      <c r="E31" s="1">
        <v>52</v>
      </c>
      <c r="F31" s="1">
        <v>127</v>
      </c>
      <c r="G31" s="9">
        <v>0.35</v>
      </c>
      <c r="H31" s="1">
        <v>45</v>
      </c>
      <c r="I31" s="1"/>
      <c r="J31" s="1"/>
      <c r="K31" s="1">
        <f t="shared" si="1"/>
        <v>52</v>
      </c>
      <c r="L31" s="1"/>
      <c r="M31" s="1"/>
      <c r="N31" s="1">
        <v>285.71428571428572</v>
      </c>
      <c r="O31" s="1">
        <f t="shared" si="2"/>
        <v>10.4</v>
      </c>
      <c r="P31" s="5"/>
      <c r="Q31" s="5"/>
      <c r="R31" s="1"/>
      <c r="S31" s="1">
        <f t="shared" si="3"/>
        <v>39.684065934065934</v>
      </c>
      <c r="T31" s="1">
        <f t="shared" si="4"/>
        <v>39.684065934065934</v>
      </c>
      <c r="U31" s="1">
        <v>21.4</v>
      </c>
      <c r="V31" s="1">
        <v>25.4</v>
      </c>
      <c r="W31" s="1">
        <v>20.6</v>
      </c>
      <c r="X31" s="1">
        <v>1.2</v>
      </c>
      <c r="Y31" s="1"/>
      <c r="Z31" s="1">
        <f t="shared" si="5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6" t="s">
        <v>58</v>
      </c>
      <c r="B32" s="1" t="s">
        <v>32</v>
      </c>
      <c r="C32" s="1">
        <v>475.16</v>
      </c>
      <c r="D32" s="1"/>
      <c r="E32" s="1">
        <v>64.122</v>
      </c>
      <c r="F32" s="1">
        <v>393.34800000000001</v>
      </c>
      <c r="G32" s="9">
        <v>1</v>
      </c>
      <c r="H32" s="1">
        <v>45</v>
      </c>
      <c r="I32" s="1"/>
      <c r="J32" s="1"/>
      <c r="K32" s="1">
        <f t="shared" si="1"/>
        <v>64.122</v>
      </c>
      <c r="L32" s="1"/>
      <c r="M32" s="1"/>
      <c r="N32" s="1">
        <v>0</v>
      </c>
      <c r="O32" s="1">
        <f t="shared" si="2"/>
        <v>12.824400000000001</v>
      </c>
      <c r="P32" s="5"/>
      <c r="Q32" s="5"/>
      <c r="R32" s="1"/>
      <c r="S32" s="1">
        <f t="shared" si="3"/>
        <v>30.671844296809208</v>
      </c>
      <c r="T32" s="1">
        <f t="shared" si="4"/>
        <v>30.671844296809208</v>
      </c>
      <c r="U32" s="1">
        <v>20.8032</v>
      </c>
      <c r="V32" s="1">
        <v>46.749000000000002</v>
      </c>
      <c r="W32" s="1">
        <v>38.573</v>
      </c>
      <c r="X32" s="1">
        <v>62.840200000000003</v>
      </c>
      <c r="Y32" s="25" t="s">
        <v>108</v>
      </c>
      <c r="Z32" s="1">
        <f t="shared" si="5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29</v>
      </c>
      <c r="C33" s="1">
        <v>354</v>
      </c>
      <c r="D33" s="1">
        <v>402</v>
      </c>
      <c r="E33" s="1">
        <v>195</v>
      </c>
      <c r="F33" s="1">
        <v>360</v>
      </c>
      <c r="G33" s="9">
        <v>0.45</v>
      </c>
      <c r="H33" s="1">
        <v>45</v>
      </c>
      <c r="I33" s="1"/>
      <c r="J33" s="1"/>
      <c r="K33" s="1">
        <f t="shared" si="1"/>
        <v>195</v>
      </c>
      <c r="L33" s="1"/>
      <c r="M33" s="1"/>
      <c r="N33" s="1">
        <v>0</v>
      </c>
      <c r="O33" s="1">
        <f t="shared" si="2"/>
        <v>39</v>
      </c>
      <c r="P33" s="5">
        <v>150</v>
      </c>
      <c r="Q33" s="5"/>
      <c r="R33" s="1"/>
      <c r="S33" s="1">
        <f t="shared" si="3"/>
        <v>13.076923076923077</v>
      </c>
      <c r="T33" s="1">
        <f t="shared" si="4"/>
        <v>9.2307692307692299</v>
      </c>
      <c r="U33" s="1">
        <v>33.4</v>
      </c>
      <c r="V33" s="1">
        <v>58.6</v>
      </c>
      <c r="W33" s="1">
        <v>65</v>
      </c>
      <c r="X33" s="1">
        <v>71.599999999999994</v>
      </c>
      <c r="Y33" s="1"/>
      <c r="Z33" s="1">
        <f t="shared" si="5"/>
        <v>68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6" t="s">
        <v>60</v>
      </c>
      <c r="B34" s="1" t="s">
        <v>32</v>
      </c>
      <c r="C34" s="1">
        <v>963.56200000000001</v>
      </c>
      <c r="D34" s="1">
        <v>656.57</v>
      </c>
      <c r="E34" s="1">
        <v>385.947</v>
      </c>
      <c r="F34" s="1">
        <v>682.28099999999995</v>
      </c>
      <c r="G34" s="9">
        <v>1</v>
      </c>
      <c r="H34" s="1">
        <v>45</v>
      </c>
      <c r="I34" s="1"/>
      <c r="J34" s="1"/>
      <c r="K34" s="1">
        <f t="shared" si="1"/>
        <v>385.947</v>
      </c>
      <c r="L34" s="1"/>
      <c r="M34" s="1"/>
      <c r="N34" s="1">
        <v>200</v>
      </c>
      <c r="O34" s="1">
        <f t="shared" si="2"/>
        <v>77.189400000000006</v>
      </c>
      <c r="P34" s="5">
        <v>300</v>
      </c>
      <c r="Q34" s="5"/>
      <c r="R34" s="1"/>
      <c r="S34" s="1">
        <f t="shared" si="3"/>
        <v>15.316623785131117</v>
      </c>
      <c r="T34" s="1">
        <f t="shared" si="4"/>
        <v>11.430079777793322</v>
      </c>
      <c r="U34" s="1">
        <v>94.509199999999993</v>
      </c>
      <c r="V34" s="1">
        <v>121.8096</v>
      </c>
      <c r="W34" s="1">
        <v>118.0616</v>
      </c>
      <c r="X34" s="1">
        <v>217.45419999999999</v>
      </c>
      <c r="Y34" s="1"/>
      <c r="Z34" s="1">
        <f t="shared" si="5"/>
        <v>300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32</v>
      </c>
      <c r="C35" s="1">
        <v>84.116</v>
      </c>
      <c r="D35" s="1"/>
      <c r="E35" s="1">
        <v>41.079000000000001</v>
      </c>
      <c r="F35" s="1">
        <v>39.069000000000003</v>
      </c>
      <c r="G35" s="9">
        <v>1</v>
      </c>
      <c r="H35" s="1">
        <v>40</v>
      </c>
      <c r="I35" s="1"/>
      <c r="J35" s="1"/>
      <c r="K35" s="1">
        <f t="shared" si="1"/>
        <v>41.079000000000001</v>
      </c>
      <c r="L35" s="1"/>
      <c r="M35" s="1"/>
      <c r="N35" s="1">
        <v>0</v>
      </c>
      <c r="O35" s="1">
        <f t="shared" si="2"/>
        <v>8.2157999999999998</v>
      </c>
      <c r="P35" s="5">
        <v>60</v>
      </c>
      <c r="Q35" s="5"/>
      <c r="R35" s="1"/>
      <c r="S35" s="1">
        <f t="shared" si="3"/>
        <v>12.058350982253707</v>
      </c>
      <c r="T35" s="1">
        <f t="shared" si="4"/>
        <v>4.7553494486233845</v>
      </c>
      <c r="U35" s="1">
        <v>9.1988000000000003</v>
      </c>
      <c r="V35" s="1">
        <v>-4.9188000000000001</v>
      </c>
      <c r="W35" s="1">
        <v>0</v>
      </c>
      <c r="X35" s="1">
        <v>20.519600000000001</v>
      </c>
      <c r="Y35" s="1"/>
      <c r="Z35" s="1">
        <f t="shared" si="5"/>
        <v>60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29</v>
      </c>
      <c r="C36" s="1">
        <v>10</v>
      </c>
      <c r="D36" s="1">
        <v>250</v>
      </c>
      <c r="E36" s="1">
        <v>166</v>
      </c>
      <c r="F36" s="1">
        <v>79</v>
      </c>
      <c r="G36" s="9">
        <v>0.4</v>
      </c>
      <c r="H36" s="1">
        <v>55</v>
      </c>
      <c r="I36" s="1"/>
      <c r="J36" s="1"/>
      <c r="K36" s="1">
        <f t="shared" si="1"/>
        <v>166</v>
      </c>
      <c r="L36" s="1"/>
      <c r="M36" s="1"/>
      <c r="N36" s="1">
        <v>250</v>
      </c>
      <c r="O36" s="1">
        <f t="shared" si="2"/>
        <v>33.200000000000003</v>
      </c>
      <c r="P36" s="5">
        <v>250</v>
      </c>
      <c r="Q36" s="5"/>
      <c r="R36" s="1"/>
      <c r="S36" s="1">
        <f t="shared" si="3"/>
        <v>17.439759036144576</v>
      </c>
      <c r="T36" s="1">
        <f t="shared" si="4"/>
        <v>9.9096385542168672</v>
      </c>
      <c r="U36" s="1">
        <v>25</v>
      </c>
      <c r="V36" s="1">
        <v>23.4</v>
      </c>
      <c r="W36" s="1">
        <v>35</v>
      </c>
      <c r="X36" s="1">
        <v>31.8</v>
      </c>
      <c r="Y36" s="1"/>
      <c r="Z36" s="1">
        <f t="shared" si="5"/>
        <v>100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32</v>
      </c>
      <c r="C37" s="1">
        <v>819.84400000000005</v>
      </c>
      <c r="D37" s="1">
        <v>706.07500000000005</v>
      </c>
      <c r="E37" s="1">
        <v>290.327</v>
      </c>
      <c r="F37" s="1">
        <v>600</v>
      </c>
      <c r="G37" s="9">
        <v>1</v>
      </c>
      <c r="H37" s="1">
        <v>60</v>
      </c>
      <c r="I37" s="1"/>
      <c r="J37" s="1"/>
      <c r="K37" s="1">
        <f t="shared" si="1"/>
        <v>290.327</v>
      </c>
      <c r="L37" s="1"/>
      <c r="M37" s="1"/>
      <c r="N37" s="1">
        <v>700</v>
      </c>
      <c r="O37" s="1">
        <f t="shared" si="2"/>
        <v>58.065399999999997</v>
      </c>
      <c r="P37" s="5"/>
      <c r="Q37" s="5"/>
      <c r="R37" s="1"/>
      <c r="S37" s="1">
        <f t="shared" si="3"/>
        <v>22.388548085434699</v>
      </c>
      <c r="T37" s="1">
        <f t="shared" si="4"/>
        <v>22.388548085434699</v>
      </c>
      <c r="U37" s="1">
        <v>95.907600000000002</v>
      </c>
      <c r="V37" s="1">
        <v>42.9452</v>
      </c>
      <c r="W37" s="1">
        <v>44.039400000000001</v>
      </c>
      <c r="X37" s="1">
        <v>99.839399999999998</v>
      </c>
      <c r="Y37" s="1"/>
      <c r="Z37" s="1">
        <f t="shared" si="5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29</v>
      </c>
      <c r="C38" s="1">
        <v>1076</v>
      </c>
      <c r="D38" s="1">
        <v>100</v>
      </c>
      <c r="E38" s="1">
        <v>122</v>
      </c>
      <c r="F38" s="1">
        <v>145</v>
      </c>
      <c r="G38" s="9">
        <v>0.5</v>
      </c>
      <c r="H38" s="1">
        <v>60</v>
      </c>
      <c r="I38" s="1"/>
      <c r="J38" s="1"/>
      <c r="K38" s="1">
        <f t="shared" ref="K38:K52" si="6">E38-J38</f>
        <v>122</v>
      </c>
      <c r="L38" s="1"/>
      <c r="M38" s="1"/>
      <c r="N38" s="1">
        <v>0</v>
      </c>
      <c r="O38" s="1">
        <f t="shared" si="2"/>
        <v>24.4</v>
      </c>
      <c r="P38" s="5"/>
      <c r="Q38" s="5"/>
      <c r="R38" s="1"/>
      <c r="S38" s="1">
        <f t="shared" si="3"/>
        <v>5.9426229508196728</v>
      </c>
      <c r="T38" s="1">
        <f t="shared" si="4"/>
        <v>5.9426229508196728</v>
      </c>
      <c r="U38" s="1">
        <v>18.2</v>
      </c>
      <c r="V38" s="1">
        <v>25.2</v>
      </c>
      <c r="W38" s="1">
        <v>36.799999999999997</v>
      </c>
      <c r="X38" s="1">
        <v>28</v>
      </c>
      <c r="Y38" s="24" t="s">
        <v>35</v>
      </c>
      <c r="Z38" s="1">
        <f t="shared" si="5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32</v>
      </c>
      <c r="C39" s="1">
        <v>204.54599999999999</v>
      </c>
      <c r="D39" s="1">
        <v>688.61800000000005</v>
      </c>
      <c r="E39" s="1">
        <v>217.12200000000001</v>
      </c>
      <c r="F39" s="1">
        <v>255</v>
      </c>
      <c r="G39" s="9">
        <v>1</v>
      </c>
      <c r="H39" s="1">
        <v>60</v>
      </c>
      <c r="I39" s="1"/>
      <c r="J39" s="1"/>
      <c r="K39" s="1">
        <f t="shared" si="6"/>
        <v>217.12200000000001</v>
      </c>
      <c r="L39" s="1"/>
      <c r="M39" s="1"/>
      <c r="N39" s="1">
        <v>700</v>
      </c>
      <c r="O39" s="1">
        <f t="shared" si="2"/>
        <v>43.424400000000006</v>
      </c>
      <c r="P39" s="5"/>
      <c r="Q39" s="5"/>
      <c r="R39" s="1"/>
      <c r="S39" s="1">
        <f t="shared" si="3"/>
        <v>21.992243991857109</v>
      </c>
      <c r="T39" s="1">
        <f t="shared" si="4"/>
        <v>21.992243991857109</v>
      </c>
      <c r="U39" s="1">
        <v>122.80240000000001</v>
      </c>
      <c r="V39" s="1">
        <v>82.569600000000008</v>
      </c>
      <c r="W39" s="1">
        <v>82.569600000000008</v>
      </c>
      <c r="X39" s="1">
        <v>54.171199999999999</v>
      </c>
      <c r="Y39" s="1"/>
      <c r="Z39" s="1">
        <f t="shared" si="5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66</v>
      </c>
      <c r="B40" s="1" t="s">
        <v>32</v>
      </c>
      <c r="C40" s="1">
        <v>358.90800000000002</v>
      </c>
      <c r="D40" s="1">
        <v>821.77300000000002</v>
      </c>
      <c r="E40" s="1">
        <v>246.52699999999999</v>
      </c>
      <c r="F40" s="1">
        <v>615</v>
      </c>
      <c r="G40" s="9">
        <v>1</v>
      </c>
      <c r="H40" s="1">
        <v>60</v>
      </c>
      <c r="I40" s="1"/>
      <c r="J40" s="1"/>
      <c r="K40" s="1">
        <f t="shared" si="6"/>
        <v>246.52699999999999</v>
      </c>
      <c r="L40" s="1"/>
      <c r="M40" s="1"/>
      <c r="N40" s="1">
        <v>200</v>
      </c>
      <c r="O40" s="1">
        <f t="shared" si="2"/>
        <v>49.305399999999999</v>
      </c>
      <c r="P40" s="5">
        <v>200</v>
      </c>
      <c r="Q40" s="5"/>
      <c r="R40" s="1"/>
      <c r="S40" s="1">
        <f t="shared" si="3"/>
        <v>20.58598044027632</v>
      </c>
      <c r="T40" s="1">
        <f t="shared" si="4"/>
        <v>16.529629614606108</v>
      </c>
      <c r="U40" s="1">
        <v>61.301200000000009</v>
      </c>
      <c r="V40" s="1">
        <v>118.1164</v>
      </c>
      <c r="W40" s="1">
        <v>112.1048</v>
      </c>
      <c r="X40" s="1">
        <v>0</v>
      </c>
      <c r="Y40" s="1" t="s">
        <v>109</v>
      </c>
      <c r="Z40" s="1">
        <f t="shared" si="5"/>
        <v>200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67</v>
      </c>
      <c r="B41" s="1" t="s">
        <v>29</v>
      </c>
      <c r="C41" s="1"/>
      <c r="D41" s="1"/>
      <c r="E41" s="1"/>
      <c r="F41" s="1"/>
      <c r="G41" s="9">
        <v>0.4</v>
      </c>
      <c r="H41" s="1">
        <v>60</v>
      </c>
      <c r="I41" s="1"/>
      <c r="J41" s="1"/>
      <c r="K41" s="1">
        <f t="shared" si="6"/>
        <v>0</v>
      </c>
      <c r="L41" s="1"/>
      <c r="M41" s="1"/>
      <c r="N41" s="1">
        <v>625</v>
      </c>
      <c r="O41" s="1">
        <f t="shared" si="2"/>
        <v>0</v>
      </c>
      <c r="P41" s="5">
        <v>500</v>
      </c>
      <c r="Q41" s="5"/>
      <c r="R41" s="1"/>
      <c r="S41" s="1" t="e">
        <f t="shared" si="3"/>
        <v>#DIV/0!</v>
      </c>
      <c r="T41" s="1" t="e">
        <f t="shared" si="4"/>
        <v>#DIV/0!</v>
      </c>
      <c r="U41" s="1">
        <v>-0.6</v>
      </c>
      <c r="V41" s="1">
        <v>29.6</v>
      </c>
      <c r="W41" s="1">
        <v>36.4</v>
      </c>
      <c r="X41" s="1">
        <v>62</v>
      </c>
      <c r="Y41" s="1" t="s">
        <v>68</v>
      </c>
      <c r="Z41" s="1">
        <f t="shared" si="5"/>
        <v>200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32</v>
      </c>
      <c r="C42" s="1">
        <v>74.063000000000002</v>
      </c>
      <c r="D42" s="1"/>
      <c r="E42" s="1">
        <v>40.156999999999996</v>
      </c>
      <c r="F42" s="1">
        <v>0.84099999999999997</v>
      </c>
      <c r="G42" s="9">
        <v>1</v>
      </c>
      <c r="H42" s="1">
        <v>60</v>
      </c>
      <c r="I42" s="1"/>
      <c r="J42" s="1"/>
      <c r="K42" s="1">
        <f t="shared" si="6"/>
        <v>40.156999999999996</v>
      </c>
      <c r="L42" s="1"/>
      <c r="M42" s="1"/>
      <c r="N42" s="1">
        <v>850</v>
      </c>
      <c r="O42" s="1">
        <f t="shared" si="2"/>
        <v>8.0313999999999997</v>
      </c>
      <c r="P42" s="5">
        <v>400</v>
      </c>
      <c r="Q42" s="5"/>
      <c r="R42" s="1"/>
      <c r="S42" s="1">
        <f t="shared" si="3"/>
        <v>155.7438304654232</v>
      </c>
      <c r="T42" s="1">
        <f t="shared" si="4"/>
        <v>105.93931319570686</v>
      </c>
      <c r="U42" s="1">
        <v>121.01779999999999</v>
      </c>
      <c r="V42" s="1">
        <v>70.008200000000002</v>
      </c>
      <c r="W42" s="1">
        <v>61.3202</v>
      </c>
      <c r="X42" s="1">
        <v>71.735600000000005</v>
      </c>
      <c r="Y42" s="1" t="s">
        <v>109</v>
      </c>
      <c r="Z42" s="1">
        <f t="shared" si="5"/>
        <v>400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29</v>
      </c>
      <c r="C43" s="1">
        <v>152</v>
      </c>
      <c r="D43" s="1">
        <v>100</v>
      </c>
      <c r="E43" s="1">
        <v>132</v>
      </c>
      <c r="F43" s="1">
        <v>38</v>
      </c>
      <c r="G43" s="9">
        <v>0.5</v>
      </c>
      <c r="H43" s="1">
        <v>60</v>
      </c>
      <c r="I43" s="1"/>
      <c r="J43" s="1"/>
      <c r="K43" s="1">
        <f t="shared" si="6"/>
        <v>132</v>
      </c>
      <c r="L43" s="1"/>
      <c r="M43" s="1"/>
      <c r="N43" s="1">
        <v>100</v>
      </c>
      <c r="O43" s="1">
        <f t="shared" si="2"/>
        <v>26.4</v>
      </c>
      <c r="P43" s="5">
        <v>200</v>
      </c>
      <c r="Q43" s="5"/>
      <c r="R43" s="1"/>
      <c r="S43" s="1">
        <f t="shared" si="3"/>
        <v>12.803030303030305</v>
      </c>
      <c r="T43" s="1">
        <f t="shared" si="4"/>
        <v>5.2272727272727275</v>
      </c>
      <c r="U43" s="1">
        <v>17.600000000000001</v>
      </c>
      <c r="V43" s="1">
        <v>-13</v>
      </c>
      <c r="W43" s="1">
        <v>11.8</v>
      </c>
      <c r="X43" s="1">
        <v>5.6</v>
      </c>
      <c r="Y43" s="1"/>
      <c r="Z43" s="1">
        <f t="shared" si="5"/>
        <v>100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29</v>
      </c>
      <c r="C44" s="1">
        <v>72</v>
      </c>
      <c r="D44" s="1">
        <v>120</v>
      </c>
      <c r="E44" s="1">
        <v>50</v>
      </c>
      <c r="F44" s="1">
        <v>79</v>
      </c>
      <c r="G44" s="9">
        <v>0.4</v>
      </c>
      <c r="H44" s="1">
        <v>50</v>
      </c>
      <c r="I44" s="1"/>
      <c r="J44" s="1"/>
      <c r="K44" s="1">
        <f t="shared" si="6"/>
        <v>50</v>
      </c>
      <c r="L44" s="1"/>
      <c r="M44" s="1"/>
      <c r="N44" s="1">
        <v>0</v>
      </c>
      <c r="O44" s="1">
        <f t="shared" si="2"/>
        <v>10</v>
      </c>
      <c r="P44" s="5">
        <v>120</v>
      </c>
      <c r="Q44" s="5"/>
      <c r="R44" s="1"/>
      <c r="S44" s="1">
        <f t="shared" si="3"/>
        <v>19.899999999999999</v>
      </c>
      <c r="T44" s="1">
        <f t="shared" si="4"/>
        <v>7.9</v>
      </c>
      <c r="U44" s="1">
        <v>12.4</v>
      </c>
      <c r="V44" s="1">
        <v>28.8</v>
      </c>
      <c r="W44" s="1">
        <v>20.2</v>
      </c>
      <c r="X44" s="1">
        <v>5.2</v>
      </c>
      <c r="Y44" s="1"/>
      <c r="Z44" s="1">
        <f t="shared" si="5"/>
        <v>48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72</v>
      </c>
      <c r="B45" s="1" t="s">
        <v>32</v>
      </c>
      <c r="C45" s="1">
        <v>1428.3869999999999</v>
      </c>
      <c r="D45" s="1"/>
      <c r="E45" s="1">
        <v>614.48800000000006</v>
      </c>
      <c r="F45" s="1">
        <v>396</v>
      </c>
      <c r="G45" s="9">
        <v>1</v>
      </c>
      <c r="H45" s="1">
        <v>40</v>
      </c>
      <c r="I45" s="1"/>
      <c r="J45" s="1"/>
      <c r="K45" s="1">
        <f t="shared" si="6"/>
        <v>614.48800000000006</v>
      </c>
      <c r="L45" s="1"/>
      <c r="M45" s="1"/>
      <c r="N45" s="1">
        <v>900</v>
      </c>
      <c r="O45" s="1">
        <f t="shared" si="2"/>
        <v>122.89760000000001</v>
      </c>
      <c r="P45" s="5">
        <v>700</v>
      </c>
      <c r="Q45" s="5"/>
      <c r="R45" s="1"/>
      <c r="S45" s="1">
        <f t="shared" si="3"/>
        <v>16.241163375037427</v>
      </c>
      <c r="T45" s="1">
        <f t="shared" si="4"/>
        <v>10.545364596216686</v>
      </c>
      <c r="U45" s="1">
        <v>177.56960000000001</v>
      </c>
      <c r="V45" s="1">
        <v>186.5068</v>
      </c>
      <c r="W45" s="1">
        <v>178.52080000000001</v>
      </c>
      <c r="X45" s="1">
        <v>241.73</v>
      </c>
      <c r="Y45" s="1" t="s">
        <v>73</v>
      </c>
      <c r="Z45" s="1">
        <f t="shared" si="5"/>
        <v>700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1" t="s">
        <v>74</v>
      </c>
      <c r="B46" s="7" t="s">
        <v>32</v>
      </c>
      <c r="C46" s="7"/>
      <c r="D46" s="7"/>
      <c r="E46" s="7"/>
      <c r="F46" s="8"/>
      <c r="G46" s="9">
        <v>1</v>
      </c>
      <c r="H46" s="1">
        <v>60</v>
      </c>
      <c r="I46" s="1" t="s">
        <v>75</v>
      </c>
      <c r="J46" s="1"/>
      <c r="K46" s="1">
        <f t="shared" si="6"/>
        <v>0</v>
      </c>
      <c r="L46" s="1"/>
      <c r="M46" s="1"/>
      <c r="N46" s="1">
        <v>500</v>
      </c>
      <c r="O46" s="1">
        <f t="shared" si="2"/>
        <v>0</v>
      </c>
      <c r="P46" s="5">
        <v>500</v>
      </c>
      <c r="Q46" s="5"/>
      <c r="R46" s="1"/>
      <c r="S46" s="1" t="e">
        <f t="shared" si="3"/>
        <v>#DIV/0!</v>
      </c>
      <c r="T46" s="1" t="e">
        <f t="shared" si="4"/>
        <v>#DIV/0!</v>
      </c>
      <c r="U46" s="1">
        <v>63.048000000000002</v>
      </c>
      <c r="V46" s="1">
        <v>34.984400000000008</v>
      </c>
      <c r="W46" s="1">
        <v>39.599200000000003</v>
      </c>
      <c r="X46" s="1">
        <v>11.9422</v>
      </c>
      <c r="Y46" s="1" t="s">
        <v>73</v>
      </c>
      <c r="Z46" s="1">
        <f t="shared" si="5"/>
        <v>500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2" t="s">
        <v>79</v>
      </c>
      <c r="B47" s="13" t="s">
        <v>32</v>
      </c>
      <c r="C47" s="13">
        <v>136.47399999999999</v>
      </c>
      <c r="D47" s="13">
        <v>301.48899999999998</v>
      </c>
      <c r="E47" s="13">
        <v>236.72499999999999</v>
      </c>
      <c r="F47" s="14"/>
      <c r="G47" s="15">
        <v>0</v>
      </c>
      <c r="H47" s="16"/>
      <c r="I47" s="16" t="s">
        <v>80</v>
      </c>
      <c r="J47" s="16"/>
      <c r="K47" s="16">
        <f>E47-J47</f>
        <v>236.72499999999999</v>
      </c>
      <c r="L47" s="16"/>
      <c r="M47" s="16"/>
      <c r="N47" s="16"/>
      <c r="O47" s="16">
        <f t="shared" si="2"/>
        <v>47.344999999999999</v>
      </c>
      <c r="P47" s="17"/>
      <c r="Q47" s="17"/>
      <c r="R47" s="16"/>
      <c r="S47" s="16">
        <f t="shared" si="3"/>
        <v>0</v>
      </c>
      <c r="T47" s="16">
        <f t="shared" si="4"/>
        <v>0</v>
      </c>
      <c r="U47" s="16">
        <v>63.048000000000002</v>
      </c>
      <c r="V47" s="16">
        <v>34.984400000000008</v>
      </c>
      <c r="W47" s="16">
        <v>39.599200000000003</v>
      </c>
      <c r="X47" s="16">
        <v>59.841999999999999</v>
      </c>
      <c r="Y47" s="16"/>
      <c r="Z47" s="1">
        <f t="shared" si="5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32</v>
      </c>
      <c r="C48" s="1">
        <v>205.827</v>
      </c>
      <c r="D48" s="1"/>
      <c r="E48" s="1">
        <v>103.759</v>
      </c>
      <c r="F48" s="1"/>
      <c r="G48" s="9">
        <v>1</v>
      </c>
      <c r="H48" s="1">
        <v>70</v>
      </c>
      <c r="I48" s="1"/>
      <c r="J48" s="1"/>
      <c r="K48" s="1">
        <f t="shared" si="6"/>
        <v>103.759</v>
      </c>
      <c r="L48" s="1"/>
      <c r="M48" s="1"/>
      <c r="N48" s="1">
        <v>300</v>
      </c>
      <c r="O48" s="1">
        <f t="shared" si="2"/>
        <v>20.751799999999999</v>
      </c>
      <c r="P48" s="5">
        <v>200</v>
      </c>
      <c r="Q48" s="5"/>
      <c r="R48" s="1"/>
      <c r="S48" s="1">
        <f t="shared" si="3"/>
        <v>24.094295434612903</v>
      </c>
      <c r="T48" s="1">
        <f t="shared" si="4"/>
        <v>14.456577260767741</v>
      </c>
      <c r="U48" s="1">
        <v>45.137800000000013</v>
      </c>
      <c r="V48" s="1">
        <v>-7.9296000000000006</v>
      </c>
      <c r="W48" s="1">
        <v>24.040800000000001</v>
      </c>
      <c r="X48" s="1">
        <v>74.7774</v>
      </c>
      <c r="Y48" s="1" t="s">
        <v>109</v>
      </c>
      <c r="Z48" s="1">
        <f t="shared" si="5"/>
        <v>200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29</v>
      </c>
      <c r="C49" s="1">
        <v>928</v>
      </c>
      <c r="D49" s="1">
        <v>600</v>
      </c>
      <c r="E49" s="1">
        <v>452</v>
      </c>
      <c r="F49" s="1">
        <v>420</v>
      </c>
      <c r="G49" s="9">
        <v>0.4</v>
      </c>
      <c r="H49" s="1">
        <v>40</v>
      </c>
      <c r="I49" s="1"/>
      <c r="J49" s="1"/>
      <c r="K49" s="1">
        <f t="shared" si="6"/>
        <v>452</v>
      </c>
      <c r="L49" s="1"/>
      <c r="M49" s="1"/>
      <c r="N49" s="1">
        <v>500</v>
      </c>
      <c r="O49" s="1">
        <f t="shared" si="2"/>
        <v>90.4</v>
      </c>
      <c r="P49" s="5">
        <v>500</v>
      </c>
      <c r="Q49" s="5"/>
      <c r="R49" s="1"/>
      <c r="S49" s="1">
        <f t="shared" si="3"/>
        <v>15.707964601769911</v>
      </c>
      <c r="T49" s="1">
        <f t="shared" si="4"/>
        <v>10.176991150442477</v>
      </c>
      <c r="U49" s="1">
        <v>106.2</v>
      </c>
      <c r="V49" s="1">
        <v>97</v>
      </c>
      <c r="W49" s="1">
        <v>107.6</v>
      </c>
      <c r="X49" s="1">
        <v>227.8</v>
      </c>
      <c r="Y49" s="1"/>
      <c r="Z49" s="1">
        <f t="shared" si="5"/>
        <v>200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32</v>
      </c>
      <c r="C50" s="1">
        <v>100.462</v>
      </c>
      <c r="D50" s="1">
        <v>397.38600000000002</v>
      </c>
      <c r="E50" s="1">
        <v>236.214</v>
      </c>
      <c r="F50" s="1">
        <v>90</v>
      </c>
      <c r="G50" s="9">
        <v>1</v>
      </c>
      <c r="H50" s="1">
        <v>40</v>
      </c>
      <c r="I50" s="1"/>
      <c r="J50" s="1"/>
      <c r="K50" s="1">
        <f t="shared" si="6"/>
        <v>236.214</v>
      </c>
      <c r="L50" s="1"/>
      <c r="M50" s="1"/>
      <c r="N50" s="1">
        <v>500</v>
      </c>
      <c r="O50" s="1">
        <f t="shared" si="2"/>
        <v>47.242800000000003</v>
      </c>
      <c r="P50" s="5">
        <v>300</v>
      </c>
      <c r="Q50" s="5"/>
      <c r="R50" s="1"/>
      <c r="S50" s="1">
        <f t="shared" si="3"/>
        <v>18.838849517810122</v>
      </c>
      <c r="T50" s="1">
        <f t="shared" si="4"/>
        <v>12.488675523042664</v>
      </c>
      <c r="U50" s="1">
        <v>86.790400000000005</v>
      </c>
      <c r="V50" s="1">
        <v>80.720399999999998</v>
      </c>
      <c r="W50" s="1">
        <v>40.392000000000003</v>
      </c>
      <c r="X50" s="1">
        <v>98.791799999999995</v>
      </c>
      <c r="Y50" s="1" t="s">
        <v>73</v>
      </c>
      <c r="Z50" s="1">
        <f t="shared" si="5"/>
        <v>300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32</v>
      </c>
      <c r="C51" s="1">
        <v>192.922</v>
      </c>
      <c r="D51" s="1"/>
      <c r="E51" s="1">
        <v>47.595999999999997</v>
      </c>
      <c r="F51" s="1">
        <v>120</v>
      </c>
      <c r="G51" s="9">
        <v>1</v>
      </c>
      <c r="H51" s="1">
        <v>50</v>
      </c>
      <c r="I51" s="1"/>
      <c r="J51" s="1"/>
      <c r="K51" s="1">
        <f t="shared" si="6"/>
        <v>47.595999999999997</v>
      </c>
      <c r="L51" s="1"/>
      <c r="M51" s="1"/>
      <c r="N51" s="1">
        <v>0</v>
      </c>
      <c r="O51" s="1">
        <f t="shared" si="2"/>
        <v>9.5191999999999997</v>
      </c>
      <c r="P51" s="5">
        <v>50</v>
      </c>
      <c r="Q51" s="5"/>
      <c r="R51" s="1"/>
      <c r="S51" s="1">
        <f t="shared" si="3"/>
        <v>17.858643583494413</v>
      </c>
      <c r="T51" s="1">
        <f t="shared" si="4"/>
        <v>12.606101353054878</v>
      </c>
      <c r="U51" s="1">
        <v>13.788</v>
      </c>
      <c r="V51" s="1">
        <v>15.5586</v>
      </c>
      <c r="W51" s="1">
        <v>12.621600000000001</v>
      </c>
      <c r="X51" s="1">
        <v>21.080400000000001</v>
      </c>
      <c r="Y51" s="1"/>
      <c r="Z51" s="1">
        <f t="shared" si="5"/>
        <v>50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29</v>
      </c>
      <c r="C52" s="1">
        <v>840</v>
      </c>
      <c r="D52" s="1">
        <v>300</v>
      </c>
      <c r="E52" s="1">
        <v>169</v>
      </c>
      <c r="F52" s="1">
        <v>542</v>
      </c>
      <c r="G52" s="9">
        <v>0.45</v>
      </c>
      <c r="H52" s="1">
        <v>50</v>
      </c>
      <c r="I52" s="1"/>
      <c r="J52" s="1"/>
      <c r="K52" s="1">
        <f t="shared" si="6"/>
        <v>169</v>
      </c>
      <c r="L52" s="1"/>
      <c r="M52" s="1"/>
      <c r="N52" s="1">
        <v>0</v>
      </c>
      <c r="O52" s="1">
        <f t="shared" si="2"/>
        <v>33.799999999999997</v>
      </c>
      <c r="P52" s="5"/>
      <c r="Q52" s="5"/>
      <c r="R52" s="1"/>
      <c r="S52" s="1">
        <f t="shared" si="3"/>
        <v>16.035502958579883</v>
      </c>
      <c r="T52" s="1">
        <f t="shared" si="4"/>
        <v>16.035502958579883</v>
      </c>
      <c r="U52" s="1">
        <v>31.2</v>
      </c>
      <c r="V52" s="1">
        <v>35</v>
      </c>
      <c r="W52" s="1">
        <v>57</v>
      </c>
      <c r="X52" s="1">
        <v>54.4</v>
      </c>
      <c r="Y52" s="1"/>
      <c r="Z52" s="1">
        <f t="shared" si="5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29</v>
      </c>
      <c r="C53" s="1">
        <v>324</v>
      </c>
      <c r="D53" s="1">
        <v>300</v>
      </c>
      <c r="E53" s="1">
        <v>133</v>
      </c>
      <c r="F53" s="1">
        <v>280</v>
      </c>
      <c r="G53" s="9">
        <v>0.4</v>
      </c>
      <c r="H53" s="1">
        <v>50</v>
      </c>
      <c r="I53" s="1"/>
      <c r="J53" s="1"/>
      <c r="K53" s="1">
        <f t="shared" ref="K53:K57" si="7">E53-J53</f>
        <v>133</v>
      </c>
      <c r="L53" s="1"/>
      <c r="M53" s="1"/>
      <c r="N53" s="1">
        <v>250</v>
      </c>
      <c r="O53" s="1">
        <f t="shared" si="2"/>
        <v>26.6</v>
      </c>
      <c r="P53" s="5"/>
      <c r="Q53" s="5"/>
      <c r="R53" s="1"/>
      <c r="S53" s="1">
        <f t="shared" si="3"/>
        <v>19.924812030075188</v>
      </c>
      <c r="T53" s="1">
        <f t="shared" si="4"/>
        <v>19.924812030075188</v>
      </c>
      <c r="U53" s="1">
        <v>43.2</v>
      </c>
      <c r="V53" s="1">
        <v>71</v>
      </c>
      <c r="W53" s="1">
        <v>57.8</v>
      </c>
      <c r="X53" s="1">
        <v>48.6</v>
      </c>
      <c r="Y53" s="1"/>
      <c r="Z53" s="1">
        <f t="shared" si="5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32</v>
      </c>
      <c r="C54" s="1">
        <v>319.48</v>
      </c>
      <c r="D54" s="1">
        <v>53.726999999999997</v>
      </c>
      <c r="E54" s="1">
        <v>62.231999999999999</v>
      </c>
      <c r="F54" s="1">
        <v>130</v>
      </c>
      <c r="G54" s="9">
        <v>1</v>
      </c>
      <c r="H54" s="1">
        <v>50</v>
      </c>
      <c r="I54" s="1"/>
      <c r="J54" s="1"/>
      <c r="K54" s="1">
        <f t="shared" si="7"/>
        <v>62.231999999999999</v>
      </c>
      <c r="L54" s="1"/>
      <c r="M54" s="1"/>
      <c r="N54" s="1">
        <v>0</v>
      </c>
      <c r="O54" s="1">
        <f t="shared" si="2"/>
        <v>12.446400000000001</v>
      </c>
      <c r="P54" s="5">
        <v>90</v>
      </c>
      <c r="Q54" s="5"/>
      <c r="R54" s="1"/>
      <c r="S54" s="1">
        <f t="shared" si="3"/>
        <v>17.675793803830825</v>
      </c>
      <c r="T54" s="1">
        <f t="shared" si="4"/>
        <v>10.444787247718216</v>
      </c>
      <c r="U54" s="1">
        <v>12.026999999999999</v>
      </c>
      <c r="V54" s="1">
        <v>24.9512</v>
      </c>
      <c r="W54" s="1">
        <v>21.7942</v>
      </c>
      <c r="X54" s="1">
        <v>20.4556</v>
      </c>
      <c r="Y54" s="1"/>
      <c r="Z54" s="1">
        <f t="shared" si="5"/>
        <v>90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29</v>
      </c>
      <c r="C55" s="1">
        <v>960</v>
      </c>
      <c r="D55" s="1">
        <v>500</v>
      </c>
      <c r="E55" s="1">
        <v>326</v>
      </c>
      <c r="F55" s="1">
        <v>642</v>
      </c>
      <c r="G55" s="9">
        <v>0.45</v>
      </c>
      <c r="H55" s="1">
        <v>50</v>
      </c>
      <c r="I55" s="1"/>
      <c r="J55" s="1"/>
      <c r="K55" s="1">
        <f t="shared" si="7"/>
        <v>326</v>
      </c>
      <c r="L55" s="1"/>
      <c r="M55" s="1"/>
      <c r="N55" s="1">
        <v>0</v>
      </c>
      <c r="O55" s="1">
        <f t="shared" si="2"/>
        <v>65.2</v>
      </c>
      <c r="P55" s="5">
        <v>100</v>
      </c>
      <c r="Q55" s="5"/>
      <c r="R55" s="1"/>
      <c r="S55" s="1">
        <f t="shared" si="3"/>
        <v>11.380368098159508</v>
      </c>
      <c r="T55" s="1">
        <f t="shared" si="4"/>
        <v>9.8466257668711652</v>
      </c>
      <c r="U55" s="1">
        <v>53.2</v>
      </c>
      <c r="V55" s="1">
        <v>106.2</v>
      </c>
      <c r="W55" s="1">
        <v>81.599999999999994</v>
      </c>
      <c r="X55" s="1">
        <v>88.6</v>
      </c>
      <c r="Y55" s="1"/>
      <c r="Z55" s="1">
        <f t="shared" si="5"/>
        <v>45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29</v>
      </c>
      <c r="C56" s="1">
        <v>376</v>
      </c>
      <c r="D56" s="1"/>
      <c r="E56" s="1">
        <v>30</v>
      </c>
      <c r="F56" s="1">
        <v>346</v>
      </c>
      <c r="G56" s="9">
        <v>0.17</v>
      </c>
      <c r="H56" s="1">
        <v>180</v>
      </c>
      <c r="I56" s="1"/>
      <c r="J56" s="1"/>
      <c r="K56" s="1">
        <f t="shared" si="7"/>
        <v>30</v>
      </c>
      <c r="L56" s="1"/>
      <c r="M56" s="1"/>
      <c r="N56" s="1">
        <v>0</v>
      </c>
      <c r="O56" s="1">
        <f t="shared" si="2"/>
        <v>6</v>
      </c>
      <c r="P56" s="5"/>
      <c r="Q56" s="5"/>
      <c r="R56" s="1"/>
      <c r="S56" s="1">
        <f t="shared" si="3"/>
        <v>57.666666666666664</v>
      </c>
      <c r="T56" s="1">
        <f t="shared" si="4"/>
        <v>57.666666666666664</v>
      </c>
      <c r="U56" s="1">
        <v>7.2</v>
      </c>
      <c r="V56" s="1">
        <v>11.4</v>
      </c>
      <c r="W56" s="1">
        <v>8</v>
      </c>
      <c r="X56" s="1">
        <v>3.2</v>
      </c>
      <c r="Y56" s="25" t="s">
        <v>108</v>
      </c>
      <c r="Z56" s="1">
        <f t="shared" si="5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29</v>
      </c>
      <c r="C57" s="1">
        <v>87</v>
      </c>
      <c r="D57" s="1"/>
      <c r="E57" s="1"/>
      <c r="F57" s="1"/>
      <c r="G57" s="9">
        <v>0.17</v>
      </c>
      <c r="H57" s="1">
        <v>180</v>
      </c>
      <c r="I57" s="1"/>
      <c r="J57" s="1"/>
      <c r="K57" s="1">
        <f t="shared" si="7"/>
        <v>0</v>
      </c>
      <c r="L57" s="1"/>
      <c r="M57" s="1"/>
      <c r="N57" s="1">
        <v>588.23529411764707</v>
      </c>
      <c r="O57" s="1">
        <f t="shared" si="2"/>
        <v>0</v>
      </c>
      <c r="P57" s="5"/>
      <c r="Q57" s="5"/>
      <c r="R57" s="1"/>
      <c r="S57" s="1" t="e">
        <f t="shared" si="3"/>
        <v>#DIV/0!</v>
      </c>
      <c r="T57" s="1" t="e">
        <f t="shared" si="4"/>
        <v>#DIV/0!</v>
      </c>
      <c r="U57" s="1">
        <v>34</v>
      </c>
      <c r="V57" s="1">
        <v>0</v>
      </c>
      <c r="W57" s="1">
        <v>10.6</v>
      </c>
      <c r="X57" s="1">
        <v>11</v>
      </c>
      <c r="Y57" s="1" t="s">
        <v>106</v>
      </c>
      <c r="Z57" s="1">
        <f t="shared" si="5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81</v>
      </c>
      <c r="B58" s="18" t="s">
        <v>32</v>
      </c>
      <c r="C58" s="18"/>
      <c r="D58" s="18">
        <v>25.013000000000002</v>
      </c>
      <c r="E58" s="18">
        <v>25.013000000000002</v>
      </c>
      <c r="F58" s="18"/>
      <c r="G58" s="19">
        <v>0</v>
      </c>
      <c r="H58" s="18"/>
      <c r="I58" s="18" t="s">
        <v>82</v>
      </c>
      <c r="J58" s="18"/>
      <c r="K58" s="18">
        <f t="shared" ref="K58:K74" si="8">E58-J58</f>
        <v>25.013000000000002</v>
      </c>
      <c r="L58" s="18"/>
      <c r="M58" s="18"/>
      <c r="N58" s="18"/>
      <c r="O58" s="18">
        <f t="shared" si="2"/>
        <v>5.0026000000000002</v>
      </c>
      <c r="P58" s="20"/>
      <c r="Q58" s="20"/>
      <c r="R58" s="18"/>
      <c r="S58" s="18">
        <f t="shared" si="3"/>
        <v>0</v>
      </c>
      <c r="T58" s="18">
        <f t="shared" si="4"/>
        <v>0</v>
      </c>
      <c r="U58" s="18">
        <v>19.802800000000001</v>
      </c>
      <c r="V58" s="18">
        <v>14.9948</v>
      </c>
      <c r="W58" s="18">
        <v>14.9948</v>
      </c>
      <c r="X58" s="18">
        <v>2.9929999999999999</v>
      </c>
      <c r="Y58" s="18"/>
      <c r="Z58" s="18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83</v>
      </c>
      <c r="B59" s="18" t="s">
        <v>32</v>
      </c>
      <c r="C59" s="18"/>
      <c r="D59" s="18">
        <v>27.658000000000001</v>
      </c>
      <c r="E59" s="18">
        <v>25.47</v>
      </c>
      <c r="F59" s="18"/>
      <c r="G59" s="19">
        <v>0</v>
      </c>
      <c r="H59" s="18"/>
      <c r="I59" s="18" t="s">
        <v>82</v>
      </c>
      <c r="J59" s="18"/>
      <c r="K59" s="18">
        <f t="shared" si="8"/>
        <v>25.47</v>
      </c>
      <c r="L59" s="18"/>
      <c r="M59" s="18"/>
      <c r="N59" s="18"/>
      <c r="O59" s="18">
        <f t="shared" si="2"/>
        <v>5.0939999999999994</v>
      </c>
      <c r="P59" s="20"/>
      <c r="Q59" s="20"/>
      <c r="R59" s="18"/>
      <c r="S59" s="18">
        <f t="shared" si="3"/>
        <v>0</v>
      </c>
      <c r="T59" s="18">
        <f t="shared" si="4"/>
        <v>0</v>
      </c>
      <c r="U59" s="18">
        <v>3.3668</v>
      </c>
      <c r="V59" s="18">
        <v>5.5082000000000004</v>
      </c>
      <c r="W59" s="18">
        <v>5.5082000000000004</v>
      </c>
      <c r="X59" s="18">
        <v>0</v>
      </c>
      <c r="Y59" s="18"/>
      <c r="Z59" s="18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84</v>
      </c>
      <c r="B60" s="18" t="s">
        <v>29</v>
      </c>
      <c r="C60" s="18"/>
      <c r="D60" s="18">
        <v>45</v>
      </c>
      <c r="E60" s="18">
        <v>33</v>
      </c>
      <c r="F60" s="18"/>
      <c r="G60" s="19">
        <v>0</v>
      </c>
      <c r="H60" s="18"/>
      <c r="I60" s="18" t="s">
        <v>82</v>
      </c>
      <c r="J60" s="18"/>
      <c r="K60" s="18">
        <f t="shared" si="8"/>
        <v>33</v>
      </c>
      <c r="L60" s="18"/>
      <c r="M60" s="18"/>
      <c r="N60" s="18"/>
      <c r="O60" s="18">
        <f t="shared" si="2"/>
        <v>6.6</v>
      </c>
      <c r="P60" s="20"/>
      <c r="Q60" s="20"/>
      <c r="R60" s="18"/>
      <c r="S60" s="18">
        <f t="shared" si="3"/>
        <v>0</v>
      </c>
      <c r="T60" s="18">
        <f t="shared" si="4"/>
        <v>0</v>
      </c>
      <c r="U60" s="18">
        <v>6.8</v>
      </c>
      <c r="V60" s="18"/>
      <c r="W60" s="18"/>
      <c r="X60" s="18"/>
      <c r="Y60" s="18"/>
      <c r="Z60" s="18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8" t="s">
        <v>85</v>
      </c>
      <c r="B61" s="18" t="s">
        <v>32</v>
      </c>
      <c r="C61" s="18"/>
      <c r="D61" s="18"/>
      <c r="E61" s="18"/>
      <c r="F61" s="18"/>
      <c r="G61" s="19">
        <v>0</v>
      </c>
      <c r="H61" s="18"/>
      <c r="I61" s="18" t="s">
        <v>82</v>
      </c>
      <c r="J61" s="18"/>
      <c r="K61" s="18">
        <f t="shared" si="8"/>
        <v>0</v>
      </c>
      <c r="L61" s="18"/>
      <c r="M61" s="18"/>
      <c r="N61" s="18"/>
      <c r="O61" s="18">
        <f t="shared" si="2"/>
        <v>0</v>
      </c>
      <c r="P61" s="20"/>
      <c r="Q61" s="20"/>
      <c r="R61" s="18"/>
      <c r="S61" s="18" t="e">
        <f t="shared" si="3"/>
        <v>#DIV/0!</v>
      </c>
      <c r="T61" s="18" t="e">
        <f t="shared" si="4"/>
        <v>#DIV/0!</v>
      </c>
      <c r="U61" s="18">
        <v>1.7545999999999999</v>
      </c>
      <c r="V61" s="18">
        <v>3.1507999999999998</v>
      </c>
      <c r="W61" s="18">
        <v>3.4722</v>
      </c>
      <c r="X61" s="18">
        <v>4.1104000000000003</v>
      </c>
      <c r="Y61" s="18"/>
      <c r="Z61" s="18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86</v>
      </c>
      <c r="B62" s="18" t="s">
        <v>29</v>
      </c>
      <c r="C62" s="18"/>
      <c r="D62" s="18">
        <v>39</v>
      </c>
      <c r="E62" s="18">
        <v>34</v>
      </c>
      <c r="F62" s="18"/>
      <c r="G62" s="19">
        <v>0</v>
      </c>
      <c r="H62" s="18"/>
      <c r="I62" s="18" t="s">
        <v>82</v>
      </c>
      <c r="J62" s="18"/>
      <c r="K62" s="18">
        <f t="shared" si="8"/>
        <v>34</v>
      </c>
      <c r="L62" s="18"/>
      <c r="M62" s="18"/>
      <c r="N62" s="18"/>
      <c r="O62" s="18">
        <f t="shared" si="2"/>
        <v>6.8</v>
      </c>
      <c r="P62" s="20"/>
      <c r="Q62" s="20"/>
      <c r="R62" s="18"/>
      <c r="S62" s="18">
        <f t="shared" si="3"/>
        <v>0</v>
      </c>
      <c r="T62" s="18">
        <f t="shared" si="4"/>
        <v>0</v>
      </c>
      <c r="U62" s="18">
        <v>5.2</v>
      </c>
      <c r="V62" s="18">
        <v>6.4</v>
      </c>
      <c r="W62" s="18">
        <v>2.6</v>
      </c>
      <c r="X62" s="18">
        <v>5.6</v>
      </c>
      <c r="Y62" s="18"/>
      <c r="Z62" s="18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8" t="s">
        <v>87</v>
      </c>
      <c r="B63" s="18" t="s">
        <v>32</v>
      </c>
      <c r="C63" s="18"/>
      <c r="D63" s="18">
        <v>27.547000000000001</v>
      </c>
      <c r="E63" s="18">
        <v>23.327999999999999</v>
      </c>
      <c r="F63" s="18"/>
      <c r="G63" s="19">
        <v>0</v>
      </c>
      <c r="H63" s="18"/>
      <c r="I63" s="18" t="s">
        <v>82</v>
      </c>
      <c r="J63" s="18"/>
      <c r="K63" s="18">
        <f t="shared" si="8"/>
        <v>23.327999999999999</v>
      </c>
      <c r="L63" s="18"/>
      <c r="M63" s="18"/>
      <c r="N63" s="18"/>
      <c r="O63" s="18">
        <f t="shared" si="2"/>
        <v>4.6655999999999995</v>
      </c>
      <c r="P63" s="20"/>
      <c r="Q63" s="20"/>
      <c r="R63" s="18"/>
      <c r="S63" s="18">
        <f t="shared" si="3"/>
        <v>0</v>
      </c>
      <c r="T63" s="18">
        <f t="shared" si="4"/>
        <v>0</v>
      </c>
      <c r="U63" s="18">
        <v>4.0814000000000004</v>
      </c>
      <c r="V63" s="18">
        <v>2.9445999999999999</v>
      </c>
      <c r="W63" s="18">
        <v>2.4281999999999999</v>
      </c>
      <c r="X63" s="18">
        <v>4.3323999999999998</v>
      </c>
      <c r="Y63" s="18"/>
      <c r="Z63" s="18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88</v>
      </c>
      <c r="B64" s="18" t="s">
        <v>29</v>
      </c>
      <c r="C64" s="18"/>
      <c r="D64" s="18">
        <v>33</v>
      </c>
      <c r="E64" s="18">
        <v>30</v>
      </c>
      <c r="F64" s="18"/>
      <c r="G64" s="19">
        <v>0</v>
      </c>
      <c r="H64" s="18"/>
      <c r="I64" s="18" t="s">
        <v>82</v>
      </c>
      <c r="J64" s="18"/>
      <c r="K64" s="18">
        <f t="shared" si="8"/>
        <v>30</v>
      </c>
      <c r="L64" s="18"/>
      <c r="M64" s="18"/>
      <c r="N64" s="18"/>
      <c r="O64" s="18">
        <f t="shared" si="2"/>
        <v>6</v>
      </c>
      <c r="P64" s="20"/>
      <c r="Q64" s="20"/>
      <c r="R64" s="18"/>
      <c r="S64" s="18">
        <f t="shared" si="3"/>
        <v>0</v>
      </c>
      <c r="T64" s="18">
        <f t="shared" si="4"/>
        <v>0</v>
      </c>
      <c r="U64" s="18">
        <v>5.6</v>
      </c>
      <c r="V64" s="18">
        <v>4.4000000000000004</v>
      </c>
      <c r="W64" s="18">
        <v>2.2000000000000002</v>
      </c>
      <c r="X64" s="18">
        <v>5</v>
      </c>
      <c r="Y64" s="18"/>
      <c r="Z64" s="18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89</v>
      </c>
      <c r="B65" s="18" t="s">
        <v>32</v>
      </c>
      <c r="C65" s="18"/>
      <c r="D65" s="18">
        <v>60.529000000000003</v>
      </c>
      <c r="E65" s="18">
        <v>36.567999999999998</v>
      </c>
      <c r="F65" s="18"/>
      <c r="G65" s="19">
        <v>0</v>
      </c>
      <c r="H65" s="18"/>
      <c r="I65" s="18" t="s">
        <v>82</v>
      </c>
      <c r="J65" s="18"/>
      <c r="K65" s="18">
        <f t="shared" si="8"/>
        <v>36.567999999999998</v>
      </c>
      <c r="L65" s="18"/>
      <c r="M65" s="18"/>
      <c r="N65" s="18"/>
      <c r="O65" s="18">
        <f t="shared" si="2"/>
        <v>7.3135999999999992</v>
      </c>
      <c r="P65" s="20"/>
      <c r="Q65" s="20"/>
      <c r="R65" s="18"/>
      <c r="S65" s="18">
        <f t="shared" si="3"/>
        <v>0</v>
      </c>
      <c r="T65" s="18">
        <f t="shared" si="4"/>
        <v>0</v>
      </c>
      <c r="U65" s="18">
        <v>13.099600000000001</v>
      </c>
      <c r="V65" s="18">
        <v>8.557599999999999</v>
      </c>
      <c r="W65" s="18">
        <v>2.6221999999999999</v>
      </c>
      <c r="X65" s="18">
        <v>9.4176000000000002</v>
      </c>
      <c r="Y65" s="18"/>
      <c r="Z65" s="18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90</v>
      </c>
      <c r="B66" s="18" t="s">
        <v>32</v>
      </c>
      <c r="C66" s="18"/>
      <c r="D66" s="18">
        <v>56.994999999999997</v>
      </c>
      <c r="E66" s="18">
        <v>44.570999999999998</v>
      </c>
      <c r="F66" s="18"/>
      <c r="G66" s="19">
        <v>0</v>
      </c>
      <c r="H66" s="18"/>
      <c r="I66" s="18" t="s">
        <v>82</v>
      </c>
      <c r="J66" s="18"/>
      <c r="K66" s="18">
        <f t="shared" si="8"/>
        <v>44.570999999999998</v>
      </c>
      <c r="L66" s="18"/>
      <c r="M66" s="18"/>
      <c r="N66" s="18"/>
      <c r="O66" s="18">
        <f t="shared" si="2"/>
        <v>8.9141999999999992</v>
      </c>
      <c r="P66" s="20"/>
      <c r="Q66" s="20"/>
      <c r="R66" s="18"/>
      <c r="S66" s="18">
        <f t="shared" si="3"/>
        <v>0</v>
      </c>
      <c r="T66" s="18">
        <f t="shared" si="4"/>
        <v>0</v>
      </c>
      <c r="U66" s="18">
        <v>5.4630000000000001</v>
      </c>
      <c r="V66" s="18"/>
      <c r="W66" s="18"/>
      <c r="X66" s="18"/>
      <c r="Y66" s="18"/>
      <c r="Z66" s="18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91</v>
      </c>
      <c r="B67" s="18" t="s">
        <v>32</v>
      </c>
      <c r="C67" s="18"/>
      <c r="D67" s="18">
        <v>32.252000000000002</v>
      </c>
      <c r="E67" s="18">
        <v>22.417000000000002</v>
      </c>
      <c r="F67" s="18"/>
      <c r="G67" s="19">
        <v>0</v>
      </c>
      <c r="H67" s="18"/>
      <c r="I67" s="18" t="s">
        <v>82</v>
      </c>
      <c r="J67" s="18"/>
      <c r="K67" s="18">
        <f t="shared" si="8"/>
        <v>22.417000000000002</v>
      </c>
      <c r="L67" s="18"/>
      <c r="M67" s="18"/>
      <c r="N67" s="18"/>
      <c r="O67" s="18">
        <f t="shared" si="2"/>
        <v>4.4834000000000005</v>
      </c>
      <c r="P67" s="20"/>
      <c r="Q67" s="20"/>
      <c r="R67" s="18"/>
      <c r="S67" s="18">
        <f t="shared" si="3"/>
        <v>0</v>
      </c>
      <c r="T67" s="18">
        <f t="shared" si="4"/>
        <v>0</v>
      </c>
      <c r="U67" s="18">
        <v>13.9094</v>
      </c>
      <c r="V67" s="18">
        <v>4.4359999999999999</v>
      </c>
      <c r="W67" s="18">
        <v>4.4359999999999999</v>
      </c>
      <c r="X67" s="18">
        <v>8.0373999999999999</v>
      </c>
      <c r="Y67" s="18"/>
      <c r="Z67" s="18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92</v>
      </c>
      <c r="B68" s="18" t="s">
        <v>32</v>
      </c>
      <c r="C68" s="18"/>
      <c r="D68" s="18">
        <v>10.071</v>
      </c>
      <c r="E68" s="18">
        <v>10.071</v>
      </c>
      <c r="F68" s="18"/>
      <c r="G68" s="19">
        <v>0</v>
      </c>
      <c r="H68" s="18"/>
      <c r="I68" s="18" t="s">
        <v>82</v>
      </c>
      <c r="J68" s="18"/>
      <c r="K68" s="18">
        <f t="shared" si="8"/>
        <v>10.071</v>
      </c>
      <c r="L68" s="18"/>
      <c r="M68" s="18"/>
      <c r="N68" s="18"/>
      <c r="O68" s="18">
        <f t="shared" si="2"/>
        <v>2.0141999999999998</v>
      </c>
      <c r="P68" s="20"/>
      <c r="Q68" s="20"/>
      <c r="R68" s="18"/>
      <c r="S68" s="18">
        <f t="shared" si="3"/>
        <v>0</v>
      </c>
      <c r="T68" s="18">
        <f t="shared" si="4"/>
        <v>0</v>
      </c>
      <c r="U68" s="18">
        <v>1.9912000000000001</v>
      </c>
      <c r="V68" s="18">
        <v>16.973199999999999</v>
      </c>
      <c r="W68" s="18">
        <v>16.973199999999999</v>
      </c>
      <c r="X68" s="18">
        <v>0</v>
      </c>
      <c r="Y68" s="18"/>
      <c r="Z68" s="18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93</v>
      </c>
      <c r="B69" s="18" t="s">
        <v>32</v>
      </c>
      <c r="C69" s="18"/>
      <c r="D69" s="18">
        <v>4.8310000000000004</v>
      </c>
      <c r="E69" s="18">
        <v>2.415</v>
      </c>
      <c r="F69" s="18"/>
      <c r="G69" s="19">
        <v>0</v>
      </c>
      <c r="H69" s="18"/>
      <c r="I69" s="18" t="s">
        <v>82</v>
      </c>
      <c r="J69" s="18"/>
      <c r="K69" s="18">
        <f t="shared" si="8"/>
        <v>2.415</v>
      </c>
      <c r="L69" s="18"/>
      <c r="M69" s="18"/>
      <c r="N69" s="18"/>
      <c r="O69" s="18">
        <f t="shared" si="2"/>
        <v>0.48299999999999998</v>
      </c>
      <c r="P69" s="20"/>
      <c r="Q69" s="20"/>
      <c r="R69" s="18"/>
      <c r="S69" s="18">
        <f t="shared" si="3"/>
        <v>0</v>
      </c>
      <c r="T69" s="18">
        <f t="shared" si="4"/>
        <v>0</v>
      </c>
      <c r="U69" s="18">
        <v>17.837</v>
      </c>
      <c r="V69" s="18">
        <v>9.6815999999999995</v>
      </c>
      <c r="W69" s="18">
        <v>7.2629999999999999</v>
      </c>
      <c r="X69" s="18">
        <v>12.102600000000001</v>
      </c>
      <c r="Y69" s="18"/>
      <c r="Z69" s="18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94</v>
      </c>
      <c r="B70" s="18" t="s">
        <v>32</v>
      </c>
      <c r="C70" s="18"/>
      <c r="D70" s="18">
        <v>104.39400000000001</v>
      </c>
      <c r="E70" s="18">
        <v>91.207999999999998</v>
      </c>
      <c r="F70" s="18"/>
      <c r="G70" s="19">
        <v>0</v>
      </c>
      <c r="H70" s="18"/>
      <c r="I70" s="18" t="s">
        <v>82</v>
      </c>
      <c r="J70" s="18"/>
      <c r="K70" s="18">
        <f t="shared" si="8"/>
        <v>91.207999999999998</v>
      </c>
      <c r="L70" s="18"/>
      <c r="M70" s="18"/>
      <c r="N70" s="18"/>
      <c r="O70" s="18">
        <f t="shared" si="2"/>
        <v>18.241599999999998</v>
      </c>
      <c r="P70" s="20"/>
      <c r="Q70" s="20"/>
      <c r="R70" s="18"/>
      <c r="S70" s="18">
        <f t="shared" si="3"/>
        <v>0</v>
      </c>
      <c r="T70" s="18">
        <f t="shared" si="4"/>
        <v>0</v>
      </c>
      <c r="U70" s="18">
        <v>17.868400000000001</v>
      </c>
      <c r="V70" s="18">
        <v>22.340199999999999</v>
      </c>
      <c r="W70" s="18">
        <v>16.312000000000001</v>
      </c>
      <c r="X70" s="18">
        <v>26.585000000000001</v>
      </c>
      <c r="Y70" s="18"/>
      <c r="Z70" s="18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95</v>
      </c>
      <c r="B71" s="18" t="s">
        <v>32</v>
      </c>
      <c r="C71" s="18"/>
      <c r="D71" s="18">
        <v>57.972000000000001</v>
      </c>
      <c r="E71" s="18">
        <v>55.335000000000001</v>
      </c>
      <c r="F71" s="18"/>
      <c r="G71" s="19">
        <v>0</v>
      </c>
      <c r="H71" s="18"/>
      <c r="I71" s="18" t="s">
        <v>82</v>
      </c>
      <c r="J71" s="18"/>
      <c r="K71" s="18">
        <f t="shared" si="8"/>
        <v>55.335000000000001</v>
      </c>
      <c r="L71" s="18"/>
      <c r="M71" s="18"/>
      <c r="N71" s="18"/>
      <c r="O71" s="18">
        <f t="shared" ref="O71:O74" si="9">E71/5</f>
        <v>11.067</v>
      </c>
      <c r="P71" s="20"/>
      <c r="Q71" s="20"/>
      <c r="R71" s="18"/>
      <c r="S71" s="18">
        <f t="shared" ref="S71:S74" si="10">(F71+N71+P71)/O71</f>
        <v>0</v>
      </c>
      <c r="T71" s="18">
        <f t="shared" ref="T71:T74" si="11">(F71+N71)/O71</f>
        <v>0</v>
      </c>
      <c r="U71" s="18">
        <v>14.423400000000001</v>
      </c>
      <c r="V71" s="18">
        <v>0</v>
      </c>
      <c r="W71" s="18">
        <v>2.4470000000000001</v>
      </c>
      <c r="X71" s="18">
        <v>29.491199999999999</v>
      </c>
      <c r="Y71" s="18"/>
      <c r="Z71" s="18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96</v>
      </c>
      <c r="B72" s="18" t="s">
        <v>29</v>
      </c>
      <c r="C72" s="18"/>
      <c r="D72" s="18">
        <v>73</v>
      </c>
      <c r="E72" s="18">
        <v>65</v>
      </c>
      <c r="F72" s="18"/>
      <c r="G72" s="19">
        <v>0</v>
      </c>
      <c r="H72" s="18"/>
      <c r="I72" s="18" t="s">
        <v>82</v>
      </c>
      <c r="J72" s="18"/>
      <c r="K72" s="18">
        <f t="shared" si="8"/>
        <v>65</v>
      </c>
      <c r="L72" s="18"/>
      <c r="M72" s="18"/>
      <c r="N72" s="18"/>
      <c r="O72" s="18">
        <f t="shared" si="9"/>
        <v>13</v>
      </c>
      <c r="P72" s="20"/>
      <c r="Q72" s="20"/>
      <c r="R72" s="18"/>
      <c r="S72" s="18">
        <f t="shared" si="10"/>
        <v>0</v>
      </c>
      <c r="T72" s="18">
        <f t="shared" si="11"/>
        <v>0</v>
      </c>
      <c r="U72" s="18">
        <v>10.8</v>
      </c>
      <c r="V72" s="18">
        <v>9</v>
      </c>
      <c r="W72" s="18">
        <v>10.4</v>
      </c>
      <c r="X72" s="18">
        <v>28.8</v>
      </c>
      <c r="Y72" s="18"/>
      <c r="Z72" s="18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97</v>
      </c>
      <c r="B73" s="18" t="s">
        <v>32</v>
      </c>
      <c r="C73" s="18"/>
      <c r="D73" s="18">
        <v>42.201000000000001</v>
      </c>
      <c r="E73" s="18">
        <v>40.734000000000002</v>
      </c>
      <c r="F73" s="18"/>
      <c r="G73" s="19">
        <v>0</v>
      </c>
      <c r="H73" s="18"/>
      <c r="I73" s="18" t="s">
        <v>82</v>
      </c>
      <c r="J73" s="18"/>
      <c r="K73" s="18">
        <f t="shared" si="8"/>
        <v>40.734000000000002</v>
      </c>
      <c r="L73" s="18"/>
      <c r="M73" s="18"/>
      <c r="N73" s="18"/>
      <c r="O73" s="18">
        <f t="shared" si="9"/>
        <v>8.1468000000000007</v>
      </c>
      <c r="P73" s="20"/>
      <c r="Q73" s="20"/>
      <c r="R73" s="18"/>
      <c r="S73" s="18">
        <f t="shared" si="10"/>
        <v>0</v>
      </c>
      <c r="T73" s="18">
        <f t="shared" si="11"/>
        <v>0</v>
      </c>
      <c r="U73" s="18">
        <v>12.829599999999999</v>
      </c>
      <c r="V73" s="18">
        <v>8.9871999999999996</v>
      </c>
      <c r="W73" s="18">
        <v>2.9371999999999998</v>
      </c>
      <c r="X73" s="18">
        <v>10.805199999999999</v>
      </c>
      <c r="Y73" s="18"/>
      <c r="Z73" s="18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98</v>
      </c>
      <c r="B74" s="18" t="s">
        <v>32</v>
      </c>
      <c r="C74" s="18"/>
      <c r="D74" s="18">
        <v>73.959000000000003</v>
      </c>
      <c r="E74" s="18">
        <v>59.607999999999997</v>
      </c>
      <c r="F74" s="18"/>
      <c r="G74" s="19">
        <v>0</v>
      </c>
      <c r="H74" s="18"/>
      <c r="I74" s="18" t="s">
        <v>82</v>
      </c>
      <c r="J74" s="18"/>
      <c r="K74" s="18">
        <f t="shared" si="8"/>
        <v>59.607999999999997</v>
      </c>
      <c r="L74" s="18"/>
      <c r="M74" s="18"/>
      <c r="N74" s="18"/>
      <c r="O74" s="18">
        <f t="shared" si="9"/>
        <v>11.9216</v>
      </c>
      <c r="P74" s="20"/>
      <c r="Q74" s="20"/>
      <c r="R74" s="18"/>
      <c r="S74" s="18">
        <f t="shared" si="10"/>
        <v>0</v>
      </c>
      <c r="T74" s="18">
        <f t="shared" si="11"/>
        <v>0</v>
      </c>
      <c r="U74" s="18">
        <v>12.730600000000001</v>
      </c>
      <c r="V74" s="18">
        <v>2.0373999999999999</v>
      </c>
      <c r="W74" s="18">
        <v>2.2073999999999998</v>
      </c>
      <c r="X74" s="18">
        <v>8.3216000000000001</v>
      </c>
      <c r="Y74" s="18"/>
      <c r="Z74" s="18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</sheetData>
  <autoFilter ref="A3:Z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2025-03-13T12:21:39Z</dcterms:created>
  <dcterms:modified xsi:type="dcterms:W3CDTF">2025-03-20T14:21:37Z</dcterms:modified>
</cp:coreProperties>
</file>