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D182A2-976E-499C-B690-8978A7985E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O537" i="1" s="1"/>
  <c r="BN536" i="1"/>
  <c r="BL536" i="1"/>
  <c r="X536" i="1"/>
  <c r="BO536" i="1" s="1"/>
  <c r="BN535" i="1"/>
  <c r="BL535" i="1"/>
  <c r="X535" i="1"/>
  <c r="BO535" i="1" s="1"/>
  <c r="BN534" i="1"/>
  <c r="BL534" i="1"/>
  <c r="X534" i="1"/>
  <c r="X538" i="1" s="1"/>
  <c r="W532" i="1"/>
  <c r="W531" i="1"/>
  <c r="BN530" i="1"/>
  <c r="BL530" i="1"/>
  <c r="X530" i="1"/>
  <c r="BO530" i="1" s="1"/>
  <c r="BN529" i="1"/>
  <c r="BL529" i="1"/>
  <c r="X529" i="1"/>
  <c r="BO529" i="1" s="1"/>
  <c r="BN528" i="1"/>
  <c r="BL528" i="1"/>
  <c r="X528" i="1"/>
  <c r="BO528" i="1" s="1"/>
  <c r="BN527" i="1"/>
  <c r="BL527" i="1"/>
  <c r="X527" i="1"/>
  <c r="BO527" i="1" s="1"/>
  <c r="BN526" i="1"/>
  <c r="BL526" i="1"/>
  <c r="X526" i="1"/>
  <c r="W524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O518" i="1"/>
  <c r="BN517" i="1"/>
  <c r="BL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W477" i="1"/>
  <c r="W476" i="1"/>
  <c r="BN475" i="1"/>
  <c r="BL475" i="1"/>
  <c r="X475" i="1"/>
  <c r="O475" i="1"/>
  <c r="BN474" i="1"/>
  <c r="BL474" i="1"/>
  <c r="X474" i="1"/>
  <c r="O474" i="1"/>
  <c r="W472" i="1"/>
  <c r="W471" i="1"/>
  <c r="BN470" i="1"/>
  <c r="BL470" i="1"/>
  <c r="X470" i="1"/>
  <c r="BO470" i="1" s="1"/>
  <c r="O470" i="1"/>
  <c r="BN469" i="1"/>
  <c r="BL469" i="1"/>
  <c r="X469" i="1"/>
  <c r="O469" i="1"/>
  <c r="BN468" i="1"/>
  <c r="BL468" i="1"/>
  <c r="X468" i="1"/>
  <c r="BO468" i="1" s="1"/>
  <c r="O468" i="1"/>
  <c r="BO467" i="1"/>
  <c r="BN467" i="1"/>
  <c r="BM467" i="1"/>
  <c r="BL467" i="1"/>
  <c r="Y467" i="1"/>
  <c r="X467" i="1"/>
  <c r="O467" i="1"/>
  <c r="BN466" i="1"/>
  <c r="BL466" i="1"/>
  <c r="X466" i="1"/>
  <c r="BO466" i="1" s="1"/>
  <c r="O466" i="1"/>
  <c r="BN465" i="1"/>
  <c r="BL465" i="1"/>
  <c r="X465" i="1"/>
  <c r="O465" i="1"/>
  <c r="BN464" i="1"/>
  <c r="BL464" i="1"/>
  <c r="X464" i="1"/>
  <c r="BO464" i="1" s="1"/>
  <c r="O464" i="1"/>
  <c r="BN463" i="1"/>
  <c r="BL463" i="1"/>
  <c r="X463" i="1"/>
  <c r="O463" i="1"/>
  <c r="BN462" i="1"/>
  <c r="BL462" i="1"/>
  <c r="X462" i="1"/>
  <c r="BO462" i="1" s="1"/>
  <c r="O462" i="1"/>
  <c r="BN461" i="1"/>
  <c r="BL461" i="1"/>
  <c r="X461" i="1"/>
  <c r="O461" i="1"/>
  <c r="BN460" i="1"/>
  <c r="BL460" i="1"/>
  <c r="X460" i="1"/>
  <c r="BO460" i="1" s="1"/>
  <c r="BN459" i="1"/>
  <c r="BL459" i="1"/>
  <c r="X459" i="1"/>
  <c r="O459" i="1"/>
  <c r="W455" i="1"/>
  <c r="W454" i="1"/>
  <c r="BN453" i="1"/>
  <c r="BL453" i="1"/>
  <c r="X453" i="1"/>
  <c r="BO453" i="1" s="1"/>
  <c r="BN452" i="1"/>
  <c r="BL452" i="1"/>
  <c r="X452" i="1"/>
  <c r="BO452" i="1" s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X439" i="1" s="1"/>
  <c r="O437" i="1"/>
  <c r="W435" i="1"/>
  <c r="W434" i="1"/>
  <c r="BN433" i="1"/>
  <c r="BL433" i="1"/>
  <c r="X433" i="1"/>
  <c r="BO433" i="1" s="1"/>
  <c r="O433" i="1"/>
  <c r="BN432" i="1"/>
  <c r="BL432" i="1"/>
  <c r="X432" i="1"/>
  <c r="O432" i="1"/>
  <c r="BN431" i="1"/>
  <c r="BL431" i="1"/>
  <c r="X431" i="1"/>
  <c r="BO431" i="1" s="1"/>
  <c r="O431" i="1"/>
  <c r="BN430" i="1"/>
  <c r="BL430" i="1"/>
  <c r="X430" i="1"/>
  <c r="O430" i="1"/>
  <c r="BN429" i="1"/>
  <c r="BL429" i="1"/>
  <c r="X429" i="1"/>
  <c r="BO429" i="1" s="1"/>
  <c r="O429" i="1"/>
  <c r="BN428" i="1"/>
  <c r="BL428" i="1"/>
  <c r="X428" i="1"/>
  <c r="O428" i="1"/>
  <c r="BN427" i="1"/>
  <c r="BL427" i="1"/>
  <c r="X427" i="1"/>
  <c r="X435" i="1" s="1"/>
  <c r="O427" i="1"/>
  <c r="W425" i="1"/>
  <c r="W424" i="1"/>
  <c r="BN423" i="1"/>
  <c r="BL423" i="1"/>
  <c r="X423" i="1"/>
  <c r="X425" i="1" s="1"/>
  <c r="O423" i="1"/>
  <c r="BO422" i="1"/>
  <c r="BN422" i="1"/>
  <c r="BM422" i="1"/>
  <c r="BL422" i="1"/>
  <c r="Y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X408" i="1" s="1"/>
  <c r="O406" i="1"/>
  <c r="BO405" i="1"/>
  <c r="BN405" i="1"/>
  <c r="BM405" i="1"/>
  <c r="BL405" i="1"/>
  <c r="Y405" i="1"/>
  <c r="X405" i="1"/>
  <c r="O405" i="1"/>
  <c r="W403" i="1"/>
  <c r="W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BO390" i="1" s="1"/>
  <c r="O390" i="1"/>
  <c r="BN389" i="1"/>
  <c r="BL389" i="1"/>
  <c r="X389" i="1"/>
  <c r="O389" i="1"/>
  <c r="W387" i="1"/>
  <c r="W386" i="1"/>
  <c r="BO385" i="1"/>
  <c r="BN385" i="1"/>
  <c r="BM385" i="1"/>
  <c r="BL385" i="1"/>
  <c r="Y385" i="1"/>
  <c r="X385" i="1"/>
  <c r="O385" i="1"/>
  <c r="BN384" i="1"/>
  <c r="BL384" i="1"/>
  <c r="X384" i="1"/>
  <c r="O384" i="1"/>
  <c r="W380" i="1"/>
  <c r="W379" i="1"/>
  <c r="BN378" i="1"/>
  <c r="BL378" i="1"/>
  <c r="X378" i="1"/>
  <c r="X380" i="1" s="1"/>
  <c r="O378" i="1"/>
  <c r="W376" i="1"/>
  <c r="W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X368" i="1" s="1"/>
  <c r="O366" i="1"/>
  <c r="W364" i="1"/>
  <c r="W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X355" i="1" s="1"/>
  <c r="O353" i="1"/>
  <c r="W351" i="1"/>
  <c r="W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X345" i="1" s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O337" i="1" s="1"/>
  <c r="O337" i="1"/>
  <c r="BN336" i="1"/>
  <c r="BL336" i="1"/>
  <c r="X336" i="1"/>
  <c r="O336" i="1"/>
  <c r="BN335" i="1"/>
  <c r="BL335" i="1"/>
  <c r="X335" i="1"/>
  <c r="BO335" i="1" s="1"/>
  <c r="BN334" i="1"/>
  <c r="BL334" i="1"/>
  <c r="X334" i="1"/>
  <c r="BO334" i="1" s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6" i="1" s="1"/>
  <c r="O303" i="1"/>
  <c r="W301" i="1"/>
  <c r="W300" i="1"/>
  <c r="BN299" i="1"/>
  <c r="BL299" i="1"/>
  <c r="X299" i="1"/>
  <c r="BO299" i="1" s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X289" i="1" s="1"/>
  <c r="O286" i="1"/>
  <c r="W284" i="1"/>
  <c r="W283" i="1"/>
  <c r="BN282" i="1"/>
  <c r="BL282" i="1"/>
  <c r="X282" i="1"/>
  <c r="BO282" i="1" s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BO234" i="1" s="1"/>
  <c r="O234" i="1"/>
  <c r="W231" i="1"/>
  <c r="W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W221" i="1"/>
  <c r="W220" i="1"/>
  <c r="BN219" i="1"/>
  <c r="BL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N204" i="1"/>
  <c r="BL204" i="1"/>
  <c r="X204" i="1"/>
  <c r="O204" i="1"/>
  <c r="BN203" i="1"/>
  <c r="BL203" i="1"/>
  <c r="X203" i="1"/>
  <c r="BO203" i="1" s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X179" i="1" s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N129" i="1"/>
  <c r="BL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O124" i="1"/>
  <c r="BN123" i="1"/>
  <c r="BL123" i="1"/>
  <c r="X123" i="1"/>
  <c r="BO123" i="1" s="1"/>
  <c r="O123" i="1"/>
  <c r="W121" i="1"/>
  <c r="W120" i="1"/>
  <c r="BN119" i="1"/>
  <c r="BL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N60" i="1"/>
  <c r="BL60" i="1"/>
  <c r="X60" i="1"/>
  <c r="BN59" i="1"/>
  <c r="BL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N52" i="1"/>
  <c r="BL52" i="1"/>
  <c r="X52" i="1"/>
  <c r="O52" i="1"/>
  <c r="BN51" i="1"/>
  <c r="BL51" i="1"/>
  <c r="X51" i="1"/>
  <c r="C550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44" i="1" s="1"/>
  <c r="BN23" i="1"/>
  <c r="BL23" i="1"/>
  <c r="X23" i="1"/>
  <c r="O23" i="1"/>
  <c r="BN22" i="1"/>
  <c r="BL22" i="1"/>
  <c r="X22" i="1"/>
  <c r="H10" i="1"/>
  <c r="A9" i="1"/>
  <c r="A10" i="1" s="1"/>
  <c r="D7" i="1"/>
  <c r="P6" i="1"/>
  <c r="O2" i="1"/>
  <c r="BO164" i="1" l="1"/>
  <c r="BM164" i="1"/>
  <c r="Y164" i="1"/>
  <c r="BO190" i="1"/>
  <c r="BM190" i="1"/>
  <c r="Y190" i="1"/>
  <c r="BO213" i="1"/>
  <c r="BM213" i="1"/>
  <c r="Y213" i="1"/>
  <c r="BO241" i="1"/>
  <c r="BM241" i="1"/>
  <c r="Y241" i="1"/>
  <c r="BO267" i="1"/>
  <c r="BM267" i="1"/>
  <c r="Y267" i="1"/>
  <c r="X310" i="1"/>
  <c r="BO309" i="1"/>
  <c r="BM309" i="1"/>
  <c r="Y309" i="1"/>
  <c r="Y310" i="1" s="1"/>
  <c r="BO314" i="1"/>
  <c r="BM314" i="1"/>
  <c r="Y314" i="1"/>
  <c r="BO336" i="1"/>
  <c r="BM336" i="1"/>
  <c r="Y336" i="1"/>
  <c r="BO371" i="1"/>
  <c r="BM371" i="1"/>
  <c r="Y371" i="1"/>
  <c r="BO399" i="1"/>
  <c r="BM399" i="1"/>
  <c r="Y399" i="1"/>
  <c r="BO430" i="1"/>
  <c r="BM430" i="1"/>
  <c r="Y430" i="1"/>
  <c r="BO474" i="1"/>
  <c r="BM474" i="1"/>
  <c r="Y474" i="1"/>
  <c r="Y32" i="1"/>
  <c r="BM32" i="1"/>
  <c r="Y69" i="1"/>
  <c r="BM69" i="1"/>
  <c r="Y77" i="1"/>
  <c r="BM77" i="1"/>
  <c r="Y85" i="1"/>
  <c r="BM85" i="1"/>
  <c r="Y99" i="1"/>
  <c r="BM99" i="1"/>
  <c r="Y113" i="1"/>
  <c r="BM113" i="1"/>
  <c r="Y123" i="1"/>
  <c r="BM123" i="1"/>
  <c r="Y134" i="1"/>
  <c r="BM134" i="1"/>
  <c r="X139" i="1"/>
  <c r="Y146" i="1"/>
  <c r="BM146" i="1"/>
  <c r="BO153" i="1"/>
  <c r="BM153" i="1"/>
  <c r="Y153" i="1"/>
  <c r="BO182" i="1"/>
  <c r="BM182" i="1"/>
  <c r="Y182" i="1"/>
  <c r="BO202" i="1"/>
  <c r="BM202" i="1"/>
  <c r="Y202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33" i="1"/>
  <c r="BM333" i="1"/>
  <c r="Y333" i="1"/>
  <c r="BO348" i="1"/>
  <c r="BM348" i="1"/>
  <c r="Y348" i="1"/>
  <c r="BO391" i="1"/>
  <c r="BM391" i="1"/>
  <c r="Y391" i="1"/>
  <c r="X413" i="1"/>
  <c r="X412" i="1"/>
  <c r="BO411" i="1"/>
  <c r="BM411" i="1"/>
  <c r="Y411" i="1"/>
  <c r="Y412" i="1" s="1"/>
  <c r="BO415" i="1"/>
  <c r="BM415" i="1"/>
  <c r="Y415" i="1"/>
  <c r="BO463" i="1"/>
  <c r="BM463" i="1"/>
  <c r="Y463" i="1"/>
  <c r="BO488" i="1"/>
  <c r="BM488" i="1"/>
  <c r="Y488" i="1"/>
  <c r="Y491" i="1" s="1"/>
  <c r="X167" i="1"/>
  <c r="X351" i="1"/>
  <c r="X376" i="1"/>
  <c r="X418" i="1"/>
  <c r="BO22" i="1"/>
  <c r="BM22" i="1"/>
  <c r="Y22" i="1"/>
  <c r="BO52" i="1"/>
  <c r="BM52" i="1"/>
  <c r="Y52" i="1"/>
  <c r="BO60" i="1"/>
  <c r="BM60" i="1"/>
  <c r="Y60" i="1"/>
  <c r="BO71" i="1"/>
  <c r="BM71" i="1"/>
  <c r="Y71" i="1"/>
  <c r="BO79" i="1"/>
  <c r="BM79" i="1"/>
  <c r="Y79" i="1"/>
  <c r="X93" i="1"/>
  <c r="BO89" i="1"/>
  <c r="BM89" i="1"/>
  <c r="Y89" i="1"/>
  <c r="BO101" i="1"/>
  <c r="BM101" i="1"/>
  <c r="Y101" i="1"/>
  <c r="BO107" i="1"/>
  <c r="BM107" i="1"/>
  <c r="Y107" i="1"/>
  <c r="BO115" i="1"/>
  <c r="BM115" i="1"/>
  <c r="Y115" i="1"/>
  <c r="X130" i="1"/>
  <c r="BO125" i="1"/>
  <c r="BM125" i="1"/>
  <c r="Y125" i="1"/>
  <c r="BO136" i="1"/>
  <c r="BM136" i="1"/>
  <c r="Y136" i="1"/>
  <c r="BO151" i="1"/>
  <c r="BM151" i="1"/>
  <c r="Y151" i="1"/>
  <c r="BO159" i="1"/>
  <c r="BM159" i="1"/>
  <c r="Y159" i="1"/>
  <c r="BO176" i="1"/>
  <c r="BM176" i="1"/>
  <c r="Y176" i="1"/>
  <c r="BO188" i="1"/>
  <c r="BM188" i="1"/>
  <c r="Y188" i="1"/>
  <c r="BO196" i="1"/>
  <c r="BM196" i="1"/>
  <c r="Y196" i="1"/>
  <c r="BO211" i="1"/>
  <c r="BM211" i="1"/>
  <c r="Y211" i="1"/>
  <c r="BO226" i="1"/>
  <c r="BM226" i="1"/>
  <c r="Y226" i="1"/>
  <c r="BO239" i="1"/>
  <c r="BM239" i="1"/>
  <c r="Y239" i="1"/>
  <c r="BO247" i="1"/>
  <c r="BM247" i="1"/>
  <c r="Y247" i="1"/>
  <c r="BO265" i="1"/>
  <c r="BM265" i="1"/>
  <c r="Y265" i="1"/>
  <c r="BO287" i="1"/>
  <c r="BM287" i="1"/>
  <c r="Y287" i="1"/>
  <c r="BO304" i="1"/>
  <c r="BM304" i="1"/>
  <c r="Y304" i="1"/>
  <c r="BO331" i="1"/>
  <c r="BM331" i="1"/>
  <c r="Y331" i="1"/>
  <c r="BO344" i="1"/>
  <c r="BM344" i="1"/>
  <c r="Y344" i="1"/>
  <c r="BO367" i="1"/>
  <c r="BM367" i="1"/>
  <c r="Y367" i="1"/>
  <c r="BO30" i="1"/>
  <c r="BM30" i="1"/>
  <c r="Y30" i="1"/>
  <c r="BO59" i="1"/>
  <c r="BM59" i="1"/>
  <c r="Y59" i="1"/>
  <c r="BO67" i="1"/>
  <c r="BM67" i="1"/>
  <c r="Y67" i="1"/>
  <c r="BO75" i="1"/>
  <c r="BM75" i="1"/>
  <c r="Y75" i="1"/>
  <c r="BO83" i="1"/>
  <c r="BM83" i="1"/>
  <c r="Y83" i="1"/>
  <c r="BO97" i="1"/>
  <c r="BM97" i="1"/>
  <c r="Y97" i="1"/>
  <c r="X120" i="1"/>
  <c r="BO106" i="1"/>
  <c r="BM106" i="1"/>
  <c r="Y106" i="1"/>
  <c r="BO111" i="1"/>
  <c r="BM111" i="1"/>
  <c r="Y111" i="1"/>
  <c r="BO119" i="1"/>
  <c r="BM119" i="1"/>
  <c r="Y119" i="1"/>
  <c r="BO129" i="1"/>
  <c r="BM129" i="1"/>
  <c r="Y129" i="1"/>
  <c r="BO144" i="1"/>
  <c r="BM144" i="1"/>
  <c r="Y144" i="1"/>
  <c r="BO155" i="1"/>
  <c r="BM155" i="1"/>
  <c r="Y155" i="1"/>
  <c r="BO170" i="1"/>
  <c r="BM170" i="1"/>
  <c r="Y170" i="1"/>
  <c r="BO184" i="1"/>
  <c r="BM184" i="1"/>
  <c r="Y184" i="1"/>
  <c r="BO192" i="1"/>
  <c r="BM192" i="1"/>
  <c r="Y192" i="1"/>
  <c r="BO204" i="1"/>
  <c r="BM204" i="1"/>
  <c r="Y204" i="1"/>
  <c r="BO219" i="1"/>
  <c r="BM219" i="1"/>
  <c r="Y219" i="1"/>
  <c r="BO235" i="1"/>
  <c r="BM235" i="1"/>
  <c r="Y235" i="1"/>
  <c r="BO243" i="1"/>
  <c r="BM243" i="1"/>
  <c r="Y243" i="1"/>
  <c r="BO257" i="1"/>
  <c r="BM257" i="1"/>
  <c r="Y257" i="1"/>
  <c r="BO269" i="1"/>
  <c r="BM269" i="1"/>
  <c r="Y269" i="1"/>
  <c r="BO296" i="1"/>
  <c r="BM296" i="1"/>
  <c r="Y296" i="1"/>
  <c r="BO330" i="1"/>
  <c r="BM330" i="1"/>
  <c r="Y330" i="1"/>
  <c r="BO338" i="1"/>
  <c r="BM338" i="1"/>
  <c r="Y338" i="1"/>
  <c r="R550" i="1"/>
  <c r="BO359" i="1"/>
  <c r="BM359" i="1"/>
  <c r="Y359" i="1"/>
  <c r="X402" i="1"/>
  <c r="BO389" i="1"/>
  <c r="BM389" i="1"/>
  <c r="Y389" i="1"/>
  <c r="BO397" i="1"/>
  <c r="BM397" i="1"/>
  <c r="Y397" i="1"/>
  <c r="BO407" i="1"/>
  <c r="BM407" i="1"/>
  <c r="Y407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4" i="1"/>
  <c r="BM484" i="1"/>
  <c r="Y484" i="1"/>
  <c r="BO511" i="1"/>
  <c r="BM511" i="1"/>
  <c r="Y511" i="1"/>
  <c r="BO513" i="1"/>
  <c r="BM513" i="1"/>
  <c r="Y513" i="1"/>
  <c r="X25" i="1"/>
  <c r="W540" i="1"/>
  <c r="X35" i="1"/>
  <c r="X94" i="1"/>
  <c r="X131" i="1"/>
  <c r="X147" i="1"/>
  <c r="X178" i="1"/>
  <c r="X199" i="1"/>
  <c r="X205" i="1"/>
  <c r="X231" i="1"/>
  <c r="X259" i="1"/>
  <c r="X271" i="1"/>
  <c r="X277" i="1"/>
  <c r="X283" i="1"/>
  <c r="O550" i="1"/>
  <c r="P550" i="1"/>
  <c r="X317" i="1"/>
  <c r="X346" i="1"/>
  <c r="X350" i="1"/>
  <c r="BO373" i="1"/>
  <c r="BM373" i="1"/>
  <c r="Y373" i="1"/>
  <c r="BO393" i="1"/>
  <c r="BM393" i="1"/>
  <c r="Y393" i="1"/>
  <c r="BO401" i="1"/>
  <c r="BM401" i="1"/>
  <c r="Y401" i="1"/>
  <c r="BO417" i="1"/>
  <c r="BM417" i="1"/>
  <c r="Y417" i="1"/>
  <c r="BO432" i="1"/>
  <c r="BM432" i="1"/>
  <c r="Y432" i="1"/>
  <c r="BO465" i="1"/>
  <c r="BM465" i="1"/>
  <c r="Y465" i="1"/>
  <c r="X485" i="1"/>
  <c r="BO480" i="1"/>
  <c r="BM480" i="1"/>
  <c r="Y480" i="1"/>
  <c r="BO490" i="1"/>
  <c r="BM490" i="1"/>
  <c r="Y490" i="1"/>
  <c r="X496" i="1"/>
  <c r="X495" i="1"/>
  <c r="BO494" i="1"/>
  <c r="BM494" i="1"/>
  <c r="Y494" i="1"/>
  <c r="Y495" i="1" s="1"/>
  <c r="X515" i="1"/>
  <c r="X514" i="1"/>
  <c r="BO510" i="1"/>
  <c r="BM510" i="1"/>
  <c r="Y510" i="1"/>
  <c r="BO512" i="1"/>
  <c r="BM512" i="1"/>
  <c r="Y512" i="1"/>
  <c r="X375" i="1"/>
  <c r="S550" i="1"/>
  <c r="X409" i="1"/>
  <c r="X419" i="1"/>
  <c r="U550" i="1"/>
  <c r="X471" i="1"/>
  <c r="X476" i="1"/>
  <c r="X492" i="1"/>
  <c r="X491" i="1"/>
  <c r="X532" i="1"/>
  <c r="F9" i="1"/>
  <c r="J9" i="1"/>
  <c r="F10" i="1"/>
  <c r="B550" i="1"/>
  <c r="W541" i="1"/>
  <c r="W542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BO51" i="1"/>
  <c r="X54" i="1"/>
  <c r="D550" i="1"/>
  <c r="Y58" i="1"/>
  <c r="Y61" i="1" s="1"/>
  <c r="BM58" i="1"/>
  <c r="BO58" i="1"/>
  <c r="X62" i="1"/>
  <c r="E550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Y124" i="1"/>
  <c r="BM124" i="1"/>
  <c r="BO124" i="1"/>
  <c r="Y126" i="1"/>
  <c r="BM126" i="1"/>
  <c r="Y128" i="1"/>
  <c r="BM128" i="1"/>
  <c r="F550" i="1"/>
  <c r="Y135" i="1"/>
  <c r="BM135" i="1"/>
  <c r="BO135" i="1"/>
  <c r="Y137" i="1"/>
  <c r="BM137" i="1"/>
  <c r="X140" i="1"/>
  <c r="G550" i="1"/>
  <c r="Y145" i="1"/>
  <c r="BM145" i="1"/>
  <c r="BO145" i="1"/>
  <c r="X148" i="1"/>
  <c r="H550" i="1"/>
  <c r="Y152" i="1"/>
  <c r="BM152" i="1"/>
  <c r="Y154" i="1"/>
  <c r="BM154" i="1"/>
  <c r="Y156" i="1"/>
  <c r="BM156" i="1"/>
  <c r="Y158" i="1"/>
  <c r="BM158" i="1"/>
  <c r="X161" i="1"/>
  <c r="I550" i="1"/>
  <c r="Y165" i="1"/>
  <c r="Y166" i="1" s="1"/>
  <c r="BM165" i="1"/>
  <c r="BO165" i="1"/>
  <c r="X166" i="1"/>
  <c r="Y169" i="1"/>
  <c r="Y171" i="1" s="1"/>
  <c r="BM169" i="1"/>
  <c r="BO169" i="1"/>
  <c r="X172" i="1"/>
  <c r="Y175" i="1"/>
  <c r="BM175" i="1"/>
  <c r="BO175" i="1"/>
  <c r="Y177" i="1"/>
  <c r="BM177" i="1"/>
  <c r="Y181" i="1"/>
  <c r="BM181" i="1"/>
  <c r="BO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X198" i="1"/>
  <c r="Y201" i="1"/>
  <c r="BM201" i="1"/>
  <c r="BO201" i="1"/>
  <c r="Y203" i="1"/>
  <c r="BM203" i="1"/>
  <c r="X206" i="1"/>
  <c r="J550" i="1"/>
  <c r="Y210" i="1"/>
  <c r="BM210" i="1"/>
  <c r="Y212" i="1"/>
  <c r="BM212" i="1"/>
  <c r="Y214" i="1"/>
  <c r="BM214" i="1"/>
  <c r="X215" i="1"/>
  <c r="Y218" i="1"/>
  <c r="BM218" i="1"/>
  <c r="BO218" i="1"/>
  <c r="X221" i="1"/>
  <c r="Y225" i="1"/>
  <c r="BM225" i="1"/>
  <c r="Y227" i="1"/>
  <c r="BM227" i="1"/>
  <c r="Y229" i="1"/>
  <c r="BM229" i="1"/>
  <c r="X230" i="1"/>
  <c r="Y234" i="1"/>
  <c r="BM234" i="1"/>
  <c r="BO238" i="1"/>
  <c r="BM238" i="1"/>
  <c r="Y238" i="1"/>
  <c r="BO242" i="1"/>
  <c r="BM242" i="1"/>
  <c r="Y242" i="1"/>
  <c r="H9" i="1"/>
  <c r="X53" i="1"/>
  <c r="X86" i="1"/>
  <c r="X160" i="1"/>
  <c r="X216" i="1"/>
  <c r="L550" i="1"/>
  <c r="N550" i="1"/>
  <c r="X249" i="1"/>
  <c r="X248" i="1"/>
  <c r="BO236" i="1"/>
  <c r="BM236" i="1"/>
  <c r="Y236" i="1"/>
  <c r="BO240" i="1"/>
  <c r="BM240" i="1"/>
  <c r="Y240" i="1"/>
  <c r="BO244" i="1"/>
  <c r="BM244" i="1"/>
  <c r="Y244" i="1"/>
  <c r="X260" i="1"/>
  <c r="X272" i="1"/>
  <c r="X278" i="1"/>
  <c r="X284" i="1"/>
  <c r="X290" i="1"/>
  <c r="X301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Q550" i="1"/>
  <c r="X339" i="1"/>
  <c r="X340" i="1"/>
  <c r="BO329" i="1"/>
  <c r="BM329" i="1"/>
  <c r="Y329" i="1"/>
  <c r="Y246" i="1"/>
  <c r="BM246" i="1"/>
  <c r="Y256" i="1"/>
  <c r="BM256" i="1"/>
  <c r="Y258" i="1"/>
  <c r="BM258" i="1"/>
  <c r="Y262" i="1"/>
  <c r="BM262" i="1"/>
  <c r="BO262" i="1"/>
  <c r="Y264" i="1"/>
  <c r="BM264" i="1"/>
  <c r="Y266" i="1"/>
  <c r="BM266" i="1"/>
  <c r="Y268" i="1"/>
  <c r="BM268" i="1"/>
  <c r="Y270" i="1"/>
  <c r="BM270" i="1"/>
  <c r="Y274" i="1"/>
  <c r="BM274" i="1"/>
  <c r="BO274" i="1"/>
  <c r="Y276" i="1"/>
  <c r="BM276" i="1"/>
  <c r="Y282" i="1"/>
  <c r="Y283" i="1" s="1"/>
  <c r="BM282" i="1"/>
  <c r="Y286" i="1"/>
  <c r="BM286" i="1"/>
  <c r="BO286" i="1"/>
  <c r="Y288" i="1"/>
  <c r="BM288" i="1"/>
  <c r="Y293" i="1"/>
  <c r="BM293" i="1"/>
  <c r="BO293" i="1"/>
  <c r="Y295" i="1"/>
  <c r="BM295" i="1"/>
  <c r="Y297" i="1"/>
  <c r="BM297" i="1"/>
  <c r="Y299" i="1"/>
  <c r="BM299" i="1"/>
  <c r="X300" i="1"/>
  <c r="Y303" i="1"/>
  <c r="Y305" i="1" s="1"/>
  <c r="BM303" i="1"/>
  <c r="BO303" i="1"/>
  <c r="X311" i="1"/>
  <c r="X316" i="1"/>
  <c r="BO313" i="1"/>
  <c r="BM313" i="1"/>
  <c r="Y313" i="1"/>
  <c r="BO332" i="1"/>
  <c r="BM332" i="1"/>
  <c r="Y332" i="1"/>
  <c r="Y334" i="1"/>
  <c r="BM334" i="1"/>
  <c r="Y335" i="1"/>
  <c r="BM335" i="1"/>
  <c r="Y337" i="1"/>
  <c r="BM337" i="1"/>
  <c r="Y343" i="1"/>
  <c r="Y345" i="1" s="1"/>
  <c r="BM343" i="1"/>
  <c r="BO343" i="1"/>
  <c r="Y349" i="1"/>
  <c r="Y350" i="1" s="1"/>
  <c r="BM349" i="1"/>
  <c r="BO349" i="1"/>
  <c r="Y353" i="1"/>
  <c r="Y354" i="1" s="1"/>
  <c r="BM353" i="1"/>
  <c r="BO353" i="1"/>
  <c r="X354" i="1"/>
  <c r="Y358" i="1"/>
  <c r="BM358" i="1"/>
  <c r="BO358" i="1"/>
  <c r="Y360" i="1"/>
  <c r="BM360" i="1"/>
  <c r="Y362" i="1"/>
  <c r="BM362" i="1"/>
  <c r="X363" i="1"/>
  <c r="Y366" i="1"/>
  <c r="Y368" i="1" s="1"/>
  <c r="BM366" i="1"/>
  <c r="BO366" i="1"/>
  <c r="X369" i="1"/>
  <c r="Y372" i="1"/>
  <c r="BM372" i="1"/>
  <c r="BO372" i="1"/>
  <c r="Y374" i="1"/>
  <c r="BM374" i="1"/>
  <c r="Y378" i="1"/>
  <c r="Y379" i="1" s="1"/>
  <c r="BM378" i="1"/>
  <c r="BO378" i="1"/>
  <c r="X379" i="1"/>
  <c r="Y384" i="1"/>
  <c r="Y386" i="1" s="1"/>
  <c r="BM384" i="1"/>
  <c r="BO384" i="1"/>
  <c r="X387" i="1"/>
  <c r="Y390" i="1"/>
  <c r="BM390" i="1"/>
  <c r="Y392" i="1"/>
  <c r="BM392" i="1"/>
  <c r="Y394" i="1"/>
  <c r="BM394" i="1"/>
  <c r="Y396" i="1"/>
  <c r="BM396" i="1"/>
  <c r="Y398" i="1"/>
  <c r="BM398" i="1"/>
  <c r="Y400" i="1"/>
  <c r="BM400" i="1"/>
  <c r="X403" i="1"/>
  <c r="Y406" i="1"/>
  <c r="Y408" i="1" s="1"/>
  <c r="BM406" i="1"/>
  <c r="BO406" i="1"/>
  <c r="Y416" i="1"/>
  <c r="BM416" i="1"/>
  <c r="BO416" i="1"/>
  <c r="T550" i="1"/>
  <c r="Y423" i="1"/>
  <c r="Y424" i="1" s="1"/>
  <c r="BM423" i="1"/>
  <c r="BO423" i="1"/>
  <c r="X424" i="1"/>
  <c r="Y427" i="1"/>
  <c r="BM427" i="1"/>
  <c r="BO427" i="1"/>
  <c r="Y429" i="1"/>
  <c r="BM429" i="1"/>
  <c r="Y431" i="1"/>
  <c r="BM431" i="1"/>
  <c r="Y433" i="1"/>
  <c r="BM433" i="1"/>
  <c r="X434" i="1"/>
  <c r="Y437" i="1"/>
  <c r="Y439" i="1" s="1"/>
  <c r="BM437" i="1"/>
  <c r="BO437" i="1"/>
  <c r="X440" i="1"/>
  <c r="Y451" i="1"/>
  <c r="BM451" i="1"/>
  <c r="BO451" i="1"/>
  <c r="Y452" i="1"/>
  <c r="BM452" i="1"/>
  <c r="Y453" i="1"/>
  <c r="BM453" i="1"/>
  <c r="X454" i="1"/>
  <c r="Y459" i="1"/>
  <c r="BM459" i="1"/>
  <c r="BO459" i="1"/>
  <c r="Y460" i="1"/>
  <c r="BM460" i="1"/>
  <c r="Y462" i="1"/>
  <c r="BM462" i="1"/>
  <c r="Y464" i="1"/>
  <c r="BM464" i="1"/>
  <c r="Y466" i="1"/>
  <c r="BM466" i="1"/>
  <c r="Y468" i="1"/>
  <c r="BM468" i="1"/>
  <c r="Y470" i="1"/>
  <c r="BM470" i="1"/>
  <c r="BO481" i="1"/>
  <c r="BM481" i="1"/>
  <c r="Y481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364" i="1"/>
  <c r="X386" i="1"/>
  <c r="X455" i="1"/>
  <c r="V550" i="1"/>
  <c r="X472" i="1"/>
  <c r="BO475" i="1"/>
  <c r="BM475" i="1"/>
  <c r="Y475" i="1"/>
  <c r="Y476" i="1" s="1"/>
  <c r="X477" i="1"/>
  <c r="X486" i="1"/>
  <c r="BO479" i="1"/>
  <c r="BM479" i="1"/>
  <c r="Y479" i="1"/>
  <c r="BO483" i="1"/>
  <c r="BM483" i="1"/>
  <c r="Y483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X508" i="1"/>
  <c r="X523" i="1"/>
  <c r="X524" i="1"/>
  <c r="BO517" i="1"/>
  <c r="BM517" i="1"/>
  <c r="Y517" i="1"/>
  <c r="Y523" i="1" s="1"/>
  <c r="Y526" i="1"/>
  <c r="BM526" i="1"/>
  <c r="BO526" i="1"/>
  <c r="Y527" i="1"/>
  <c r="BM527" i="1"/>
  <c r="Y528" i="1"/>
  <c r="BM528" i="1"/>
  <c r="Y529" i="1"/>
  <c r="BM529" i="1"/>
  <c r="Y530" i="1"/>
  <c r="BM530" i="1"/>
  <c r="X531" i="1"/>
  <c r="X539" i="1"/>
  <c r="Y534" i="1"/>
  <c r="BM534" i="1"/>
  <c r="BO534" i="1"/>
  <c r="Y535" i="1"/>
  <c r="BM535" i="1"/>
  <c r="Y536" i="1"/>
  <c r="BM536" i="1"/>
  <c r="Y537" i="1"/>
  <c r="BM537" i="1"/>
  <c r="Y538" i="1" l="1"/>
  <c r="Y471" i="1"/>
  <c r="Y454" i="1"/>
  <c r="Y434" i="1"/>
  <c r="Y418" i="1"/>
  <c r="Y220" i="1"/>
  <c r="Y205" i="1"/>
  <c r="Y198" i="1"/>
  <c r="Y147" i="1"/>
  <c r="Y103" i="1"/>
  <c r="Y53" i="1"/>
  <c r="Y514" i="1"/>
  <c r="Y375" i="1"/>
  <c r="Y316" i="1"/>
  <c r="Y289" i="1"/>
  <c r="Y271" i="1"/>
  <c r="Y259" i="1"/>
  <c r="Y215" i="1"/>
  <c r="Y178" i="1"/>
  <c r="Y160" i="1"/>
  <c r="Y139" i="1"/>
  <c r="Y130" i="1"/>
  <c r="Y93" i="1"/>
  <c r="X540" i="1"/>
  <c r="Y402" i="1"/>
  <c r="X541" i="1"/>
  <c r="Y230" i="1"/>
  <c r="X542" i="1"/>
  <c r="Y120" i="1"/>
  <c r="Y86" i="1"/>
  <c r="Y531" i="1"/>
  <c r="Y507" i="1"/>
  <c r="Y485" i="1"/>
  <c r="Y363" i="1"/>
  <c r="Y300" i="1"/>
  <c r="Y277" i="1"/>
  <c r="Y248" i="1"/>
  <c r="X544" i="1"/>
  <c r="Y339" i="1"/>
  <c r="Y34" i="1"/>
  <c r="Y545" i="1" s="1"/>
  <c r="W543" i="1"/>
  <c r="X543" i="1" l="1"/>
</calcChain>
</file>

<file path=xl/sharedStrings.xml><?xml version="1.0" encoding="utf-8"?>
<sst xmlns="http://schemas.openxmlformats.org/spreadsheetml/2006/main" count="2337" uniqueCount="777">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</sst>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776</v>
      </c>
      <c r="I5" s="435"/>
      <c r="J5" s="435"/>
      <c r="K5" s="435"/>
      <c r="L5" s="436"/>
      <c r="M5" s="58"/>
      <c r="O5" s="24" t="s">
        <v>10</v>
      </c>
      <c r="P5" s="712">
        <v>45442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Четверг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5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0.5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4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60</v>
      </c>
      <c r="X51" s="374">
        <f>IFERROR(IF(W51="",0,CEILING((W51/$H51),1)*$H51),"")</f>
        <v>64.800000000000011</v>
      </c>
      <c r="Y51" s="36">
        <f>IFERROR(IF(X51=0,"",ROUNDUP(X51/H51,0)*0.02175),"")</f>
        <v>0.1305</v>
      </c>
      <c r="Z51" s="56"/>
      <c r="AA51" s="57"/>
      <c r="AE51" s="64"/>
      <c r="BB51" s="77" t="s">
        <v>1</v>
      </c>
      <c r="BL51" s="64">
        <f>IFERROR(W51*I51/H51,"0")</f>
        <v>62.666666666666657</v>
      </c>
      <c r="BM51" s="64">
        <f>IFERROR(X51*I51/H51,"0")</f>
        <v>67.680000000000007</v>
      </c>
      <c r="BN51" s="64">
        <f>IFERROR(1/J51*(W51/H51),"0")</f>
        <v>9.9206349206349201E-2</v>
      </c>
      <c r="BO51" s="64">
        <f>IFERROR(1/J51*(X51/H51),"0")</f>
        <v>0.10714285714285715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5.5555555555555554</v>
      </c>
      <c r="X53" s="375">
        <f>IFERROR(X51/H51,"0")+IFERROR(X52/H52,"0")</f>
        <v>6.0000000000000009</v>
      </c>
      <c r="Y53" s="375">
        <f>IFERROR(IF(Y51="",0,Y51),"0")+IFERROR(IF(Y52="",0,Y52),"0")</f>
        <v>0.1305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60</v>
      </c>
      <c r="X54" s="375">
        <f>IFERROR(SUM(X51:X52),"0")</f>
        <v>64.800000000000011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70</v>
      </c>
      <c r="X57" s="374">
        <f>IFERROR(IF(W57="",0,CEILING((W57/$H57),1)*$H57),"")</f>
        <v>75.600000000000009</v>
      </c>
      <c r="Y57" s="36">
        <f>IFERROR(IF(X57=0,"",ROUNDUP(X57/H57,0)*0.02175),"")</f>
        <v>0.15225</v>
      </c>
      <c r="Z57" s="56"/>
      <c r="AA57" s="57"/>
      <c r="AE57" s="64"/>
      <c r="BB57" s="79" t="s">
        <v>1</v>
      </c>
      <c r="BL57" s="64">
        <f>IFERROR(W57*I57/H57,"0")</f>
        <v>73.1111111111111</v>
      </c>
      <c r="BM57" s="64">
        <f>IFERROR(X57*I57/H57,"0")</f>
        <v>78.959999999999994</v>
      </c>
      <c r="BN57" s="64">
        <f>IFERROR(1/J57*(W57/H57),"0")</f>
        <v>0.11574074074074073</v>
      </c>
      <c r="BO57" s="64">
        <f>IFERROR(1/J57*(X57/H57),"0")</f>
        <v>0.125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6.481481481481481</v>
      </c>
      <c r="X61" s="375">
        <f>IFERROR(X57/H57,"0")+IFERROR(X58/H58,"0")+IFERROR(X59/H59,"0")+IFERROR(X60/H60,"0")</f>
        <v>7</v>
      </c>
      <c r="Y61" s="375">
        <f>IFERROR(IF(Y57="",0,Y57),"0")+IFERROR(IF(Y58="",0,Y58),"0")+IFERROR(IF(Y59="",0,Y59),"0")+IFERROR(IF(Y60="",0,Y60),"0")</f>
        <v>0.15225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70</v>
      </c>
      <c r="X62" s="375">
        <f>IFERROR(SUM(X57:X60),"0")</f>
        <v>75.600000000000009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100</v>
      </c>
      <c r="X66" s="374">
        <f t="shared" si="6"/>
        <v>100.8</v>
      </c>
      <c r="Y66" s="36">
        <f t="shared" si="7"/>
        <v>0.19574999999999998</v>
      </c>
      <c r="Z66" s="56"/>
      <c r="AA66" s="57"/>
      <c r="AE66" s="64"/>
      <c r="BB66" s="84" t="s">
        <v>1</v>
      </c>
      <c r="BL66" s="64">
        <f t="shared" si="8"/>
        <v>104.28571428571429</v>
      </c>
      <c r="BM66" s="64">
        <f t="shared" si="9"/>
        <v>105.12</v>
      </c>
      <c r="BN66" s="64">
        <f t="shared" si="10"/>
        <v>0.15943877551020408</v>
      </c>
      <c r="BO66" s="64">
        <f t="shared" si="11"/>
        <v>0.1607142857142857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12</v>
      </c>
      <c r="X73" s="374">
        <f t="shared" si="6"/>
        <v>12</v>
      </c>
      <c r="Y73" s="36">
        <f t="shared" ref="Y73:Y79" si="12">IFERROR(IF(X73=0,"",ROUNDUP(X73/H73,0)*0.00937),"")</f>
        <v>2.811E-2</v>
      </c>
      <c r="Z73" s="56"/>
      <c r="AA73" s="57"/>
      <c r="AE73" s="64"/>
      <c r="BB73" s="91" t="s">
        <v>1</v>
      </c>
      <c r="BL73" s="64">
        <f t="shared" si="8"/>
        <v>12.72</v>
      </c>
      <c r="BM73" s="64">
        <f t="shared" si="9"/>
        <v>12.72</v>
      </c>
      <c r="BN73" s="64">
        <f t="shared" si="10"/>
        <v>2.5000000000000001E-2</v>
      </c>
      <c r="BO73" s="64">
        <f t="shared" si="11"/>
        <v>2.5000000000000001E-2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11.928571428571429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12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0.22385999999999998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112</v>
      </c>
      <c r="X87" s="375">
        <f>IFERROR(SUM(X65:X85),"0")</f>
        <v>112.8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20</v>
      </c>
      <c r="X109" s="374">
        <f t="shared" si="18"/>
        <v>25.200000000000003</v>
      </c>
      <c r="Y109" s="36">
        <f>IFERROR(IF(X109=0,"",ROUNDUP(X109/H109,0)*0.02175),"")</f>
        <v>6.5250000000000002E-2</v>
      </c>
      <c r="Z109" s="56"/>
      <c r="AA109" s="57"/>
      <c r="AE109" s="64"/>
      <c r="BB109" s="118" t="s">
        <v>1</v>
      </c>
      <c r="BL109" s="64">
        <f t="shared" si="19"/>
        <v>21.342857142857142</v>
      </c>
      <c r="BM109" s="64">
        <f t="shared" si="20"/>
        <v>26.892000000000003</v>
      </c>
      <c r="BN109" s="64">
        <f t="shared" si="21"/>
        <v>4.2517006802721087E-2</v>
      </c>
      <c r="BO109" s="64">
        <f t="shared" si="22"/>
        <v>5.3571428571428568E-2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2.3809523809523809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6.5250000000000002E-2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20</v>
      </c>
      <c r="X121" s="375">
        <f>IFERROR(SUM(X106:X119),"0")</f>
        <v>25.200000000000003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hidden="1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idden="1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80</v>
      </c>
      <c r="X255" s="374">
        <f>IFERROR(IF(W255="",0,CEILING((W255/$H255),1)*$H255),"")</f>
        <v>84</v>
      </c>
      <c r="Y255" s="36">
        <f>IFERROR(IF(X255=0,"",ROUNDUP(X255/H255,0)*0.00753),"")</f>
        <v>0.15060000000000001</v>
      </c>
      <c r="Z255" s="56"/>
      <c r="AA255" s="57"/>
      <c r="AE255" s="64"/>
      <c r="BB255" s="211" t="s">
        <v>1</v>
      </c>
      <c r="BL255" s="64">
        <f>IFERROR(W255*I255/H255,"0")</f>
        <v>84.952380952380949</v>
      </c>
      <c r="BM255" s="64">
        <f>IFERROR(X255*I255/H255,"0")</f>
        <v>89.199999999999989</v>
      </c>
      <c r="BN255" s="64">
        <f>IFERROR(1/J255*(W255/H255),"0")</f>
        <v>0.1221001221001221</v>
      </c>
      <c r="BO255" s="64">
        <f>IFERROR(1/J255*(X255/H255),"0")</f>
        <v>0.12820512820512819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80</v>
      </c>
      <c r="X256" s="374">
        <f>IFERROR(IF(W256="",0,CEILING((W256/$H256),1)*$H256),"")</f>
        <v>84</v>
      </c>
      <c r="Y256" s="36">
        <f>IFERROR(IF(X256=0,"",ROUNDUP(X256/H256,0)*0.00753),"")</f>
        <v>0.15060000000000001</v>
      </c>
      <c r="Z256" s="56"/>
      <c r="AA256" s="57"/>
      <c r="AE256" s="64"/>
      <c r="BB256" s="212" t="s">
        <v>1</v>
      </c>
      <c r="BL256" s="64">
        <f>IFERROR(W256*I256/H256,"0")</f>
        <v>84.952380952380949</v>
      </c>
      <c r="BM256" s="64">
        <f>IFERROR(X256*I256/H256,"0")</f>
        <v>89.199999999999989</v>
      </c>
      <c r="BN256" s="64">
        <f>IFERROR(1/J256*(W256/H256),"0")</f>
        <v>0.1221001221001221</v>
      </c>
      <c r="BO256" s="64">
        <f>IFERROR(1/J256*(X256/H256),"0")</f>
        <v>0.12820512820512819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38.095238095238095</v>
      </c>
      <c r="X259" s="375">
        <f>IFERROR(X255/H255,"0")+IFERROR(X256/H256,"0")+IFERROR(X257/H257,"0")+IFERROR(X258/H258,"0")</f>
        <v>40</v>
      </c>
      <c r="Y259" s="375">
        <f>IFERROR(IF(Y255="",0,Y255),"0")+IFERROR(IF(Y256="",0,Y256),"0")+IFERROR(IF(Y257="",0,Y257),"0")+IFERROR(IF(Y258="",0,Y258),"0")</f>
        <v>0.30120000000000002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160</v>
      </c>
      <c r="X260" s="375">
        <f>IFERROR(SUM(X255:X258),"0")</f>
        <v>168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1000</v>
      </c>
      <c r="X262" s="374">
        <f t="shared" ref="X262:X270" si="55">IFERROR(IF(W262="",0,CEILING((W262/$H262),1)*$H262),"")</f>
        <v>1006.1999999999999</v>
      </c>
      <c r="Y262" s="36">
        <f>IFERROR(IF(X262=0,"",ROUNDUP(X262/H262,0)*0.02175),"")</f>
        <v>2.8057499999999997</v>
      </c>
      <c r="Z262" s="56"/>
      <c r="AA262" s="57"/>
      <c r="AE262" s="64"/>
      <c r="BB262" s="215" t="s">
        <v>1</v>
      </c>
      <c r="BL262" s="64">
        <f t="shared" ref="BL262:BL270" si="56">IFERROR(W262*I262/H262,"0")</f>
        <v>1071.5384615384617</v>
      </c>
      <c r="BM262" s="64">
        <f t="shared" ref="BM262:BM270" si="57">IFERROR(X262*I262/H262,"0")</f>
        <v>1078.182</v>
      </c>
      <c r="BN262" s="64">
        <f t="shared" ref="BN262:BN270" si="58">IFERROR(1/J262*(W262/H262),"0")</f>
        <v>2.2893772893772892</v>
      </c>
      <c r="BO262" s="64">
        <f t="shared" ref="BO262:BO270" si="59">IFERROR(1/J262*(X262/H262),"0")</f>
        <v>2.3035714285714284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128.2051282051282</v>
      </c>
      <c r="X271" s="375">
        <f>IFERROR(X262/H262,"0")+IFERROR(X263/H263,"0")+IFERROR(X264/H264,"0")+IFERROR(X265/H265,"0")+IFERROR(X266/H266,"0")+IFERROR(X267/H267,"0")+IFERROR(X268/H268,"0")+IFERROR(X269/H269,"0")+IFERROR(X270/H270,"0")</f>
        <v>129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2.8057499999999997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1000</v>
      </c>
      <c r="X272" s="375">
        <f>IFERROR(SUM(X262:X270),"0")</f>
        <v>1006.1999999999999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10</v>
      </c>
      <c r="X275" s="374">
        <f>IFERROR(IF(W275="",0,CEILING((W275/$H275),1)*$H275),"")</f>
        <v>15.6</v>
      </c>
      <c r="Y275" s="36">
        <f>IFERROR(IF(X275=0,"",ROUNDUP(X275/H275,0)*0.02175),"")</f>
        <v>4.3499999999999997E-2</v>
      </c>
      <c r="Z275" s="56"/>
      <c r="AA275" s="57"/>
      <c r="AE275" s="64"/>
      <c r="BB275" s="225" t="s">
        <v>1</v>
      </c>
      <c r="BL275" s="64">
        <f>IFERROR(W275*I275/H275,"0")</f>
        <v>10.723076923076926</v>
      </c>
      <c r="BM275" s="64">
        <f>IFERROR(X275*I275/H275,"0")</f>
        <v>16.728000000000002</v>
      </c>
      <c r="BN275" s="64">
        <f>IFERROR(1/J275*(W275/H275),"0")</f>
        <v>2.2893772893772896E-2</v>
      </c>
      <c r="BO275" s="64">
        <f>IFERROR(1/J275*(X275/H275),"0")</f>
        <v>3.5714285714285712E-2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1.2820512820512822</v>
      </c>
      <c r="X277" s="375">
        <f>IFERROR(X274/H274,"0")+IFERROR(X275/H275,"0")+IFERROR(X276/H276,"0")</f>
        <v>2</v>
      </c>
      <c r="Y277" s="375">
        <f>IFERROR(IF(Y274="",0,Y274),"0")+IFERROR(IF(Y275="",0,Y275),"0")+IFERROR(IF(Y276="",0,Y276),"0")</f>
        <v>4.3499999999999997E-2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10</v>
      </c>
      <c r="X278" s="375">
        <f>IFERROR(SUM(X274:X276),"0")</f>
        <v>15.6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80</v>
      </c>
      <c r="X293" s="374">
        <f t="shared" ref="X293:X299" si="60">IFERROR(IF(W293="",0,CEILING((W293/$H293),1)*$H293),"")</f>
        <v>86.4</v>
      </c>
      <c r="Y293" s="36">
        <f>IFERROR(IF(X293=0,"",ROUNDUP(X293/H293,0)*0.02175),"")</f>
        <v>0.17399999999999999</v>
      </c>
      <c r="Z293" s="56"/>
      <c r="AA293" s="57"/>
      <c r="AE293" s="64"/>
      <c r="BB293" s="233" t="s">
        <v>1</v>
      </c>
      <c r="BL293" s="64">
        <f t="shared" ref="BL293:BL299" si="61">IFERROR(W293*I293/H293,"0")</f>
        <v>83.555555555555543</v>
      </c>
      <c r="BM293" s="64">
        <f t="shared" ref="BM293:BM299" si="62">IFERROR(X293*I293/H293,"0")</f>
        <v>90.24</v>
      </c>
      <c r="BN293" s="64">
        <f t="shared" ref="BN293:BN299" si="63">IFERROR(1/J293*(W293/H293),"0")</f>
        <v>0.13227513227513224</v>
      </c>
      <c r="BO293" s="64">
        <f t="shared" ref="BO293:BO299" si="64">IFERROR(1/J293*(X293/H293),"0")</f>
        <v>0.14285714285714285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7.4074074074074066</v>
      </c>
      <c r="X300" s="375">
        <f>IFERROR(X293/H293,"0")+IFERROR(X294/H294,"0")+IFERROR(X295/H295,"0")+IFERROR(X296/H296,"0")+IFERROR(X297/H297,"0")+IFERROR(X298/H298,"0")+IFERROR(X299/H299,"0")</f>
        <v>8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0.17399999999999999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80</v>
      </c>
      <c r="X301" s="375">
        <f>IFERROR(SUM(X293:X299),"0")</f>
        <v>86.4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200</v>
      </c>
      <c r="X313" s="374">
        <f>IFERROR(IF(W313="",0,CEILING((W313/$H313),1)*$H313),"")</f>
        <v>202.5</v>
      </c>
      <c r="Y313" s="36">
        <f>IFERROR(IF(X313=0,"",ROUNDUP(X313/H313,0)*0.02175),"")</f>
        <v>0.54374999999999996</v>
      </c>
      <c r="Z313" s="56"/>
      <c r="AA313" s="57"/>
      <c r="AE313" s="64"/>
      <c r="BB313" s="243" t="s">
        <v>1</v>
      </c>
      <c r="BL313" s="64">
        <f>IFERROR(W313*I313/H313,"0")</f>
        <v>213.92592592592592</v>
      </c>
      <c r="BM313" s="64">
        <f>IFERROR(X313*I313/H313,"0")</f>
        <v>216.60000000000002</v>
      </c>
      <c r="BN313" s="64">
        <f>IFERROR(1/J313*(W313/H313),"0")</f>
        <v>0.44091710758377423</v>
      </c>
      <c r="BO313" s="64">
        <f>IFERROR(1/J313*(X313/H313),"0")</f>
        <v>0.4464285714285714</v>
      </c>
    </row>
    <row r="314" spans="1:67" ht="27" hidden="1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24.691358024691358</v>
      </c>
      <c r="X316" s="375">
        <f>IFERROR(X313/H313,"0")+IFERROR(X314/H314,"0")+IFERROR(X315/H315,"0")</f>
        <v>25</v>
      </c>
      <c r="Y316" s="375">
        <f>IFERROR(IF(Y313="",0,Y313),"0")+IFERROR(IF(Y314="",0,Y314),"0")+IFERROR(IF(Y315="",0,Y315),"0")</f>
        <v>0.54374999999999996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200</v>
      </c>
      <c r="X317" s="375">
        <f>IFERROR(SUM(X313:X315),"0")</f>
        <v>202.5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6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1100</v>
      </c>
      <c r="X330" s="374">
        <f t="shared" si="65"/>
        <v>1110</v>
      </c>
      <c r="Y330" s="36">
        <f>IFERROR(IF(X330=0,"",ROUNDUP(X330/H330,0)*0.02175),"")</f>
        <v>1.6094999999999999</v>
      </c>
      <c r="Z330" s="56"/>
      <c r="AA330" s="57"/>
      <c r="AE330" s="64"/>
      <c r="BB330" s="249" t="s">
        <v>1</v>
      </c>
      <c r="BL330" s="64">
        <f t="shared" si="66"/>
        <v>1135.2</v>
      </c>
      <c r="BM330" s="64">
        <f t="shared" si="67"/>
        <v>1145.52</v>
      </c>
      <c r="BN330" s="64">
        <f t="shared" si="68"/>
        <v>1.5277777777777777</v>
      </c>
      <c r="BO330" s="64">
        <f t="shared" si="69"/>
        <v>1.5416666666666665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90</v>
      </c>
      <c r="X333" s="374">
        <f t="shared" si="65"/>
        <v>90</v>
      </c>
      <c r="Y333" s="36">
        <f>IFERROR(IF(X333=0,"",ROUNDUP(X333/H333,0)*0.02175),"")</f>
        <v>0.1305</v>
      </c>
      <c r="Z333" s="56"/>
      <c r="AA333" s="57"/>
      <c r="AE333" s="64"/>
      <c r="BB333" s="252" t="s">
        <v>1</v>
      </c>
      <c r="BL333" s="64">
        <f t="shared" si="66"/>
        <v>92.88000000000001</v>
      </c>
      <c r="BM333" s="64">
        <f t="shared" si="67"/>
        <v>92.88000000000001</v>
      </c>
      <c r="BN333" s="64">
        <f t="shared" si="68"/>
        <v>0.125</v>
      </c>
      <c r="BO333" s="64">
        <f t="shared" si="69"/>
        <v>0.125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4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75</v>
      </c>
      <c r="X336" s="374">
        <f t="shared" si="65"/>
        <v>75</v>
      </c>
      <c r="Y336" s="36">
        <f>IFERROR(IF(X336=0,"",ROUNDUP(X336/H336,0)*0.02175),"")</f>
        <v>0.10874999999999999</v>
      </c>
      <c r="Z336" s="56"/>
      <c r="AA336" s="57"/>
      <c r="AE336" s="64"/>
      <c r="BB336" s="255" t="s">
        <v>1</v>
      </c>
      <c r="BL336" s="64">
        <f t="shared" si="66"/>
        <v>77.400000000000006</v>
      </c>
      <c r="BM336" s="64">
        <f t="shared" si="67"/>
        <v>77.400000000000006</v>
      </c>
      <c r="BN336" s="64">
        <f t="shared" si="68"/>
        <v>0.10416666666666666</v>
      </c>
      <c r="BO336" s="64">
        <f t="shared" si="69"/>
        <v>0.10416666666666666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84.333333333333329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85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1.8487499999999999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1265</v>
      </c>
      <c r="X340" s="375">
        <f>IFERROR(SUM(X329:X338),"0")</f>
        <v>1275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700</v>
      </c>
      <c r="X342" s="374">
        <f>IFERROR(IF(W342="",0,CEILING((W342/$H342),1)*$H342),"")</f>
        <v>705</v>
      </c>
      <c r="Y342" s="36">
        <f>IFERROR(IF(X342=0,"",ROUNDUP(X342/H342,0)*0.02175),"")</f>
        <v>1.0222499999999999</v>
      </c>
      <c r="Z342" s="56"/>
      <c r="AA342" s="57"/>
      <c r="AE342" s="64"/>
      <c r="BB342" s="258" t="s">
        <v>1</v>
      </c>
      <c r="BL342" s="64">
        <f>IFERROR(W342*I342/H342,"0")</f>
        <v>722.4</v>
      </c>
      <c r="BM342" s="64">
        <f>IFERROR(X342*I342/H342,"0")</f>
        <v>727.56</v>
      </c>
      <c r="BN342" s="64">
        <f>IFERROR(1/J342*(W342/H342),"0")</f>
        <v>0.9722222222222221</v>
      </c>
      <c r="BO342" s="64">
        <f>IFERROR(1/J342*(X342/H342),"0")</f>
        <v>0.97916666666666663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46.666666666666664</v>
      </c>
      <c r="X345" s="375">
        <f>IFERROR(X342/H342,"0")+IFERROR(X343/H343,"0")+IFERROR(X344/H344,"0")</f>
        <v>47</v>
      </c>
      <c r="Y345" s="375">
        <f>IFERROR(IF(Y342="",0,Y342),"0")+IFERROR(IF(Y343="",0,Y343),"0")+IFERROR(IF(Y344="",0,Y344),"0")</f>
        <v>1.0222499999999999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700</v>
      </c>
      <c r="X346" s="375">
        <f>IFERROR(SUM(X342:X344),"0")</f>
        <v>705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140</v>
      </c>
      <c r="X371" s="374">
        <f>IFERROR(IF(W371="",0,CEILING((W371/$H371),1)*$H371),"")</f>
        <v>140.4</v>
      </c>
      <c r="Y371" s="36">
        <f>IFERROR(IF(X371=0,"",ROUNDUP(X371/H371,0)*0.02175),"")</f>
        <v>0.39149999999999996</v>
      </c>
      <c r="Z371" s="56"/>
      <c r="AA371" s="57"/>
      <c r="AE371" s="64"/>
      <c r="BB371" s="271" t="s">
        <v>1</v>
      </c>
      <c r="BL371" s="64">
        <f>IFERROR(W371*I371/H371,"0")</f>
        <v>150.12307692307692</v>
      </c>
      <c r="BM371" s="64">
        <f>IFERROR(X371*I371/H371,"0")</f>
        <v>150.55200000000002</v>
      </c>
      <c r="BN371" s="64">
        <f>IFERROR(1/J371*(W371/H371),"0")</f>
        <v>0.32051282051282048</v>
      </c>
      <c r="BO371" s="64">
        <f>IFERROR(1/J371*(X371/H371),"0")</f>
        <v>0.3214285714285714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17.948717948717949</v>
      </c>
      <c r="X375" s="375">
        <f>IFERROR(X371/H371,"0")+IFERROR(X372/H372,"0")+IFERROR(X373/H373,"0")+IFERROR(X374/H374,"0")</f>
        <v>18</v>
      </c>
      <c r="Y375" s="375">
        <f>IFERROR(IF(Y371="",0,Y371),"0")+IFERROR(IF(Y372="",0,Y372),"0")+IFERROR(IF(Y373="",0,Y373),"0")+IFERROR(IF(Y374="",0,Y374),"0")</f>
        <v>0.39149999999999996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140</v>
      </c>
      <c r="X376" s="375">
        <f>IFERROR(SUM(X371:X374),"0")</f>
        <v>140.4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20</v>
      </c>
      <c r="X389" s="374">
        <f t="shared" ref="X389:X401" si="70">IFERROR(IF(W389="",0,CEILING((W389/$H389),1)*$H389),"")</f>
        <v>21</v>
      </c>
      <c r="Y389" s="36">
        <f>IFERROR(IF(X389=0,"",ROUNDUP(X389/H389,0)*0.00753),"")</f>
        <v>3.7650000000000003E-2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21.095238095238091</v>
      </c>
      <c r="BM389" s="64">
        <f t="shared" ref="BM389:BM401" si="72">IFERROR(X389*I389/H389,"0")</f>
        <v>22.15</v>
      </c>
      <c r="BN389" s="64">
        <f t="shared" ref="BN389:BN401" si="73">IFERROR(1/J389*(W389/H389),"0")</f>
        <v>3.0525030525030524E-2</v>
      </c>
      <c r="BO389" s="64">
        <f t="shared" ref="BO389:BO401" si="74">IFERROR(1/J389*(X389/H389),"0")</f>
        <v>3.2051282051282048E-2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80</v>
      </c>
      <c r="X391" s="374">
        <f t="shared" si="70"/>
        <v>84</v>
      </c>
      <c r="Y391" s="36">
        <f>IFERROR(IF(X391=0,"",ROUNDUP(X391/H391,0)*0.00753),"")</f>
        <v>0.15060000000000001</v>
      </c>
      <c r="Z391" s="56"/>
      <c r="AA391" s="57"/>
      <c r="AE391" s="64"/>
      <c r="BB391" s="280" t="s">
        <v>1</v>
      </c>
      <c r="BL391" s="64">
        <f t="shared" si="71"/>
        <v>84.380952380952365</v>
      </c>
      <c r="BM391" s="64">
        <f t="shared" si="72"/>
        <v>88.6</v>
      </c>
      <c r="BN391" s="64">
        <f t="shared" si="73"/>
        <v>0.1221001221001221</v>
      </c>
      <c r="BO391" s="64">
        <f t="shared" si="74"/>
        <v>0.12820512820512819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23.80952380952381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25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0.18825000000000003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100</v>
      </c>
      <c r="X403" s="375">
        <f>IFERROR(SUM(X389:X401),"0")</f>
        <v>105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100</v>
      </c>
      <c r="X422" s="374">
        <f>IFERROR(IF(W422="",0,CEILING((W422/$H422),1)*$H422),"")</f>
        <v>104</v>
      </c>
      <c r="Y422" s="36">
        <f>IFERROR(IF(X422=0,"",ROUNDUP(X422/H422,0)*0.01196),"")</f>
        <v>0.2392</v>
      </c>
      <c r="Z422" s="56"/>
      <c r="AA422" s="57"/>
      <c r="AE422" s="64"/>
      <c r="BB422" s="298" t="s">
        <v>1</v>
      </c>
      <c r="BL422" s="64">
        <f>IFERROR(W422*I422/H422,"0")</f>
        <v>107.84615384615384</v>
      </c>
      <c r="BM422" s="64">
        <f>IFERROR(X422*I422/H422,"0")</f>
        <v>112.16</v>
      </c>
      <c r="BN422" s="64">
        <f>IFERROR(1/J422*(W422/H422),"0")</f>
        <v>0.1849112426035503</v>
      </c>
      <c r="BO422" s="64">
        <f>IFERROR(1/J422*(X422/H422),"0")</f>
        <v>0.19230769230769232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19.23076923076923</v>
      </c>
      <c r="X424" s="375">
        <f>IFERROR(X422/H422,"0")+IFERROR(X423/H423,"0")</f>
        <v>20</v>
      </c>
      <c r="Y424" s="375">
        <f>IFERROR(IF(Y422="",0,Y422),"0")+IFERROR(IF(Y423="",0,Y423),"0")</f>
        <v>0.2392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100</v>
      </c>
      <c r="X425" s="375">
        <f>IFERROR(SUM(X422:X423),"0")</f>
        <v>104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90</v>
      </c>
      <c r="X427" s="374">
        <f t="shared" ref="X427:X433" si="76">IFERROR(IF(W427="",0,CEILING((W427/$H427),1)*$H427),"")</f>
        <v>92.4</v>
      </c>
      <c r="Y427" s="36">
        <f>IFERROR(IF(X427=0,"",ROUNDUP(X427/H427,0)*0.00753),"")</f>
        <v>0.16566</v>
      </c>
      <c r="Z427" s="56"/>
      <c r="AA427" s="57"/>
      <c r="AE427" s="64"/>
      <c r="BB427" s="300" t="s">
        <v>1</v>
      </c>
      <c r="BL427" s="64">
        <f t="shared" ref="BL427:BL433" si="77">IFERROR(W427*I427/H427,"0")</f>
        <v>94.928571428571416</v>
      </c>
      <c r="BM427" s="64">
        <f t="shared" ref="BM427:BM433" si="78">IFERROR(X427*I427/H427,"0")</f>
        <v>97.46</v>
      </c>
      <c r="BN427" s="64">
        <f t="shared" ref="BN427:BN433" si="79">IFERROR(1/J427*(W427/H427),"0")</f>
        <v>0.13736263736263735</v>
      </c>
      <c r="BO427" s="64">
        <f t="shared" ref="BO427:BO433" si="80">IFERROR(1/J427*(X427/H427),"0")</f>
        <v>0.14102564102564102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21.428571428571427</v>
      </c>
      <c r="X434" s="375">
        <f>IFERROR(X427/H427,"0")+IFERROR(X428/H428,"0")+IFERROR(X429/H429,"0")+IFERROR(X430/H430,"0")+IFERROR(X431/H431,"0")+IFERROR(X432/H432,"0")+IFERROR(X433/H433,"0")</f>
        <v>22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0.16566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90</v>
      </c>
      <c r="X435" s="375">
        <f>IFERROR(SUM(X427:X433),"0")</f>
        <v>92.4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300</v>
      </c>
      <c r="X461" s="374">
        <f t="shared" si="81"/>
        <v>300.96000000000004</v>
      </c>
      <c r="Y461" s="36">
        <f t="shared" si="82"/>
        <v>0.68171999999999999</v>
      </c>
      <c r="Z461" s="56"/>
      <c r="AA461" s="57"/>
      <c r="AE461" s="64"/>
      <c r="BB461" s="316" t="s">
        <v>1</v>
      </c>
      <c r="BL461" s="64">
        <f t="shared" si="83"/>
        <v>320.45454545454544</v>
      </c>
      <c r="BM461" s="64">
        <f t="shared" si="84"/>
        <v>321.48</v>
      </c>
      <c r="BN461" s="64">
        <f t="shared" si="85"/>
        <v>0.54632867132867136</v>
      </c>
      <c r="BO461" s="64">
        <f t="shared" si="86"/>
        <v>0.54807692307692313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56.818181818181813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57.000000000000007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0.68171999999999999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300</v>
      </c>
      <c r="X472" s="375">
        <f>IFERROR(SUM(X459:X470),"0")</f>
        <v>300.96000000000004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250</v>
      </c>
      <c r="X474" s="374">
        <f>IFERROR(IF(W474="",0,CEILING((W474/$H474),1)*$H474),"")</f>
        <v>253.44</v>
      </c>
      <c r="Y474" s="36">
        <f>IFERROR(IF(X474=0,"",ROUNDUP(X474/H474,0)*0.01196),"")</f>
        <v>0.57408000000000003</v>
      </c>
      <c r="Z474" s="56"/>
      <c r="AA474" s="57"/>
      <c r="AE474" s="64"/>
      <c r="BB474" s="326" t="s">
        <v>1</v>
      </c>
      <c r="BL474" s="64">
        <f>IFERROR(W474*I474/H474,"0")</f>
        <v>267.04545454545456</v>
      </c>
      <c r="BM474" s="64">
        <f>IFERROR(X474*I474/H474,"0")</f>
        <v>270.71999999999997</v>
      </c>
      <c r="BN474" s="64">
        <f>IFERROR(1/J474*(W474/H474),"0")</f>
        <v>0.45527389277389274</v>
      </c>
      <c r="BO474" s="64">
        <f>IFERROR(1/J474*(X474/H474),"0")</f>
        <v>0.46153846153846156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47.348484848484844</v>
      </c>
      <c r="X476" s="375">
        <f>IFERROR(X474/H474,"0")+IFERROR(X475/H475,"0")</f>
        <v>48</v>
      </c>
      <c r="Y476" s="375">
        <f>IFERROR(IF(Y474="",0,Y474),"0")+IFERROR(IF(Y475="",0,Y475),"0")</f>
        <v>0.57408000000000003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250</v>
      </c>
      <c r="X477" s="375">
        <f>IFERROR(SUM(X474:X475),"0")</f>
        <v>253.44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80</v>
      </c>
      <c r="X479" s="374">
        <f t="shared" ref="X479:X484" si="87">IFERROR(IF(W479="",0,CEILING((W479/$H479),1)*$H479),"")</f>
        <v>84.48</v>
      </c>
      <c r="Y479" s="36">
        <f>IFERROR(IF(X479=0,"",ROUNDUP(X479/H479,0)*0.01196),"")</f>
        <v>0.19136</v>
      </c>
      <c r="Z479" s="56"/>
      <c r="AA479" s="57"/>
      <c r="AE479" s="64"/>
      <c r="BB479" s="328" t="s">
        <v>1</v>
      </c>
      <c r="BL479" s="64">
        <f t="shared" ref="BL479:BL484" si="88">IFERROR(W479*I479/H479,"0")</f>
        <v>85.454545454545453</v>
      </c>
      <c r="BM479" s="64">
        <f t="shared" ref="BM479:BM484" si="89">IFERROR(X479*I479/H479,"0")</f>
        <v>90.24</v>
      </c>
      <c r="BN479" s="64">
        <f t="shared" ref="BN479:BN484" si="90">IFERROR(1/J479*(W479/H479),"0")</f>
        <v>0.14568764568764569</v>
      </c>
      <c r="BO479" s="64">
        <f t="shared" ref="BO479:BO484" si="91">IFERROR(1/J479*(X479/H479),"0")</f>
        <v>0.15384615384615385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50</v>
      </c>
      <c r="X480" s="374">
        <f t="shared" si="87"/>
        <v>52.800000000000004</v>
      </c>
      <c r="Y480" s="36">
        <f>IFERROR(IF(X480=0,"",ROUNDUP(X480/H480,0)*0.01196),"")</f>
        <v>0.1196</v>
      </c>
      <c r="Z480" s="56"/>
      <c r="AA480" s="57"/>
      <c r="AE480" s="64"/>
      <c r="BB480" s="329" t="s">
        <v>1</v>
      </c>
      <c r="BL480" s="64">
        <f t="shared" si="88"/>
        <v>53.409090909090907</v>
      </c>
      <c r="BM480" s="64">
        <f t="shared" si="89"/>
        <v>56.400000000000006</v>
      </c>
      <c r="BN480" s="64">
        <f t="shared" si="90"/>
        <v>9.1054778554778545E-2</v>
      </c>
      <c r="BO480" s="64">
        <f t="shared" si="91"/>
        <v>9.6153846153846159E-2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130</v>
      </c>
      <c r="X481" s="374">
        <f t="shared" si="87"/>
        <v>132</v>
      </c>
      <c r="Y481" s="36">
        <f>IFERROR(IF(X481=0,"",ROUNDUP(X481/H481,0)*0.01196),"")</f>
        <v>0.29899999999999999</v>
      </c>
      <c r="Z481" s="56"/>
      <c r="AA481" s="57"/>
      <c r="AE481" s="64"/>
      <c r="BB481" s="330" t="s">
        <v>1</v>
      </c>
      <c r="BL481" s="64">
        <f t="shared" si="88"/>
        <v>138.86363636363635</v>
      </c>
      <c r="BM481" s="64">
        <f t="shared" si="89"/>
        <v>140.99999999999997</v>
      </c>
      <c r="BN481" s="64">
        <f t="shared" si="90"/>
        <v>0.23674242424242425</v>
      </c>
      <c r="BO481" s="64">
        <f t="shared" si="91"/>
        <v>0.24038461538461539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49.242424242424235</v>
      </c>
      <c r="X485" s="375">
        <f>IFERROR(X479/H479,"0")+IFERROR(X480/H480,"0")+IFERROR(X481/H481,"0")+IFERROR(X482/H482,"0")+IFERROR(X483/H483,"0")+IFERROR(X484/H484,"0")</f>
        <v>51</v>
      </c>
      <c r="Y485" s="375">
        <f>IFERROR(IF(Y479="",0,Y479),"0")+IFERROR(IF(Y480="",0,Y480),"0")+IFERROR(IF(Y481="",0,Y481),"0")+IFERROR(IF(Y482="",0,Y482),"0")+IFERROR(IF(Y483="",0,Y483),"0")+IFERROR(IF(Y484="",0,Y484),"0")</f>
        <v>0.60996000000000006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260</v>
      </c>
      <c r="X486" s="375">
        <f>IFERROR(SUM(X479:X484),"0")</f>
        <v>269.27999999999997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12</v>
      </c>
      <c r="X504" s="374">
        <f t="shared" si="92"/>
        <v>12</v>
      </c>
      <c r="Y504" s="36">
        <f t="shared" si="93"/>
        <v>2.1749999999999999E-2</v>
      </c>
      <c r="Z504" s="56"/>
      <c r="AA504" s="57"/>
      <c r="AE504" s="64"/>
      <c r="BB504" s="342" t="s">
        <v>1</v>
      </c>
      <c r="BL504" s="64">
        <f t="shared" si="94"/>
        <v>12.479999999999999</v>
      </c>
      <c r="BM504" s="64">
        <f t="shared" si="95"/>
        <v>12.479999999999999</v>
      </c>
      <c r="BN504" s="64">
        <f t="shared" si="96"/>
        <v>1.7857142857142856E-2</v>
      </c>
      <c r="BO504" s="64">
        <f t="shared" si="97"/>
        <v>1.7857142857142856E-2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1</v>
      </c>
      <c r="X507" s="375">
        <f>IFERROR(X500/H500,"0")+IFERROR(X501/H501,"0")+IFERROR(X502/H502,"0")+IFERROR(X503/H503,"0")+IFERROR(X504/H504,"0")+IFERROR(X505/H505,"0")+IFERROR(X506/H506,"0")</f>
        <v>1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2.1749999999999999E-2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12</v>
      </c>
      <c r="X508" s="375">
        <f>IFERROR(SUM(X500:X506),"0")</f>
        <v>12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4929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5014.579999999999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5187.7353964553968</v>
      </c>
      <c r="X541" s="375">
        <f>IFERROR(SUM(BM22:BM537),"0")</f>
        <v>5278.1239999999989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9</v>
      </c>
      <c r="X542" s="38">
        <f>ROUNDUP(SUM(BO22:BO537),0)</f>
        <v>9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5412.7353964553968</v>
      </c>
      <c r="X543" s="375">
        <f>GrossWeightTotalR+PalletQtyTotalR*25</f>
        <v>5503.1239999999989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593.85441718775053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606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10.18318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64.800000000000011</v>
      </c>
      <c r="D550" s="46">
        <f>IFERROR(X57*1,"0")+IFERROR(X58*1,"0")+IFERROR(X59*1,"0")+IFERROR(X60*1,"0")</f>
        <v>75.600000000000009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138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1189.7999999999997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1189.7999999999997</v>
      </c>
      <c r="O550" s="46">
        <f>IFERROR(X293*1,"0")+IFERROR(X294*1,"0")+IFERROR(X295*1,"0")+IFERROR(X296*1,"0")+IFERROR(X297*1,"0")+IFERROR(X298*1,"0")+IFERROR(X299*1,"0")+IFERROR(X303*1,"0")+IFERROR(X304*1,"0")</f>
        <v>86.4</v>
      </c>
      <c r="P550" s="46">
        <f>IFERROR(X309*1,"0")+IFERROR(X313*1,"0")+IFERROR(X314*1,"0")+IFERROR(X315*1,"0")+IFERROR(X319*1,"0")+IFERROR(X323*1,"0")</f>
        <v>202.5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1980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140.4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105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196.4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823.68000000000006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12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00,00"/>
        <filter val="1 265,00"/>
        <filter val="1,00"/>
        <filter val="1,28"/>
        <filter val="10,00"/>
        <filter val="100,00"/>
        <filter val="11,93"/>
        <filter val="112,00"/>
        <filter val="12,00"/>
        <filter val="128,21"/>
        <filter val="130,00"/>
        <filter val="140,00"/>
        <filter val="160,00"/>
        <filter val="17,95"/>
        <filter val="19,23"/>
        <filter val="2,38"/>
        <filter val="20,00"/>
        <filter val="200,00"/>
        <filter val="21,43"/>
        <filter val="23,81"/>
        <filter val="24,69"/>
        <filter val="250,00"/>
        <filter val="260,00"/>
        <filter val="300,00"/>
        <filter val="38,10"/>
        <filter val="4 929,00"/>
        <filter val="46,67"/>
        <filter val="47,35"/>
        <filter val="49,24"/>
        <filter val="5 187,74"/>
        <filter val="5 412,74"/>
        <filter val="5,56"/>
        <filter val="50,00"/>
        <filter val="56,82"/>
        <filter val="593,85"/>
        <filter val="6,48"/>
        <filter val="60,00"/>
        <filter val="7,41"/>
        <filter val="70,00"/>
        <filter val="700,00"/>
        <filter val="75,00"/>
        <filter val="80,00"/>
        <filter val="84,33"/>
        <filter val="9"/>
        <filter val="90,00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