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05,24 ПОКОМ КИ филиалы\"/>
    </mc:Choice>
  </mc:AlternateContent>
  <xr:revisionPtr revIDLastSave="0" documentId="13_ncr:1_{EA9A1E07-1E5F-4F0D-A64A-A0F95CD5C38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1" i="1" l="1"/>
  <c r="S99" i="1"/>
  <c r="S98" i="1"/>
  <c r="S97" i="1"/>
  <c r="S73" i="1"/>
  <c r="AF73" i="1" s="1"/>
  <c r="S62" i="1"/>
  <c r="S61" i="1"/>
  <c r="AF61" i="1" s="1"/>
  <c r="S60" i="1"/>
  <c r="S55" i="1"/>
  <c r="AF55" i="1" s="1"/>
  <c r="S47" i="1"/>
  <c r="S41" i="1"/>
  <c r="S27" i="1"/>
  <c r="AF27" i="1" s="1"/>
  <c r="S8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6" i="1"/>
  <c r="AF8" i="1"/>
  <c r="AF10" i="1"/>
  <c r="AF11" i="1"/>
  <c r="AF12" i="1"/>
  <c r="AF13" i="1"/>
  <c r="AF14" i="1"/>
  <c r="AF15" i="1"/>
  <c r="AF17" i="1"/>
  <c r="AF22" i="1"/>
  <c r="AF24" i="1"/>
  <c r="AF32" i="1"/>
  <c r="AF36" i="1"/>
  <c r="AF37" i="1"/>
  <c r="AF41" i="1"/>
  <c r="AF45" i="1"/>
  <c r="AF46" i="1"/>
  <c r="AF47" i="1"/>
  <c r="AF48" i="1"/>
  <c r="AF49" i="1"/>
  <c r="AF50" i="1"/>
  <c r="AF57" i="1"/>
  <c r="AF58" i="1"/>
  <c r="AF60" i="1"/>
  <c r="AF62" i="1"/>
  <c r="AF64" i="1"/>
  <c r="AF65" i="1"/>
  <c r="AF66" i="1"/>
  <c r="AF68" i="1"/>
  <c r="AF70" i="1"/>
  <c r="AF72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7" i="1"/>
  <c r="AF98" i="1"/>
  <c r="AF99" i="1"/>
  <c r="AF101" i="1"/>
  <c r="T5" i="1"/>
  <c r="AG5" i="1" l="1"/>
  <c r="L7" i="1"/>
  <c r="Q7" i="1" s="1"/>
  <c r="L8" i="1"/>
  <c r="Q8" i="1" s="1"/>
  <c r="L9" i="1"/>
  <c r="Q9" i="1" s="1"/>
  <c r="L10" i="1"/>
  <c r="Q10" i="1" s="1"/>
  <c r="W10" i="1" s="1"/>
  <c r="L11" i="1"/>
  <c r="Q11" i="1" s="1"/>
  <c r="W11" i="1" s="1"/>
  <c r="L12" i="1"/>
  <c r="Q12" i="1" s="1"/>
  <c r="W12" i="1" s="1"/>
  <c r="L13" i="1"/>
  <c r="Q13" i="1" s="1"/>
  <c r="W13" i="1" s="1"/>
  <c r="L14" i="1"/>
  <c r="Q14" i="1" s="1"/>
  <c r="W14" i="1" s="1"/>
  <c r="L15" i="1"/>
  <c r="Q15" i="1" s="1"/>
  <c r="W15" i="1" s="1"/>
  <c r="L16" i="1"/>
  <c r="Q16" i="1" s="1"/>
  <c r="R16" i="1" s="1"/>
  <c r="S16" i="1" s="1"/>
  <c r="AF16" i="1" s="1"/>
  <c r="L17" i="1"/>
  <c r="Q17" i="1" s="1"/>
  <c r="W17" i="1" s="1"/>
  <c r="L18" i="1"/>
  <c r="Q18" i="1" s="1"/>
  <c r="L19" i="1"/>
  <c r="Q19" i="1" s="1"/>
  <c r="L20" i="1"/>
  <c r="Q20" i="1" s="1"/>
  <c r="R20" i="1" s="1"/>
  <c r="S20" i="1" s="1"/>
  <c r="AF20" i="1" s="1"/>
  <c r="L21" i="1"/>
  <c r="Q21" i="1" s="1"/>
  <c r="R21" i="1" s="1"/>
  <c r="S21" i="1" s="1"/>
  <c r="AF21" i="1" s="1"/>
  <c r="L22" i="1"/>
  <c r="Q22" i="1" s="1"/>
  <c r="W22" i="1" s="1"/>
  <c r="L23" i="1"/>
  <c r="Q23" i="1" s="1"/>
  <c r="R23" i="1" s="1"/>
  <c r="S23" i="1" s="1"/>
  <c r="AF23" i="1" s="1"/>
  <c r="L24" i="1"/>
  <c r="Q24" i="1" s="1"/>
  <c r="W24" i="1" s="1"/>
  <c r="L25" i="1"/>
  <c r="Q25" i="1" s="1"/>
  <c r="R25" i="1" s="1"/>
  <c r="S25" i="1" s="1"/>
  <c r="AF25" i="1" s="1"/>
  <c r="L26" i="1"/>
  <c r="Q26" i="1" s="1"/>
  <c r="R26" i="1" s="1"/>
  <c r="S26" i="1" s="1"/>
  <c r="AF26" i="1" s="1"/>
  <c r="L27" i="1"/>
  <c r="Q27" i="1" s="1"/>
  <c r="L28" i="1"/>
  <c r="Q28" i="1" s="1"/>
  <c r="R28" i="1" s="1"/>
  <c r="S28" i="1" s="1"/>
  <c r="AF28" i="1" s="1"/>
  <c r="L29" i="1"/>
  <c r="Q29" i="1" s="1"/>
  <c r="R29" i="1" s="1"/>
  <c r="S29" i="1" s="1"/>
  <c r="AF29" i="1" s="1"/>
  <c r="L30" i="1"/>
  <c r="Q30" i="1" s="1"/>
  <c r="R30" i="1" s="1"/>
  <c r="S30" i="1" s="1"/>
  <c r="AF30" i="1" s="1"/>
  <c r="L31" i="1"/>
  <c r="Q31" i="1" s="1"/>
  <c r="R31" i="1" s="1"/>
  <c r="S31" i="1" s="1"/>
  <c r="AF31" i="1" s="1"/>
  <c r="L32" i="1"/>
  <c r="Q32" i="1" s="1"/>
  <c r="W32" i="1" s="1"/>
  <c r="L33" i="1"/>
  <c r="Q33" i="1" s="1"/>
  <c r="L34" i="1"/>
  <c r="Q34" i="1" s="1"/>
  <c r="L35" i="1"/>
  <c r="Q35" i="1" s="1"/>
  <c r="L36" i="1"/>
  <c r="Q36" i="1" s="1"/>
  <c r="W36" i="1" s="1"/>
  <c r="L37" i="1"/>
  <c r="Q37" i="1" s="1"/>
  <c r="W37" i="1" s="1"/>
  <c r="L38" i="1"/>
  <c r="Q38" i="1" s="1"/>
  <c r="L39" i="1"/>
  <c r="Q39" i="1" s="1"/>
  <c r="L40" i="1"/>
  <c r="Q40" i="1" s="1"/>
  <c r="L41" i="1"/>
  <c r="Q41" i="1" s="1"/>
  <c r="L42" i="1"/>
  <c r="Q42" i="1" s="1"/>
  <c r="L43" i="1"/>
  <c r="Q43" i="1" s="1"/>
  <c r="L44" i="1"/>
  <c r="Q44" i="1" s="1"/>
  <c r="L45" i="1"/>
  <c r="Q45" i="1" s="1"/>
  <c r="W45" i="1" s="1"/>
  <c r="L46" i="1"/>
  <c r="Q46" i="1" s="1"/>
  <c r="W46" i="1" s="1"/>
  <c r="L47" i="1"/>
  <c r="Q47" i="1" s="1"/>
  <c r="L48" i="1"/>
  <c r="Q48" i="1" s="1"/>
  <c r="W48" i="1" s="1"/>
  <c r="L49" i="1"/>
  <c r="Q49" i="1" s="1"/>
  <c r="W49" i="1" s="1"/>
  <c r="L50" i="1"/>
  <c r="Q50" i="1" s="1"/>
  <c r="W50" i="1" s="1"/>
  <c r="L51" i="1"/>
  <c r="Q51" i="1" s="1"/>
  <c r="R51" i="1" s="1"/>
  <c r="S51" i="1" s="1"/>
  <c r="AF51" i="1" s="1"/>
  <c r="L52" i="1"/>
  <c r="Q52" i="1" s="1"/>
  <c r="L53" i="1"/>
  <c r="Q53" i="1" s="1"/>
  <c r="R53" i="1" s="1"/>
  <c r="S53" i="1" s="1"/>
  <c r="AF53" i="1" s="1"/>
  <c r="L54" i="1"/>
  <c r="Q54" i="1" s="1"/>
  <c r="L55" i="1"/>
  <c r="Q55" i="1" s="1"/>
  <c r="L56" i="1"/>
  <c r="Q56" i="1" s="1"/>
  <c r="R56" i="1" s="1"/>
  <c r="S56" i="1" s="1"/>
  <c r="AF56" i="1" s="1"/>
  <c r="L57" i="1"/>
  <c r="Q57" i="1" s="1"/>
  <c r="W57" i="1" s="1"/>
  <c r="L58" i="1"/>
  <c r="Q58" i="1" s="1"/>
  <c r="W58" i="1" s="1"/>
  <c r="L59" i="1"/>
  <c r="Q59" i="1" s="1"/>
  <c r="R59" i="1" s="1"/>
  <c r="S59" i="1" s="1"/>
  <c r="AF59" i="1" s="1"/>
  <c r="L60" i="1"/>
  <c r="Q60" i="1" s="1"/>
  <c r="L61" i="1"/>
  <c r="Q61" i="1" s="1"/>
  <c r="L62" i="1"/>
  <c r="Q62" i="1" s="1"/>
  <c r="L63" i="1"/>
  <c r="Q63" i="1" s="1"/>
  <c r="R63" i="1" s="1"/>
  <c r="S63" i="1" s="1"/>
  <c r="AF63" i="1" s="1"/>
  <c r="L64" i="1"/>
  <c r="Q64" i="1" s="1"/>
  <c r="W64" i="1" s="1"/>
  <c r="L65" i="1"/>
  <c r="Q65" i="1" s="1"/>
  <c r="W65" i="1" s="1"/>
  <c r="L66" i="1"/>
  <c r="Q66" i="1" s="1"/>
  <c r="W66" i="1" s="1"/>
  <c r="L67" i="1"/>
  <c r="Q67" i="1" s="1"/>
  <c r="L68" i="1"/>
  <c r="Q68" i="1" s="1"/>
  <c r="W68" i="1" s="1"/>
  <c r="L69" i="1"/>
  <c r="Q69" i="1" s="1"/>
  <c r="R69" i="1" s="1"/>
  <c r="S69" i="1" s="1"/>
  <c r="AF69" i="1" s="1"/>
  <c r="L70" i="1"/>
  <c r="Q70" i="1" s="1"/>
  <c r="W70" i="1" s="1"/>
  <c r="L71" i="1"/>
  <c r="Q71" i="1" s="1"/>
  <c r="R71" i="1" s="1"/>
  <c r="S71" i="1" s="1"/>
  <c r="AF71" i="1" s="1"/>
  <c r="L72" i="1"/>
  <c r="Q72" i="1" s="1"/>
  <c r="W72" i="1" s="1"/>
  <c r="L73" i="1"/>
  <c r="Q73" i="1" s="1"/>
  <c r="L74" i="1"/>
  <c r="Q74" i="1" s="1"/>
  <c r="L75" i="1"/>
  <c r="Q75" i="1" s="1"/>
  <c r="R75" i="1" s="1"/>
  <c r="S75" i="1" s="1"/>
  <c r="AF75" i="1" s="1"/>
  <c r="L76" i="1"/>
  <c r="Q76" i="1" s="1"/>
  <c r="L77" i="1"/>
  <c r="Q77" i="1" s="1"/>
  <c r="R77" i="1" s="1"/>
  <c r="S77" i="1" s="1"/>
  <c r="AF77" i="1" s="1"/>
  <c r="L78" i="1"/>
  <c r="Q78" i="1" s="1"/>
  <c r="W78" i="1" s="1"/>
  <c r="L79" i="1"/>
  <c r="Q79" i="1" s="1"/>
  <c r="W79" i="1" s="1"/>
  <c r="L80" i="1"/>
  <c r="Q80" i="1" s="1"/>
  <c r="W80" i="1" s="1"/>
  <c r="L81" i="1"/>
  <c r="Q81" i="1" s="1"/>
  <c r="W81" i="1" s="1"/>
  <c r="L82" i="1"/>
  <c r="Q82" i="1" s="1"/>
  <c r="W82" i="1" s="1"/>
  <c r="L83" i="1"/>
  <c r="Q83" i="1" s="1"/>
  <c r="W83" i="1" s="1"/>
  <c r="L84" i="1"/>
  <c r="Q84" i="1" s="1"/>
  <c r="W84" i="1" s="1"/>
  <c r="L85" i="1"/>
  <c r="Q85" i="1" s="1"/>
  <c r="W85" i="1" s="1"/>
  <c r="L86" i="1"/>
  <c r="Q86" i="1" s="1"/>
  <c r="W86" i="1" s="1"/>
  <c r="L87" i="1"/>
  <c r="Q87" i="1" s="1"/>
  <c r="W87" i="1" s="1"/>
  <c r="L88" i="1"/>
  <c r="Q88" i="1" s="1"/>
  <c r="W88" i="1" s="1"/>
  <c r="L89" i="1"/>
  <c r="Q89" i="1" s="1"/>
  <c r="W89" i="1" s="1"/>
  <c r="L90" i="1"/>
  <c r="Q90" i="1" s="1"/>
  <c r="W90" i="1" s="1"/>
  <c r="L91" i="1"/>
  <c r="Q91" i="1" s="1"/>
  <c r="W91" i="1" s="1"/>
  <c r="L92" i="1"/>
  <c r="Q92" i="1" s="1"/>
  <c r="W92" i="1" s="1"/>
  <c r="L93" i="1"/>
  <c r="Q93" i="1" s="1"/>
  <c r="R93" i="1" s="1"/>
  <c r="S93" i="1" s="1"/>
  <c r="AF93" i="1" s="1"/>
  <c r="L94" i="1"/>
  <c r="Q94" i="1" s="1"/>
  <c r="R94" i="1" s="1"/>
  <c r="S94" i="1" s="1"/>
  <c r="AF94" i="1" s="1"/>
  <c r="L95" i="1"/>
  <c r="Q95" i="1" s="1"/>
  <c r="R95" i="1" s="1"/>
  <c r="S95" i="1" s="1"/>
  <c r="AF95" i="1" s="1"/>
  <c r="L96" i="1"/>
  <c r="Q96" i="1" s="1"/>
  <c r="R96" i="1" s="1"/>
  <c r="S96" i="1" s="1"/>
  <c r="AF96" i="1" s="1"/>
  <c r="L97" i="1"/>
  <c r="Q97" i="1" s="1"/>
  <c r="L98" i="1"/>
  <c r="Q98" i="1" s="1"/>
  <c r="L99" i="1"/>
  <c r="Q99" i="1" s="1"/>
  <c r="L100" i="1"/>
  <c r="Q100" i="1" s="1"/>
  <c r="R100" i="1" s="1"/>
  <c r="S100" i="1" s="1"/>
  <c r="AF100" i="1" s="1"/>
  <c r="L101" i="1"/>
  <c r="Q101" i="1" s="1"/>
  <c r="L6" i="1"/>
  <c r="Q6" i="1" s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U5" i="1"/>
  <c r="P5" i="1"/>
  <c r="O5" i="1"/>
  <c r="N5" i="1"/>
  <c r="M5" i="1"/>
  <c r="J5" i="1"/>
  <c r="F5" i="1"/>
  <c r="E5" i="1"/>
  <c r="R6" i="1" l="1"/>
  <c r="S6" i="1" s="1"/>
  <c r="R19" i="1"/>
  <c r="S19" i="1" s="1"/>
  <c r="AF19" i="1" s="1"/>
  <c r="R76" i="1"/>
  <c r="S76" i="1" s="1"/>
  <c r="AF76" i="1" s="1"/>
  <c r="R74" i="1"/>
  <c r="S74" i="1" s="1"/>
  <c r="AF74" i="1" s="1"/>
  <c r="R54" i="1"/>
  <c r="S54" i="1" s="1"/>
  <c r="AF54" i="1" s="1"/>
  <c r="R52" i="1"/>
  <c r="S52" i="1" s="1"/>
  <c r="AF52" i="1" s="1"/>
  <c r="R44" i="1"/>
  <c r="S44" i="1" s="1"/>
  <c r="AF44" i="1" s="1"/>
  <c r="R42" i="1"/>
  <c r="S42" i="1" s="1"/>
  <c r="AF42" i="1" s="1"/>
  <c r="R40" i="1"/>
  <c r="S40" i="1" s="1"/>
  <c r="AF40" i="1" s="1"/>
  <c r="R38" i="1"/>
  <c r="S38" i="1" s="1"/>
  <c r="AF38" i="1" s="1"/>
  <c r="R34" i="1"/>
  <c r="S34" i="1" s="1"/>
  <c r="AF34" i="1" s="1"/>
  <c r="R18" i="1"/>
  <c r="S18" i="1" s="1"/>
  <c r="AF18" i="1" s="1"/>
  <c r="W99" i="1"/>
  <c r="W47" i="1"/>
  <c r="W41" i="1"/>
  <c r="R7" i="1"/>
  <c r="R9" i="1"/>
  <c r="S9" i="1" s="1"/>
  <c r="AF9" i="1" s="1"/>
  <c r="R33" i="1"/>
  <c r="S33" i="1" s="1"/>
  <c r="AF33" i="1" s="1"/>
  <c r="R35" i="1"/>
  <c r="S35" i="1" s="1"/>
  <c r="AF35" i="1" s="1"/>
  <c r="R39" i="1"/>
  <c r="S39" i="1" s="1"/>
  <c r="AF39" i="1" s="1"/>
  <c r="R43" i="1"/>
  <c r="S43" i="1" s="1"/>
  <c r="AF43" i="1" s="1"/>
  <c r="R67" i="1"/>
  <c r="S67" i="1" s="1"/>
  <c r="AF67" i="1" s="1"/>
  <c r="W77" i="1"/>
  <c r="W75" i="1"/>
  <c r="W73" i="1"/>
  <c r="W69" i="1"/>
  <c r="W63" i="1"/>
  <c r="W61" i="1"/>
  <c r="W59" i="1"/>
  <c r="W55" i="1"/>
  <c r="W53" i="1"/>
  <c r="W51" i="1"/>
  <c r="W31" i="1"/>
  <c r="W29" i="1"/>
  <c r="W27" i="1"/>
  <c r="W25" i="1"/>
  <c r="W19" i="1"/>
  <c r="X69" i="1"/>
  <c r="Q5" i="1"/>
  <c r="X101" i="1"/>
  <c r="X37" i="1"/>
  <c r="X85" i="1"/>
  <c r="X53" i="1"/>
  <c r="X21" i="1"/>
  <c r="X93" i="1"/>
  <c r="X77" i="1"/>
  <c r="X61" i="1"/>
  <c r="X45" i="1"/>
  <c r="X29" i="1"/>
  <c r="X13" i="1"/>
  <c r="X97" i="1"/>
  <c r="X89" i="1"/>
  <c r="X81" i="1"/>
  <c r="X73" i="1"/>
  <c r="X65" i="1"/>
  <c r="X57" i="1"/>
  <c r="X49" i="1"/>
  <c r="X41" i="1"/>
  <c r="X33" i="1"/>
  <c r="X25" i="1"/>
  <c r="X17" i="1"/>
  <c r="X9" i="1"/>
  <c r="X99" i="1"/>
  <c r="X95" i="1"/>
  <c r="X91" i="1"/>
  <c r="X87" i="1"/>
  <c r="X83" i="1"/>
  <c r="X79" i="1"/>
  <c r="X75" i="1"/>
  <c r="X71" i="1"/>
  <c r="X67" i="1"/>
  <c r="X63" i="1"/>
  <c r="X59" i="1"/>
  <c r="X55" i="1"/>
  <c r="X51" i="1"/>
  <c r="X47" i="1"/>
  <c r="X43" i="1"/>
  <c r="X39" i="1"/>
  <c r="X35" i="1"/>
  <c r="X31" i="1"/>
  <c r="X27" i="1"/>
  <c r="X23" i="1"/>
  <c r="X19" i="1"/>
  <c r="X15" i="1"/>
  <c r="X11" i="1"/>
  <c r="X7" i="1"/>
  <c r="W6" i="1"/>
  <c r="X100" i="1"/>
  <c r="X98" i="1"/>
  <c r="X96" i="1"/>
  <c r="X94" i="1"/>
  <c r="X92" i="1"/>
  <c r="L5" i="1"/>
  <c r="X6" i="1"/>
  <c r="X90" i="1"/>
  <c r="X8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8" i="1"/>
  <c r="X46" i="1"/>
  <c r="X44" i="1"/>
  <c r="X42" i="1"/>
  <c r="X40" i="1"/>
  <c r="X38" i="1"/>
  <c r="X36" i="1"/>
  <c r="X34" i="1"/>
  <c r="X32" i="1"/>
  <c r="X30" i="1"/>
  <c r="X28" i="1"/>
  <c r="X26" i="1"/>
  <c r="X24" i="1"/>
  <c r="X22" i="1"/>
  <c r="X20" i="1"/>
  <c r="X18" i="1"/>
  <c r="X16" i="1"/>
  <c r="X14" i="1"/>
  <c r="X12" i="1"/>
  <c r="X10" i="1"/>
  <c r="X8" i="1"/>
  <c r="K5" i="1"/>
  <c r="AF6" i="1" l="1"/>
  <c r="W7" i="1"/>
  <c r="S7" i="1"/>
  <c r="AF7" i="1" s="1"/>
  <c r="W21" i="1"/>
  <c r="W95" i="1"/>
  <c r="W35" i="1"/>
  <c r="W23" i="1"/>
  <c r="W71" i="1"/>
  <c r="AF5" i="1"/>
  <c r="R5" i="1"/>
  <c r="W9" i="1"/>
  <c r="W33" i="1"/>
  <c r="W39" i="1"/>
  <c r="W43" i="1"/>
  <c r="W67" i="1"/>
  <c r="W93" i="1"/>
  <c r="W97" i="1"/>
  <c r="W101" i="1"/>
  <c r="W8" i="1"/>
  <c r="W16" i="1"/>
  <c r="W18" i="1"/>
  <c r="W20" i="1"/>
  <c r="W26" i="1"/>
  <c r="W28" i="1"/>
  <c r="W30" i="1"/>
  <c r="W34" i="1"/>
  <c r="W38" i="1"/>
  <c r="W40" i="1"/>
  <c r="W42" i="1"/>
  <c r="W44" i="1"/>
  <c r="W52" i="1"/>
  <c r="W54" i="1"/>
  <c r="W56" i="1"/>
  <c r="W60" i="1"/>
  <c r="W62" i="1"/>
  <c r="W74" i="1"/>
  <c r="W76" i="1"/>
  <c r="W94" i="1"/>
  <c r="W96" i="1"/>
  <c r="W98" i="1"/>
  <c r="W100" i="1"/>
  <c r="S5" i="1" l="1"/>
</calcChain>
</file>

<file path=xl/sharedStrings.xml><?xml version="1.0" encoding="utf-8"?>
<sst xmlns="http://schemas.openxmlformats.org/spreadsheetml/2006/main" count="376" uniqueCount="143">
  <si>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</si>
  <si>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</si>
  <si>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</si>
  <si>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</si>
  <si>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</si>
  <si>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</si>
  <si>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</si>
  <si>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</si>
  <si>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</si>
  <si>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</si>
  <si>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</si>
  <si>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</si>
  <si>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</si>
  <si>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</si>
  <si>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</si>
  <si>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</si>
  <si>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</si>
  <si>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</si>
  <si>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</si>
  <si>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</si>
  <si>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</si>
  <si>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</si>
  <si>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</si>
  <si>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18,05,</t>
  </si>
  <si>
    <t>20,01,</t>
  </si>
  <si>
    <t>25,05,</t>
  </si>
  <si>
    <t>23,05,</t>
  </si>
  <si>
    <t>22,05,</t>
  </si>
  <si>
    <t>16,05,</t>
  </si>
  <si>
    <t>15,05,</t>
  </si>
  <si>
    <t>09,05,</t>
  </si>
  <si>
    <t>08,05,</t>
  </si>
  <si>
    <t>02,05,</t>
  </si>
  <si>
    <t>005  Колбаса Докторская ГОСТ, Вязанка вектор,ВЕС. ПОКОМ</t>
  </si>
  <si>
    <t>кг</t>
  </si>
  <si>
    <t>в матрице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</si>
  <si>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</si>
  <si>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</si>
  <si>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</si>
  <si>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</si>
  <si>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шт</t>
  </si>
  <si>
    <t>нет потребности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</si>
  <si>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</si>
  <si>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</si>
  <si>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058  Колбаса Докторская Особая ТМ Особый рецепт,  0,5кг, ПОКОМ</t>
  </si>
  <si>
    <t>не в матрице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</si>
  <si>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</si>
  <si>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</si>
  <si>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</si>
  <si>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</si>
  <si>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</si>
  <si>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</si>
  <si>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</si>
  <si>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</si>
  <si>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</si>
  <si>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</si>
  <si>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</si>
  <si>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</si>
  <si>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</si>
  <si>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</si>
  <si>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</si>
  <si>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</si>
  <si>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</si>
  <si>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</si>
  <si>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</si>
  <si>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</si>
  <si>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</si>
  <si>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</si>
  <si>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</si>
  <si>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</si>
  <si>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</si>
  <si>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то же что и 326, 256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</si>
  <si>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</si>
  <si>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</si>
  <si>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</si>
  <si>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</si>
  <si>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</si>
  <si>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</si>
  <si>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</si>
  <si>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ротация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</si>
  <si>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</si>
  <si>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</si>
  <si>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</si>
  <si>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</si>
  <si>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</si>
  <si>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</si>
  <si>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</si>
  <si>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</si>
  <si>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</si>
  <si>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</si>
  <si>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</si>
  <si>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</si>
  <si>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</si>
  <si>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</si>
  <si>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то же что и 212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</si>
  <si>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</si>
  <si>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</si>
  <si>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</si>
  <si>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</si>
  <si>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</si>
  <si>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</si>
  <si>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</si>
  <si>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</si>
  <si>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</si>
  <si>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</si>
  <si>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</si>
  <si>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</si>
  <si>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</si>
  <si>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</si>
  <si>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</si>
  <si>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</si>
  <si>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</si>
  <si>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</si>
  <si>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</si>
  <si>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</si>
  <si>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</si>
  <si>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</si>
  <si>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</si>
  <si>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</si>
  <si>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</si>
  <si>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</si>
  <si>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</si>
  <si>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</si>
  <si>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</si>
  <si>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</si>
  <si>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</si>
  <si>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452 Колбаса Сочинка зернистая с сочной грудинкой  ТМ Стародворье в оболочке ф  Поком</t>
  </si>
  <si>
    <t>459 Сосиски Сочинки ТМ Стародворье с сочной грудиной в оболочке полиамид в мо  0,3 кг.  Поком</t>
  </si>
  <si>
    <t>470 Колбаса Любительская ТМ Вязанка в оболочке полиамид.Мясной продукт категории А.  Поком</t>
  </si>
  <si>
    <t>473 Колбаса Филейбургская ТМ Баварушка зернистая в вакуумной упаковке 0,06 кг нарезка.  Поком</t>
  </si>
  <si>
    <t>новинка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</si>
  <si>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</si>
  <si>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</si>
  <si>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484 Колбаса Филедворская ТМ Стародворье в оболочке полиамид 0,4 кг.  Поком</t>
  </si>
  <si>
    <t>488 Колбаса Молочная Стародворская ТМ Стародворье с молоком в оболочке полиамид 0,4кг.  Поком</t>
  </si>
  <si>
    <t>490 Сосиски Молочные ГОСТ 0,3 кг. ТМ Вязанка  ПОКОМ</t>
  </si>
  <si>
    <t>491 Сосиски Филейские 0,3 кг. ТМ Вязанка  ПОКОМ</t>
  </si>
  <si>
    <t>492 Деликатесы Бекон Балыкбургский 0,15 кг. ТМ Баварушка с натуральным копчением  Поком</t>
  </si>
  <si>
    <t>с/к колбасы «Ветчина Балыкбургская с мраморным балыком» ф/в 0,1 нарезка ТМ «Баварушка»</t>
  </si>
  <si>
    <t>новинка / завод не дал</t>
  </si>
  <si>
    <t>заказ</t>
  </si>
  <si>
    <t>27,05,(1)</t>
  </si>
  <si>
    <t>27,05,(2)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</si>
</sst>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6" sqref="V6"/>
    </sheetView>
  </sheetViews>
  <sheetFormatPr defaultRowHeight="15" x14ac:dyDescent="0.25"/>
  <cols>
    <col min="1" max="1" width="60" customWidth="1"/>
    <col min="2" max="2" width="3.42578125" customWidth="1"/>
    <col min="3" max="6" width="6.85546875" customWidth="1"/>
    <col min="7" max="7" width="4.85546875" style="8" customWidth="1"/>
    <col min="8" max="8" width="4.85546875" customWidth="1"/>
    <col min="9" max="9" width="12.42578125" customWidth="1"/>
    <col min="10" max="21" width="6.42578125" customWidth="1"/>
    <col min="22" max="22" width="21.5703125" customWidth="1"/>
    <col min="23" max="24" width="5.42578125" customWidth="1"/>
    <col min="25" max="30" width="6.140625" customWidth="1"/>
    <col min="31" max="31" width="23.85546875" customWidth="1"/>
    <col min="32" max="53" width="8" customWidth="1"/>
  </cols>
  <sheetData>
    <row r="1" spans="1:53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140</v>
      </c>
      <c r="T3" s="3" t="s">
        <v>140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 t="s">
        <v>142</v>
      </c>
      <c r="T4" s="1" t="s">
        <v>141</v>
      </c>
      <c r="U4" s="1"/>
      <c r="V4" s="1"/>
      <c r="W4" s="1"/>
      <c r="X4" s="1"/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 t="s">
        <v>142</v>
      </c>
      <c r="AG4" s="1" t="s">
        <v>141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SUM(E6:E500)</f>
        <v>27844.032999999996</v>
      </c>
      <c r="F5" s="4">
        <f>SUM(F6:F500)</f>
        <v>6459.7130000000006</v>
      </c>
      <c r="G5" s="6"/>
      <c r="H5" s="1"/>
      <c r="I5" s="1"/>
      <c r="J5" s="4">
        <f t="shared" ref="J5:U5" si="0">SUM(J6:J500)</f>
        <v>27923.012999999999</v>
      </c>
      <c r="K5" s="4">
        <f t="shared" si="0"/>
        <v>-78.979999999999478</v>
      </c>
      <c r="L5" s="4">
        <f t="shared" si="0"/>
        <v>21834.711999999996</v>
      </c>
      <c r="M5" s="4">
        <f t="shared" si="0"/>
        <v>6009.3209999999999</v>
      </c>
      <c r="N5" s="4">
        <f t="shared" si="0"/>
        <v>8631.085699999996</v>
      </c>
      <c r="O5" s="4">
        <f t="shared" si="0"/>
        <v>7606.1664999999994</v>
      </c>
      <c r="P5" s="4">
        <f t="shared" si="0"/>
        <v>20556.368400000014</v>
      </c>
      <c r="Q5" s="4">
        <f t="shared" si="0"/>
        <v>4366.9423999999999</v>
      </c>
      <c r="R5" s="4">
        <f t="shared" si="0"/>
        <v>7929.222200000002</v>
      </c>
      <c r="S5" s="4">
        <f t="shared" si="0"/>
        <v>5229.222200000002</v>
      </c>
      <c r="T5" s="4">
        <f t="shared" si="0"/>
        <v>2700</v>
      </c>
      <c r="U5" s="4">
        <f t="shared" si="0"/>
        <v>0</v>
      </c>
      <c r="V5" s="1"/>
      <c r="W5" s="1"/>
      <c r="X5" s="1"/>
      <c r="Y5" s="4">
        <f t="shared" ref="Y5:AD5" si="1">SUM(Y6:Y500)</f>
        <v>4436.9646000000012</v>
      </c>
      <c r="Z5" s="4">
        <f t="shared" si="1"/>
        <v>3855.9174000000003</v>
      </c>
      <c r="AA5" s="4">
        <f t="shared" si="1"/>
        <v>3894.8354000000004</v>
      </c>
      <c r="AB5" s="4">
        <f t="shared" si="1"/>
        <v>3700.0029999999974</v>
      </c>
      <c r="AC5" s="4">
        <f t="shared" si="1"/>
        <v>3675.5529999999999</v>
      </c>
      <c r="AD5" s="4">
        <f t="shared" si="1"/>
        <v>4691.5402000000013</v>
      </c>
      <c r="AE5" s="1"/>
      <c r="AF5" s="4">
        <f>SUM(AF6:AF500)</f>
        <v>4470</v>
      </c>
      <c r="AG5" s="4">
        <f>SUM(AG6:AG500)</f>
        <v>2700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33</v>
      </c>
      <c r="B6" s="1" t="s">
        <v>34</v>
      </c>
      <c r="C6" s="1">
        <v>214.48099999999999</v>
      </c>
      <c r="D6" s="1"/>
      <c r="E6" s="1">
        <v>82.873000000000005</v>
      </c>
      <c r="F6" s="1">
        <v>117.488</v>
      </c>
      <c r="G6" s="6">
        <v>1</v>
      </c>
      <c r="H6" s="1">
        <v>50</v>
      </c>
      <c r="I6" s="1" t="s">
        <v>35</v>
      </c>
      <c r="J6" s="1">
        <v>74</v>
      </c>
      <c r="K6" s="1">
        <f t="shared" ref="K6:K37" si="2">E6-J6</f>
        <v>8.8730000000000047</v>
      </c>
      <c r="L6" s="1">
        <f>E6-M6</f>
        <v>82.873000000000005</v>
      </c>
      <c r="M6" s="1"/>
      <c r="N6" s="1"/>
      <c r="O6" s="1"/>
      <c r="P6" s="1">
        <v>30.41500000000002</v>
      </c>
      <c r="Q6" s="1">
        <f>L6/5</f>
        <v>16.5746</v>
      </c>
      <c r="R6" s="5">
        <f>12*Q6-P6-O6-N6-F6</f>
        <v>50.992199999999968</v>
      </c>
      <c r="S6" s="5">
        <f>R6-T6</f>
        <v>50.992199999999968</v>
      </c>
      <c r="T6" s="5"/>
      <c r="U6" s="5"/>
      <c r="V6" s="1"/>
      <c r="W6" s="1">
        <f>(F6+N6+O6+P6+R6)/Q6</f>
        <v>12</v>
      </c>
      <c r="X6" s="1">
        <f>(F6+N6+O6+P6)/Q6</f>
        <v>8.9234732663231711</v>
      </c>
      <c r="Y6" s="1">
        <v>16.3264</v>
      </c>
      <c r="Z6" s="1">
        <v>15.2372</v>
      </c>
      <c r="AA6" s="1">
        <v>13.842000000000001</v>
      </c>
      <c r="AB6" s="1">
        <v>21.0306</v>
      </c>
      <c r="AC6" s="1">
        <v>22.175799999999999</v>
      </c>
      <c r="AD6" s="1">
        <v>22.532800000000002</v>
      </c>
      <c r="AE6" s="1"/>
      <c r="AF6" s="1">
        <f>ROUND(S6*G6,0)</f>
        <v>51</v>
      </c>
      <c r="AG6" s="1">
        <f>ROUND(T6*G6,0)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36</v>
      </c>
      <c r="B7" s="1" t="s">
        <v>34</v>
      </c>
      <c r="C7" s="1">
        <v>417.81</v>
      </c>
      <c r="D7" s="1">
        <v>140.483</v>
      </c>
      <c r="E7" s="1">
        <v>404.52100000000002</v>
      </c>
      <c r="F7" s="1">
        <v>79.906999999999996</v>
      </c>
      <c r="G7" s="6">
        <v>1</v>
      </c>
      <c r="H7" s="1">
        <v>45</v>
      </c>
      <c r="I7" s="1" t="s">
        <v>35</v>
      </c>
      <c r="J7" s="1">
        <v>354.9</v>
      </c>
      <c r="K7" s="1">
        <f t="shared" si="2"/>
        <v>49.621000000000038</v>
      </c>
      <c r="L7" s="1">
        <f t="shared" ref="L7:L70" si="3">E7-M7</f>
        <v>404.52100000000002</v>
      </c>
      <c r="M7" s="1"/>
      <c r="N7" s="1"/>
      <c r="O7" s="1">
        <v>198.63179999999991</v>
      </c>
      <c r="P7" s="1">
        <v>445.0372000000001</v>
      </c>
      <c r="Q7" s="1">
        <f t="shared" ref="Q7:Q70" si="4">L7/5</f>
        <v>80.904200000000003</v>
      </c>
      <c r="R7" s="5">
        <f t="shared" ref="R7:R9" si="5">11*Q7-P7-O7-N7-F7</f>
        <v>166.37020000000007</v>
      </c>
      <c r="S7" s="5">
        <f t="shared" ref="S7:S9" si="6">R7-T7</f>
        <v>96.370200000000068</v>
      </c>
      <c r="T7" s="5">
        <v>70</v>
      </c>
      <c r="U7" s="5"/>
      <c r="V7" s="1"/>
      <c r="W7" s="1">
        <f t="shared" ref="W7:W70" si="7">(F7+N7+O7+P7+R7)/Q7</f>
        <v>11</v>
      </c>
      <c r="X7" s="1">
        <f t="shared" ref="X7:X70" si="8">(F7+N7+O7+P7)/Q7</f>
        <v>8.9436147937931523</v>
      </c>
      <c r="Y7" s="1">
        <v>80.130799999999994</v>
      </c>
      <c r="Z7" s="1">
        <v>62.422800000000002</v>
      </c>
      <c r="AA7" s="1">
        <v>59.4024</v>
      </c>
      <c r="AB7" s="1">
        <v>65.5916</v>
      </c>
      <c r="AC7" s="1">
        <v>64.77000000000001</v>
      </c>
      <c r="AD7" s="1">
        <v>78.042000000000002</v>
      </c>
      <c r="AE7" s="1"/>
      <c r="AF7" s="1">
        <f t="shared" ref="AF7:AF70" si="9">ROUND(S7*G7,0)</f>
        <v>96</v>
      </c>
      <c r="AG7" s="1">
        <f t="shared" ref="AG7:AG70" si="10">ROUND(T7*G7,0)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37</v>
      </c>
      <c r="B8" s="1" t="s">
        <v>34</v>
      </c>
      <c r="C8" s="1">
        <v>470.23599999999999</v>
      </c>
      <c r="D8" s="1">
        <v>200.73099999999999</v>
      </c>
      <c r="E8" s="1">
        <v>576.91800000000001</v>
      </c>
      <c r="F8" s="1">
        <v>0.44800000000000001</v>
      </c>
      <c r="G8" s="6">
        <v>1</v>
      </c>
      <c r="H8" s="1">
        <v>45</v>
      </c>
      <c r="I8" s="1" t="s">
        <v>35</v>
      </c>
      <c r="J8" s="1">
        <v>546.30399999999997</v>
      </c>
      <c r="K8" s="1">
        <f t="shared" si="2"/>
        <v>30.614000000000033</v>
      </c>
      <c r="L8" s="1">
        <f t="shared" si="3"/>
        <v>470.03399999999999</v>
      </c>
      <c r="M8" s="1">
        <v>106.884</v>
      </c>
      <c r="N8" s="1"/>
      <c r="O8" s="1">
        <v>503.88779999999991</v>
      </c>
      <c r="P8" s="1">
        <v>563.48620000000005</v>
      </c>
      <c r="Q8" s="1">
        <f t="shared" si="4"/>
        <v>94.006799999999998</v>
      </c>
      <c r="R8" s="5"/>
      <c r="S8" s="5">
        <f t="shared" si="6"/>
        <v>0</v>
      </c>
      <c r="T8" s="5"/>
      <c r="U8" s="5"/>
      <c r="V8" s="1"/>
      <c r="W8" s="1">
        <f t="shared" si="7"/>
        <v>11.358986796699812</v>
      </c>
      <c r="X8" s="1">
        <f t="shared" si="8"/>
        <v>11.358986796699812</v>
      </c>
      <c r="Y8" s="1">
        <v>108.25360000000001</v>
      </c>
      <c r="Z8" s="1">
        <v>88.404799999999994</v>
      </c>
      <c r="AA8" s="1">
        <v>79.38239999999999</v>
      </c>
      <c r="AB8" s="1">
        <v>72.005600000000001</v>
      </c>
      <c r="AC8" s="1">
        <v>75.447199999999995</v>
      </c>
      <c r="AD8" s="1">
        <v>93.42519999999999</v>
      </c>
      <c r="AE8" s="1"/>
      <c r="AF8" s="1">
        <f t="shared" si="9"/>
        <v>0</v>
      </c>
      <c r="AG8" s="1">
        <f t="shared" si="10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38</v>
      </c>
      <c r="B9" s="1" t="s">
        <v>34</v>
      </c>
      <c r="C9" s="1">
        <v>141.69800000000001</v>
      </c>
      <c r="D9" s="1">
        <v>5.1749999999999998</v>
      </c>
      <c r="E9" s="1">
        <v>128.416</v>
      </c>
      <c r="F9" s="1">
        <v>-0.65900000000000003</v>
      </c>
      <c r="G9" s="6">
        <v>1</v>
      </c>
      <c r="H9" s="1">
        <v>40</v>
      </c>
      <c r="I9" s="1" t="s">
        <v>35</v>
      </c>
      <c r="J9" s="1">
        <v>119.6</v>
      </c>
      <c r="K9" s="1">
        <f t="shared" si="2"/>
        <v>8.8160000000000025</v>
      </c>
      <c r="L9" s="1">
        <f t="shared" si="3"/>
        <v>128.416</v>
      </c>
      <c r="M9" s="1"/>
      <c r="N9" s="1">
        <v>130</v>
      </c>
      <c r="O9" s="1">
        <v>24.76179999999999</v>
      </c>
      <c r="P9" s="1">
        <v>84.159200000000013</v>
      </c>
      <c r="Q9" s="1">
        <f t="shared" si="4"/>
        <v>25.683199999999999</v>
      </c>
      <c r="R9" s="5">
        <f t="shared" si="5"/>
        <v>44.2532</v>
      </c>
      <c r="S9" s="5">
        <f t="shared" si="6"/>
        <v>44.2532</v>
      </c>
      <c r="T9" s="5"/>
      <c r="U9" s="5"/>
      <c r="V9" s="1"/>
      <c r="W9" s="1">
        <f t="shared" si="7"/>
        <v>11</v>
      </c>
      <c r="X9" s="1">
        <f t="shared" si="8"/>
        <v>9.2769592574134059</v>
      </c>
      <c r="Y9" s="1">
        <v>25.374600000000001</v>
      </c>
      <c r="Z9" s="1">
        <v>25.3278</v>
      </c>
      <c r="AA9" s="1">
        <v>27.041399999999999</v>
      </c>
      <c r="AB9" s="1">
        <v>21.080400000000001</v>
      </c>
      <c r="AC9" s="1">
        <v>22.059000000000001</v>
      </c>
      <c r="AD9" s="1">
        <v>29.8264</v>
      </c>
      <c r="AE9" s="1"/>
      <c r="AF9" s="1">
        <f t="shared" si="9"/>
        <v>44</v>
      </c>
      <c r="AG9" s="1">
        <f t="shared" si="10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3" t="s">
        <v>39</v>
      </c>
      <c r="B10" s="13" t="s">
        <v>40</v>
      </c>
      <c r="C10" s="13"/>
      <c r="D10" s="13"/>
      <c r="E10" s="13"/>
      <c r="F10" s="13"/>
      <c r="G10" s="14">
        <v>0</v>
      </c>
      <c r="H10" s="13">
        <v>45</v>
      </c>
      <c r="I10" s="13" t="s">
        <v>35</v>
      </c>
      <c r="J10" s="13"/>
      <c r="K10" s="13">
        <f t="shared" si="2"/>
        <v>0</v>
      </c>
      <c r="L10" s="13">
        <f t="shared" si="3"/>
        <v>0</v>
      </c>
      <c r="M10" s="13"/>
      <c r="N10" s="13"/>
      <c r="O10" s="13"/>
      <c r="P10" s="13"/>
      <c r="Q10" s="13">
        <f t="shared" si="4"/>
        <v>0</v>
      </c>
      <c r="R10" s="15"/>
      <c r="S10" s="15"/>
      <c r="T10" s="15"/>
      <c r="U10" s="15"/>
      <c r="V10" s="13"/>
      <c r="W10" s="13" t="e">
        <f t="shared" si="7"/>
        <v>#DIV/0!</v>
      </c>
      <c r="X10" s="13" t="e">
        <f t="shared" si="8"/>
        <v>#DIV/0!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 t="s">
        <v>41</v>
      </c>
      <c r="AF10" s="13">
        <f t="shared" si="9"/>
        <v>0</v>
      </c>
      <c r="AG10" s="13">
        <f t="shared" si="10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3" t="s">
        <v>42</v>
      </c>
      <c r="B11" s="13" t="s">
        <v>40</v>
      </c>
      <c r="C11" s="13"/>
      <c r="D11" s="13"/>
      <c r="E11" s="13"/>
      <c r="F11" s="13"/>
      <c r="G11" s="14">
        <v>0</v>
      </c>
      <c r="H11" s="13">
        <v>45</v>
      </c>
      <c r="I11" s="13" t="s">
        <v>35</v>
      </c>
      <c r="J11" s="13"/>
      <c r="K11" s="13">
        <f t="shared" si="2"/>
        <v>0</v>
      </c>
      <c r="L11" s="13">
        <f t="shared" si="3"/>
        <v>0</v>
      </c>
      <c r="M11" s="13"/>
      <c r="N11" s="13"/>
      <c r="O11" s="13"/>
      <c r="P11" s="13"/>
      <c r="Q11" s="13">
        <f t="shared" si="4"/>
        <v>0</v>
      </c>
      <c r="R11" s="15"/>
      <c r="S11" s="15"/>
      <c r="T11" s="15"/>
      <c r="U11" s="15"/>
      <c r="V11" s="13"/>
      <c r="W11" s="13" t="e">
        <f t="shared" si="7"/>
        <v>#DIV/0!</v>
      </c>
      <c r="X11" s="13" t="e">
        <f t="shared" si="8"/>
        <v>#DIV/0!</v>
      </c>
      <c r="Y11" s="13">
        <v>0</v>
      </c>
      <c r="Z11" s="13">
        <v>0</v>
      </c>
      <c r="AA11" s="13">
        <v>0</v>
      </c>
      <c r="AB11" s="13">
        <v>0</v>
      </c>
      <c r="AC11" s="13">
        <v>-0.2</v>
      </c>
      <c r="AD11" s="13">
        <v>0.6</v>
      </c>
      <c r="AE11" s="13" t="s">
        <v>41</v>
      </c>
      <c r="AF11" s="13">
        <f t="shared" si="9"/>
        <v>0</v>
      </c>
      <c r="AG11" s="13">
        <f t="shared" si="10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3" t="s">
        <v>43</v>
      </c>
      <c r="B12" s="13" t="s">
        <v>40</v>
      </c>
      <c r="C12" s="13"/>
      <c r="D12" s="13"/>
      <c r="E12" s="13"/>
      <c r="F12" s="13"/>
      <c r="G12" s="14">
        <v>0</v>
      </c>
      <c r="H12" s="13">
        <v>180</v>
      </c>
      <c r="I12" s="13" t="s">
        <v>35</v>
      </c>
      <c r="J12" s="13"/>
      <c r="K12" s="13">
        <f t="shared" si="2"/>
        <v>0</v>
      </c>
      <c r="L12" s="13">
        <f t="shared" si="3"/>
        <v>0</v>
      </c>
      <c r="M12" s="13"/>
      <c r="N12" s="13"/>
      <c r="O12" s="13"/>
      <c r="P12" s="13"/>
      <c r="Q12" s="13">
        <f t="shared" si="4"/>
        <v>0</v>
      </c>
      <c r="R12" s="15"/>
      <c r="S12" s="15"/>
      <c r="T12" s="15"/>
      <c r="U12" s="15"/>
      <c r="V12" s="13"/>
      <c r="W12" s="13" t="e">
        <f t="shared" si="7"/>
        <v>#DIV/0!</v>
      </c>
      <c r="X12" s="13" t="e">
        <f t="shared" si="8"/>
        <v>#DIV/0!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 t="s">
        <v>41</v>
      </c>
      <c r="AF12" s="13">
        <f t="shared" si="9"/>
        <v>0</v>
      </c>
      <c r="AG12" s="13">
        <f t="shared" si="10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0" t="s">
        <v>44</v>
      </c>
      <c r="B13" s="10" t="s">
        <v>40</v>
      </c>
      <c r="C13" s="10"/>
      <c r="D13" s="10">
        <v>40</v>
      </c>
      <c r="E13" s="10">
        <v>40</v>
      </c>
      <c r="F13" s="10"/>
      <c r="G13" s="11">
        <v>0</v>
      </c>
      <c r="H13" s="10" t="e">
        <v>#N/A</v>
      </c>
      <c r="I13" s="10" t="s">
        <v>45</v>
      </c>
      <c r="J13" s="10">
        <v>40</v>
      </c>
      <c r="K13" s="10">
        <f t="shared" si="2"/>
        <v>0</v>
      </c>
      <c r="L13" s="10">
        <f t="shared" si="3"/>
        <v>0</v>
      </c>
      <c r="M13" s="10">
        <v>40</v>
      </c>
      <c r="N13" s="10"/>
      <c r="O13" s="10"/>
      <c r="P13" s="10"/>
      <c r="Q13" s="10">
        <f t="shared" si="4"/>
        <v>0</v>
      </c>
      <c r="R13" s="12"/>
      <c r="S13" s="12"/>
      <c r="T13" s="12"/>
      <c r="U13" s="12"/>
      <c r="V13" s="10"/>
      <c r="W13" s="10" t="e">
        <f t="shared" si="7"/>
        <v>#DIV/0!</v>
      </c>
      <c r="X13" s="10" t="e">
        <f t="shared" si="8"/>
        <v>#DIV/0!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/>
      <c r="AF13" s="10">
        <f t="shared" si="9"/>
        <v>0</v>
      </c>
      <c r="AG13" s="10">
        <f t="shared" si="10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3" t="s">
        <v>46</v>
      </c>
      <c r="B14" s="13" t="s">
        <v>40</v>
      </c>
      <c r="C14" s="13"/>
      <c r="D14" s="13"/>
      <c r="E14" s="13"/>
      <c r="F14" s="13"/>
      <c r="G14" s="14">
        <v>0</v>
      </c>
      <c r="H14" s="13">
        <v>40</v>
      </c>
      <c r="I14" s="13" t="s">
        <v>35</v>
      </c>
      <c r="J14" s="13"/>
      <c r="K14" s="13">
        <f t="shared" si="2"/>
        <v>0</v>
      </c>
      <c r="L14" s="13">
        <f t="shared" si="3"/>
        <v>0</v>
      </c>
      <c r="M14" s="13"/>
      <c r="N14" s="13"/>
      <c r="O14" s="13"/>
      <c r="P14" s="13"/>
      <c r="Q14" s="13">
        <f t="shared" si="4"/>
        <v>0</v>
      </c>
      <c r="R14" s="15"/>
      <c r="S14" s="15"/>
      <c r="T14" s="15"/>
      <c r="U14" s="15"/>
      <c r="V14" s="13"/>
      <c r="W14" s="13" t="e">
        <f t="shared" si="7"/>
        <v>#DIV/0!</v>
      </c>
      <c r="X14" s="13" t="e">
        <f t="shared" si="8"/>
        <v>#DIV/0!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 t="s">
        <v>41</v>
      </c>
      <c r="AF14" s="13">
        <f t="shared" si="9"/>
        <v>0</v>
      </c>
      <c r="AG14" s="13">
        <f t="shared" si="10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3" t="s">
        <v>47</v>
      </c>
      <c r="B15" s="13" t="s">
        <v>40</v>
      </c>
      <c r="C15" s="13"/>
      <c r="D15" s="13"/>
      <c r="E15" s="13"/>
      <c r="F15" s="13"/>
      <c r="G15" s="14">
        <v>0</v>
      </c>
      <c r="H15" s="13">
        <v>50</v>
      </c>
      <c r="I15" s="13" t="s">
        <v>35</v>
      </c>
      <c r="J15" s="13"/>
      <c r="K15" s="13">
        <f t="shared" si="2"/>
        <v>0</v>
      </c>
      <c r="L15" s="13">
        <f t="shared" si="3"/>
        <v>0</v>
      </c>
      <c r="M15" s="13"/>
      <c r="N15" s="13"/>
      <c r="O15" s="13"/>
      <c r="P15" s="13"/>
      <c r="Q15" s="13">
        <f t="shared" si="4"/>
        <v>0</v>
      </c>
      <c r="R15" s="15"/>
      <c r="S15" s="15"/>
      <c r="T15" s="15"/>
      <c r="U15" s="15"/>
      <c r="V15" s="13"/>
      <c r="W15" s="13" t="e">
        <f t="shared" si="7"/>
        <v>#DIV/0!</v>
      </c>
      <c r="X15" s="13" t="e">
        <f t="shared" si="8"/>
        <v>#DIV/0!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 t="s">
        <v>41</v>
      </c>
      <c r="AF15" s="13">
        <f t="shared" si="9"/>
        <v>0</v>
      </c>
      <c r="AG15" s="13">
        <f t="shared" si="10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48</v>
      </c>
      <c r="B16" s="1" t="s">
        <v>40</v>
      </c>
      <c r="C16" s="1">
        <v>253</v>
      </c>
      <c r="D16" s="1"/>
      <c r="E16" s="1">
        <v>135</v>
      </c>
      <c r="F16" s="1">
        <v>111</v>
      </c>
      <c r="G16" s="6">
        <v>0.17</v>
      </c>
      <c r="H16" s="1">
        <v>120</v>
      </c>
      <c r="I16" s="1" t="s">
        <v>35</v>
      </c>
      <c r="J16" s="1">
        <v>130</v>
      </c>
      <c r="K16" s="1">
        <f t="shared" si="2"/>
        <v>5</v>
      </c>
      <c r="L16" s="1">
        <f t="shared" si="3"/>
        <v>135</v>
      </c>
      <c r="M16" s="1"/>
      <c r="N16" s="1"/>
      <c r="O16" s="1"/>
      <c r="P16" s="1">
        <v>144.6</v>
      </c>
      <c r="Q16" s="1">
        <f t="shared" si="4"/>
        <v>27</v>
      </c>
      <c r="R16" s="5">
        <f>12*Q16-P16-O16-N16-F16</f>
        <v>68.400000000000006</v>
      </c>
      <c r="S16" s="5">
        <f>R16-T16</f>
        <v>68.400000000000006</v>
      </c>
      <c r="T16" s="5"/>
      <c r="U16" s="5"/>
      <c r="V16" s="1"/>
      <c r="W16" s="1">
        <f t="shared" si="7"/>
        <v>12</v>
      </c>
      <c r="X16" s="1">
        <f t="shared" si="8"/>
        <v>9.4666666666666668</v>
      </c>
      <c r="Y16" s="1">
        <v>28.4</v>
      </c>
      <c r="Z16" s="1">
        <v>13.4</v>
      </c>
      <c r="AA16" s="1">
        <v>16.600000000000001</v>
      </c>
      <c r="AB16" s="1">
        <v>23.8</v>
      </c>
      <c r="AC16" s="1">
        <v>26.2</v>
      </c>
      <c r="AD16" s="1">
        <v>30.6</v>
      </c>
      <c r="AE16" s="1"/>
      <c r="AF16" s="1">
        <f t="shared" si="9"/>
        <v>12</v>
      </c>
      <c r="AG16" s="1">
        <f t="shared" si="10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3" t="s">
        <v>49</v>
      </c>
      <c r="B17" s="13" t="s">
        <v>40</v>
      </c>
      <c r="C17" s="13"/>
      <c r="D17" s="13"/>
      <c r="E17" s="13">
        <v>-1</v>
      </c>
      <c r="F17" s="13"/>
      <c r="G17" s="14">
        <v>0</v>
      </c>
      <c r="H17" s="13">
        <v>45</v>
      </c>
      <c r="I17" s="13" t="s">
        <v>35</v>
      </c>
      <c r="J17" s="13"/>
      <c r="K17" s="13">
        <f t="shared" si="2"/>
        <v>-1</v>
      </c>
      <c r="L17" s="13">
        <f t="shared" si="3"/>
        <v>-1</v>
      </c>
      <c r="M17" s="13"/>
      <c r="N17" s="13"/>
      <c r="O17" s="13"/>
      <c r="P17" s="13"/>
      <c r="Q17" s="13">
        <f t="shared" si="4"/>
        <v>-0.2</v>
      </c>
      <c r="R17" s="15"/>
      <c r="S17" s="15"/>
      <c r="T17" s="15"/>
      <c r="U17" s="15"/>
      <c r="V17" s="13"/>
      <c r="W17" s="13">
        <f t="shared" si="7"/>
        <v>0</v>
      </c>
      <c r="X17" s="13">
        <f t="shared" si="8"/>
        <v>0</v>
      </c>
      <c r="Y17" s="13">
        <v>-0.2</v>
      </c>
      <c r="Z17" s="13">
        <v>0</v>
      </c>
      <c r="AA17" s="13">
        <v>-0.2</v>
      </c>
      <c r="AB17" s="13">
        <v>-0.8</v>
      </c>
      <c r="AC17" s="13">
        <v>-0.4</v>
      </c>
      <c r="AD17" s="13">
        <v>-1</v>
      </c>
      <c r="AE17" s="13" t="s">
        <v>41</v>
      </c>
      <c r="AF17" s="13">
        <f t="shared" si="9"/>
        <v>0</v>
      </c>
      <c r="AG17" s="13">
        <f t="shared" si="10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50</v>
      </c>
      <c r="B18" s="1" t="s">
        <v>40</v>
      </c>
      <c r="C18" s="1">
        <v>184</v>
      </c>
      <c r="D18" s="1">
        <v>144</v>
      </c>
      <c r="E18" s="1">
        <v>219</v>
      </c>
      <c r="F18" s="1">
        <v>87</v>
      </c>
      <c r="G18" s="6">
        <v>0.35</v>
      </c>
      <c r="H18" s="1">
        <v>45</v>
      </c>
      <c r="I18" s="1" t="s">
        <v>35</v>
      </c>
      <c r="J18" s="1">
        <v>210</v>
      </c>
      <c r="K18" s="1">
        <f t="shared" si="2"/>
        <v>9</v>
      </c>
      <c r="L18" s="1">
        <f t="shared" si="3"/>
        <v>183</v>
      </c>
      <c r="M18" s="1">
        <v>36</v>
      </c>
      <c r="N18" s="1"/>
      <c r="O18" s="1">
        <v>22.600000000000019</v>
      </c>
      <c r="P18" s="1">
        <v>216.4</v>
      </c>
      <c r="Q18" s="1">
        <f t="shared" si="4"/>
        <v>36.6</v>
      </c>
      <c r="R18" s="5">
        <f t="shared" ref="R18" si="11">11*Q18-P18-O18-N18-F18</f>
        <v>76.599999999999994</v>
      </c>
      <c r="S18" s="5">
        <f t="shared" ref="S18:S21" si="12">R18-T18</f>
        <v>76.599999999999994</v>
      </c>
      <c r="T18" s="5"/>
      <c r="U18" s="5"/>
      <c r="V18" s="1"/>
      <c r="W18" s="1">
        <f t="shared" si="7"/>
        <v>11</v>
      </c>
      <c r="X18" s="1">
        <f t="shared" si="8"/>
        <v>8.9071038251366108</v>
      </c>
      <c r="Y18" s="1">
        <v>35.4</v>
      </c>
      <c r="Z18" s="1">
        <v>26.6</v>
      </c>
      <c r="AA18" s="1">
        <v>29</v>
      </c>
      <c r="AB18" s="1">
        <v>32.6</v>
      </c>
      <c r="AC18" s="1">
        <v>29.4</v>
      </c>
      <c r="AD18" s="1">
        <v>33</v>
      </c>
      <c r="AE18" s="1"/>
      <c r="AF18" s="1">
        <f t="shared" si="9"/>
        <v>27</v>
      </c>
      <c r="AG18" s="1">
        <f t="shared" si="10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51</v>
      </c>
      <c r="B19" s="1" t="s">
        <v>34</v>
      </c>
      <c r="C19" s="1">
        <v>514.27</v>
      </c>
      <c r="D19" s="1"/>
      <c r="E19" s="1">
        <v>390.37</v>
      </c>
      <c r="F19" s="1">
        <v>59.08</v>
      </c>
      <c r="G19" s="6">
        <v>1</v>
      </c>
      <c r="H19" s="1">
        <v>55</v>
      </c>
      <c r="I19" s="1" t="s">
        <v>35</v>
      </c>
      <c r="J19" s="1">
        <v>355.5</v>
      </c>
      <c r="K19" s="1">
        <f t="shared" si="2"/>
        <v>34.870000000000005</v>
      </c>
      <c r="L19" s="1">
        <f t="shared" si="3"/>
        <v>390.37</v>
      </c>
      <c r="M19" s="1"/>
      <c r="N19" s="1">
        <v>120</v>
      </c>
      <c r="O19" s="1">
        <v>135.0928000000001</v>
      </c>
      <c r="P19" s="1">
        <v>450</v>
      </c>
      <c r="Q19" s="1">
        <f t="shared" si="4"/>
        <v>78.073999999999998</v>
      </c>
      <c r="R19" s="5">
        <f t="shared" ref="R19:R21" si="13">12*Q19-P19-O19-N19-F19</f>
        <v>172.71519999999981</v>
      </c>
      <c r="S19" s="5">
        <f t="shared" si="12"/>
        <v>72.715199999999811</v>
      </c>
      <c r="T19" s="5">
        <v>100</v>
      </c>
      <c r="U19" s="5"/>
      <c r="V19" s="1"/>
      <c r="W19" s="1">
        <f t="shared" si="7"/>
        <v>12</v>
      </c>
      <c r="X19" s="1">
        <f t="shared" si="8"/>
        <v>9.787801316699543</v>
      </c>
      <c r="Y19" s="1">
        <v>76.261200000000002</v>
      </c>
      <c r="Z19" s="1">
        <v>63.888800000000003</v>
      </c>
      <c r="AA19" s="1">
        <v>62.904600000000002</v>
      </c>
      <c r="AB19" s="1">
        <v>61.739400000000003</v>
      </c>
      <c r="AC19" s="1">
        <v>62.142399999999988</v>
      </c>
      <c r="AD19" s="1">
        <v>88.184200000000004</v>
      </c>
      <c r="AE19" s="1"/>
      <c r="AF19" s="1">
        <f t="shared" si="9"/>
        <v>73</v>
      </c>
      <c r="AG19" s="1">
        <f t="shared" si="10"/>
        <v>100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 t="s">
        <v>52</v>
      </c>
      <c r="B20" s="1" t="s">
        <v>34</v>
      </c>
      <c r="C20" s="1">
        <v>3380.6550000000002</v>
      </c>
      <c r="D20" s="1">
        <v>0.41</v>
      </c>
      <c r="E20" s="1">
        <v>2499.48</v>
      </c>
      <c r="F20" s="1">
        <v>593.58199999999999</v>
      </c>
      <c r="G20" s="6">
        <v>1</v>
      </c>
      <c r="H20" s="1">
        <v>50</v>
      </c>
      <c r="I20" s="1" t="s">
        <v>35</v>
      </c>
      <c r="J20" s="1">
        <v>2490.5</v>
      </c>
      <c r="K20" s="1">
        <f t="shared" si="2"/>
        <v>8.9800000000000182</v>
      </c>
      <c r="L20" s="1">
        <f t="shared" si="3"/>
        <v>2499.48</v>
      </c>
      <c r="M20" s="1"/>
      <c r="N20" s="1">
        <v>400</v>
      </c>
      <c r="O20" s="1">
        <v>947.32799999999907</v>
      </c>
      <c r="P20" s="1">
        <v>2900</v>
      </c>
      <c r="Q20" s="1">
        <f t="shared" si="4"/>
        <v>499.89600000000002</v>
      </c>
      <c r="R20" s="5">
        <f t="shared" si="13"/>
        <v>1157.8420000000015</v>
      </c>
      <c r="S20" s="5">
        <f t="shared" si="12"/>
        <v>457.84200000000146</v>
      </c>
      <c r="T20" s="5">
        <v>700</v>
      </c>
      <c r="U20" s="5"/>
      <c r="V20" s="1"/>
      <c r="W20" s="1">
        <f t="shared" si="7"/>
        <v>12</v>
      </c>
      <c r="X20" s="1">
        <f t="shared" si="8"/>
        <v>9.6838342375214026</v>
      </c>
      <c r="Y20" s="1">
        <v>479.3254</v>
      </c>
      <c r="Z20" s="1">
        <v>370.08600000000001</v>
      </c>
      <c r="AA20" s="1">
        <v>371.06619999999998</v>
      </c>
      <c r="AB20" s="1">
        <v>370.78059999999999</v>
      </c>
      <c r="AC20" s="1">
        <v>382.54919999999998</v>
      </c>
      <c r="AD20" s="1">
        <v>517.16019999999992</v>
      </c>
      <c r="AE20" s="1"/>
      <c r="AF20" s="1">
        <f t="shared" si="9"/>
        <v>458</v>
      </c>
      <c r="AG20" s="1">
        <f t="shared" si="10"/>
        <v>700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53</v>
      </c>
      <c r="B21" s="1" t="s">
        <v>34</v>
      </c>
      <c r="C21" s="1">
        <v>519.48</v>
      </c>
      <c r="D21" s="1">
        <v>4.6379999999999999</v>
      </c>
      <c r="E21" s="1">
        <v>461.09199999999998</v>
      </c>
      <c r="F21" s="1">
        <v>0.60799999999999998</v>
      </c>
      <c r="G21" s="6">
        <v>1</v>
      </c>
      <c r="H21" s="1">
        <v>55</v>
      </c>
      <c r="I21" s="1" t="s">
        <v>35</v>
      </c>
      <c r="J21" s="1">
        <v>452.46</v>
      </c>
      <c r="K21" s="1">
        <f t="shared" si="2"/>
        <v>8.632000000000005</v>
      </c>
      <c r="L21" s="1">
        <f t="shared" si="3"/>
        <v>461.09199999999998</v>
      </c>
      <c r="M21" s="1"/>
      <c r="N21" s="1">
        <v>370</v>
      </c>
      <c r="O21" s="1">
        <v>254.21600000000001</v>
      </c>
      <c r="P21" s="1">
        <v>370</v>
      </c>
      <c r="Q21" s="1">
        <f t="shared" si="4"/>
        <v>92.218400000000003</v>
      </c>
      <c r="R21" s="5">
        <f t="shared" si="13"/>
        <v>111.79680000000013</v>
      </c>
      <c r="S21" s="5">
        <f t="shared" si="12"/>
        <v>81.796800000000133</v>
      </c>
      <c r="T21" s="5">
        <v>30</v>
      </c>
      <c r="U21" s="5"/>
      <c r="V21" s="1"/>
      <c r="W21" s="1">
        <f t="shared" si="7"/>
        <v>12.000000000000002</v>
      </c>
      <c r="X21" s="1">
        <f t="shared" si="8"/>
        <v>10.787695297250874</v>
      </c>
      <c r="Y21" s="1">
        <v>95.183599999999998</v>
      </c>
      <c r="Z21" s="1">
        <v>89.67</v>
      </c>
      <c r="AA21" s="1">
        <v>87.135199999999998</v>
      </c>
      <c r="AB21" s="1">
        <v>62.279599999999988</v>
      </c>
      <c r="AC21" s="1">
        <v>68.598000000000027</v>
      </c>
      <c r="AD21" s="1">
        <v>100.85120000000001</v>
      </c>
      <c r="AE21" s="1"/>
      <c r="AF21" s="1">
        <f t="shared" si="9"/>
        <v>82</v>
      </c>
      <c r="AG21" s="1">
        <f t="shared" si="10"/>
        <v>30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3" t="s">
        <v>54</v>
      </c>
      <c r="B22" s="13" t="s">
        <v>34</v>
      </c>
      <c r="C22" s="13"/>
      <c r="D22" s="13"/>
      <c r="E22" s="13"/>
      <c r="F22" s="13"/>
      <c r="G22" s="14">
        <v>0</v>
      </c>
      <c r="H22" s="13">
        <v>60</v>
      </c>
      <c r="I22" s="13" t="s">
        <v>35</v>
      </c>
      <c r="J22" s="13"/>
      <c r="K22" s="13">
        <f t="shared" si="2"/>
        <v>0</v>
      </c>
      <c r="L22" s="13">
        <f t="shared" si="3"/>
        <v>0</v>
      </c>
      <c r="M22" s="13"/>
      <c r="N22" s="13"/>
      <c r="O22" s="13"/>
      <c r="P22" s="13"/>
      <c r="Q22" s="13">
        <f t="shared" si="4"/>
        <v>0</v>
      </c>
      <c r="R22" s="15"/>
      <c r="S22" s="15"/>
      <c r="T22" s="15"/>
      <c r="U22" s="15"/>
      <c r="V22" s="13"/>
      <c r="W22" s="13" t="e">
        <f t="shared" si="7"/>
        <v>#DIV/0!</v>
      </c>
      <c r="X22" s="13" t="e">
        <f t="shared" si="8"/>
        <v>#DIV/0!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 t="s">
        <v>41</v>
      </c>
      <c r="AF22" s="13">
        <f t="shared" si="9"/>
        <v>0</v>
      </c>
      <c r="AG22" s="13">
        <f t="shared" si="10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55</v>
      </c>
      <c r="B23" s="1" t="s">
        <v>34</v>
      </c>
      <c r="C23" s="1">
        <v>4365.1689999999999</v>
      </c>
      <c r="D23" s="1">
        <v>719.66899999999998</v>
      </c>
      <c r="E23" s="1">
        <v>2887.0529999999999</v>
      </c>
      <c r="F23" s="1">
        <v>1932.1859999999999</v>
      </c>
      <c r="G23" s="6">
        <v>1</v>
      </c>
      <c r="H23" s="1">
        <v>60</v>
      </c>
      <c r="I23" s="1" t="s">
        <v>35</v>
      </c>
      <c r="J23" s="1">
        <v>2795.6</v>
      </c>
      <c r="K23" s="1">
        <f t="shared" si="2"/>
        <v>91.452999999999975</v>
      </c>
      <c r="L23" s="1">
        <f t="shared" si="3"/>
        <v>2887.0529999999999</v>
      </c>
      <c r="M23" s="1"/>
      <c r="N23" s="1">
        <v>500</v>
      </c>
      <c r="O23" s="1">
        <v>591.11879999999655</v>
      </c>
      <c r="P23" s="1">
        <v>2490.6416000000031</v>
      </c>
      <c r="Q23" s="1">
        <f t="shared" si="4"/>
        <v>577.41059999999993</v>
      </c>
      <c r="R23" s="5">
        <f>12*Q23-P23-O23-N23-F23</f>
        <v>1414.9807999999991</v>
      </c>
      <c r="S23" s="5">
        <f>R23-T23</f>
        <v>614.98079999999914</v>
      </c>
      <c r="T23" s="5">
        <v>800</v>
      </c>
      <c r="U23" s="5"/>
      <c r="V23" s="1"/>
      <c r="W23" s="1">
        <f t="shared" si="7"/>
        <v>11.999999999999998</v>
      </c>
      <c r="X23" s="1">
        <f t="shared" si="8"/>
        <v>9.5494374367218047</v>
      </c>
      <c r="Y23" s="1">
        <v>541.66239999999993</v>
      </c>
      <c r="Z23" s="1">
        <v>492.25539999999972</v>
      </c>
      <c r="AA23" s="1">
        <v>542.23199999999997</v>
      </c>
      <c r="AB23" s="1">
        <v>580.44379999999978</v>
      </c>
      <c r="AC23" s="1">
        <v>575.58440000000041</v>
      </c>
      <c r="AD23" s="1">
        <v>707.80939999999987</v>
      </c>
      <c r="AE23" s="1"/>
      <c r="AF23" s="1">
        <f t="shared" si="9"/>
        <v>615</v>
      </c>
      <c r="AG23" s="1">
        <f t="shared" si="10"/>
        <v>800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3" t="s">
        <v>56</v>
      </c>
      <c r="B24" s="13" t="s">
        <v>34</v>
      </c>
      <c r="C24" s="13"/>
      <c r="D24" s="13"/>
      <c r="E24" s="13"/>
      <c r="F24" s="13"/>
      <c r="G24" s="14">
        <v>0</v>
      </c>
      <c r="H24" s="13">
        <v>50</v>
      </c>
      <c r="I24" s="13" t="s">
        <v>35</v>
      </c>
      <c r="J24" s="13"/>
      <c r="K24" s="13">
        <f t="shared" si="2"/>
        <v>0</v>
      </c>
      <c r="L24" s="13">
        <f t="shared" si="3"/>
        <v>0</v>
      </c>
      <c r="M24" s="13"/>
      <c r="N24" s="13"/>
      <c r="O24" s="13"/>
      <c r="P24" s="13"/>
      <c r="Q24" s="13">
        <f t="shared" si="4"/>
        <v>0</v>
      </c>
      <c r="R24" s="15"/>
      <c r="S24" s="15"/>
      <c r="T24" s="15"/>
      <c r="U24" s="15"/>
      <c r="V24" s="13"/>
      <c r="W24" s="13" t="e">
        <f t="shared" si="7"/>
        <v>#DIV/0!</v>
      </c>
      <c r="X24" s="13" t="e">
        <f t="shared" si="8"/>
        <v>#DIV/0!</v>
      </c>
      <c r="Y24" s="13">
        <v>-0.16</v>
      </c>
      <c r="Z24" s="13">
        <v>-0.16</v>
      </c>
      <c r="AA24" s="13">
        <v>0</v>
      </c>
      <c r="AB24" s="13">
        <v>0</v>
      </c>
      <c r="AC24" s="13">
        <v>0</v>
      </c>
      <c r="AD24" s="13">
        <v>12.148400000000001</v>
      </c>
      <c r="AE24" s="13" t="s">
        <v>41</v>
      </c>
      <c r="AF24" s="13">
        <f t="shared" si="9"/>
        <v>0</v>
      </c>
      <c r="AG24" s="13">
        <f t="shared" si="10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57</v>
      </c>
      <c r="B25" s="1" t="s">
        <v>34</v>
      </c>
      <c r="C25" s="1">
        <v>549.76199999999994</v>
      </c>
      <c r="D25" s="1"/>
      <c r="E25" s="1">
        <v>417.75</v>
      </c>
      <c r="F25" s="1">
        <v>62.612000000000002</v>
      </c>
      <c r="G25" s="6">
        <v>1</v>
      </c>
      <c r="H25" s="1">
        <v>55</v>
      </c>
      <c r="I25" s="1" t="s">
        <v>35</v>
      </c>
      <c r="J25" s="1">
        <v>387.17</v>
      </c>
      <c r="K25" s="1">
        <f t="shared" si="2"/>
        <v>30.579999999999984</v>
      </c>
      <c r="L25" s="1">
        <f t="shared" si="3"/>
        <v>417.75</v>
      </c>
      <c r="M25" s="1"/>
      <c r="N25" s="1">
        <v>200</v>
      </c>
      <c r="O25" s="1">
        <v>230.4191999999999</v>
      </c>
      <c r="P25" s="1">
        <v>290</v>
      </c>
      <c r="Q25" s="1">
        <f t="shared" si="4"/>
        <v>83.55</v>
      </c>
      <c r="R25" s="5">
        <f t="shared" ref="R25:R26" si="14">12*Q25-P25-O25-N25-F25</f>
        <v>219.56879999999998</v>
      </c>
      <c r="S25" s="5">
        <f t="shared" ref="S25:S31" si="15">R25-T25</f>
        <v>119.56879999999998</v>
      </c>
      <c r="T25" s="5">
        <v>100</v>
      </c>
      <c r="U25" s="5"/>
      <c r="V25" s="1"/>
      <c r="W25" s="1">
        <f t="shared" si="7"/>
        <v>12</v>
      </c>
      <c r="X25" s="1">
        <f t="shared" si="8"/>
        <v>9.372007181328545</v>
      </c>
      <c r="Y25" s="1">
        <v>79.805999999999997</v>
      </c>
      <c r="Z25" s="1">
        <v>75.751599999999996</v>
      </c>
      <c r="AA25" s="1">
        <v>74.527200000000008</v>
      </c>
      <c r="AB25" s="1">
        <v>71.597999999999999</v>
      </c>
      <c r="AC25" s="1">
        <v>71.31</v>
      </c>
      <c r="AD25" s="1">
        <v>100.39279999999999</v>
      </c>
      <c r="AE25" s="1"/>
      <c r="AF25" s="1">
        <f t="shared" si="9"/>
        <v>120</v>
      </c>
      <c r="AG25" s="1">
        <f t="shared" si="10"/>
        <v>100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58</v>
      </c>
      <c r="B26" s="1" t="s">
        <v>34</v>
      </c>
      <c r="C26" s="1">
        <v>3134.06</v>
      </c>
      <c r="D26" s="1">
        <v>716.57899999999995</v>
      </c>
      <c r="E26" s="1">
        <v>2668.2130000000002</v>
      </c>
      <c r="F26" s="1">
        <v>815.303</v>
      </c>
      <c r="G26" s="6">
        <v>1</v>
      </c>
      <c r="H26" s="1">
        <v>60</v>
      </c>
      <c r="I26" s="1" t="s">
        <v>35</v>
      </c>
      <c r="J26" s="1">
        <v>2592.6</v>
      </c>
      <c r="K26" s="1">
        <f t="shared" si="2"/>
        <v>75.613000000000284</v>
      </c>
      <c r="L26" s="1">
        <f t="shared" si="3"/>
        <v>2668.2130000000002</v>
      </c>
      <c r="M26" s="1"/>
      <c r="N26" s="1">
        <v>800</v>
      </c>
      <c r="O26" s="1">
        <v>929.99000000000024</v>
      </c>
      <c r="P26" s="1">
        <v>2800</v>
      </c>
      <c r="Q26" s="1">
        <f t="shared" si="4"/>
        <v>533.64260000000002</v>
      </c>
      <c r="R26" s="5">
        <f t="shared" si="14"/>
        <v>1058.4181999999996</v>
      </c>
      <c r="S26" s="5">
        <f t="shared" si="15"/>
        <v>458.41819999999962</v>
      </c>
      <c r="T26" s="5">
        <v>600</v>
      </c>
      <c r="U26" s="5"/>
      <c r="V26" s="1"/>
      <c r="W26" s="1">
        <f t="shared" si="7"/>
        <v>12</v>
      </c>
      <c r="X26" s="1">
        <f t="shared" si="8"/>
        <v>10.016615989802911</v>
      </c>
      <c r="Y26" s="1">
        <v>525.87659999999994</v>
      </c>
      <c r="Z26" s="1">
        <v>434.07900000000012</v>
      </c>
      <c r="AA26" s="1">
        <v>453.28640000000013</v>
      </c>
      <c r="AB26" s="1">
        <v>454.1851999999999</v>
      </c>
      <c r="AC26" s="1">
        <v>433.8086000000003</v>
      </c>
      <c r="AD26" s="1">
        <v>538.44100000000003</v>
      </c>
      <c r="AE26" s="1"/>
      <c r="AF26" s="1">
        <f t="shared" si="9"/>
        <v>458</v>
      </c>
      <c r="AG26" s="1">
        <f t="shared" si="10"/>
        <v>600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59</v>
      </c>
      <c r="B27" s="1" t="s">
        <v>34</v>
      </c>
      <c r="C27" s="1">
        <v>1652.596</v>
      </c>
      <c r="D27" s="1">
        <v>110.304</v>
      </c>
      <c r="E27" s="1">
        <v>1512.3040000000001</v>
      </c>
      <c r="F27" s="1">
        <v>-0.36799999999999999</v>
      </c>
      <c r="G27" s="6">
        <v>1</v>
      </c>
      <c r="H27" s="1">
        <v>60</v>
      </c>
      <c r="I27" s="1" t="s">
        <v>35</v>
      </c>
      <c r="J27" s="1">
        <v>1737.5</v>
      </c>
      <c r="K27" s="1">
        <f t="shared" si="2"/>
        <v>-225.19599999999991</v>
      </c>
      <c r="L27" s="1">
        <f t="shared" si="3"/>
        <v>1512.3040000000001</v>
      </c>
      <c r="M27" s="1"/>
      <c r="N27" s="1">
        <v>1400</v>
      </c>
      <c r="O27" s="1">
        <v>734.38220000000001</v>
      </c>
      <c r="P27" s="1">
        <v>1700</v>
      </c>
      <c r="Q27" s="1">
        <f t="shared" si="4"/>
        <v>302.46080000000001</v>
      </c>
      <c r="R27" s="5"/>
      <c r="S27" s="5">
        <f t="shared" si="15"/>
        <v>0</v>
      </c>
      <c r="T27" s="5"/>
      <c r="U27" s="5"/>
      <c r="V27" s="1"/>
      <c r="W27" s="1">
        <f t="shared" si="7"/>
        <v>12.676069758461262</v>
      </c>
      <c r="X27" s="1">
        <f t="shared" si="8"/>
        <v>12.676069758461262</v>
      </c>
      <c r="Y27" s="1">
        <v>350.9742</v>
      </c>
      <c r="Z27" s="1">
        <v>303.4126</v>
      </c>
      <c r="AA27" s="1">
        <v>305.35700000000003</v>
      </c>
      <c r="AB27" s="1">
        <v>244.59079999999989</v>
      </c>
      <c r="AC27" s="1">
        <v>221.88660000000019</v>
      </c>
      <c r="AD27" s="1">
        <v>315.65539999999999</v>
      </c>
      <c r="AE27" s="1"/>
      <c r="AF27" s="1">
        <f t="shared" si="9"/>
        <v>0</v>
      </c>
      <c r="AG27" s="1">
        <f t="shared" si="10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60</v>
      </c>
      <c r="B28" s="1" t="s">
        <v>34</v>
      </c>
      <c r="C28" s="1">
        <v>365.53399999999999</v>
      </c>
      <c r="D28" s="1"/>
      <c r="E28" s="1">
        <v>225.95</v>
      </c>
      <c r="F28" s="1">
        <v>105.056</v>
      </c>
      <c r="G28" s="6">
        <v>1</v>
      </c>
      <c r="H28" s="1">
        <v>60</v>
      </c>
      <c r="I28" s="1" t="s">
        <v>35</v>
      </c>
      <c r="J28" s="1">
        <v>211.63</v>
      </c>
      <c r="K28" s="1">
        <f t="shared" si="2"/>
        <v>14.319999999999993</v>
      </c>
      <c r="L28" s="1">
        <f t="shared" si="3"/>
        <v>225.95</v>
      </c>
      <c r="M28" s="1"/>
      <c r="N28" s="1"/>
      <c r="O28" s="1">
        <v>98.946800000000053</v>
      </c>
      <c r="P28" s="1">
        <v>172.8552</v>
      </c>
      <c r="Q28" s="1">
        <f t="shared" si="4"/>
        <v>45.19</v>
      </c>
      <c r="R28" s="5">
        <f t="shared" ref="R28:R30" si="16">12*Q28-P28-O28-N28-F28</f>
        <v>165.42199999999997</v>
      </c>
      <c r="S28" s="5">
        <f t="shared" si="15"/>
        <v>165.42199999999997</v>
      </c>
      <c r="T28" s="5"/>
      <c r="U28" s="5"/>
      <c r="V28" s="1"/>
      <c r="W28" s="1">
        <f t="shared" si="7"/>
        <v>12</v>
      </c>
      <c r="X28" s="1">
        <f t="shared" si="8"/>
        <v>8.3394113741978337</v>
      </c>
      <c r="Y28" s="1">
        <v>45.524000000000001</v>
      </c>
      <c r="Z28" s="1">
        <v>39.190800000000003</v>
      </c>
      <c r="AA28" s="1">
        <v>34.979199999999999</v>
      </c>
      <c r="AB28" s="1">
        <v>30.741599999999998</v>
      </c>
      <c r="AC28" s="1">
        <v>39.302</v>
      </c>
      <c r="AD28" s="1">
        <v>55.815199999999997</v>
      </c>
      <c r="AE28" s="1"/>
      <c r="AF28" s="1">
        <f t="shared" si="9"/>
        <v>165</v>
      </c>
      <c r="AG28" s="1">
        <f t="shared" si="10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61</v>
      </c>
      <c r="B29" s="1" t="s">
        <v>34</v>
      </c>
      <c r="C29" s="1">
        <v>287.87099999999998</v>
      </c>
      <c r="D29" s="1">
        <v>1.8440000000000001</v>
      </c>
      <c r="E29" s="1">
        <v>150.56</v>
      </c>
      <c r="F29" s="1">
        <v>118.154</v>
      </c>
      <c r="G29" s="6">
        <v>1</v>
      </c>
      <c r="H29" s="1">
        <v>60</v>
      </c>
      <c r="I29" s="1" t="s">
        <v>35</v>
      </c>
      <c r="J29" s="1">
        <v>138.86000000000001</v>
      </c>
      <c r="K29" s="1">
        <f t="shared" si="2"/>
        <v>11.699999999999989</v>
      </c>
      <c r="L29" s="1">
        <f t="shared" si="3"/>
        <v>150.56</v>
      </c>
      <c r="M29" s="1"/>
      <c r="N29" s="1"/>
      <c r="O29" s="1">
        <v>27.521799999999981</v>
      </c>
      <c r="P29" s="1">
        <v>97.720200000000006</v>
      </c>
      <c r="Q29" s="1">
        <f t="shared" si="4"/>
        <v>30.112000000000002</v>
      </c>
      <c r="R29" s="5">
        <f t="shared" si="16"/>
        <v>117.94800000000009</v>
      </c>
      <c r="S29" s="5">
        <f t="shared" si="15"/>
        <v>117.94800000000009</v>
      </c>
      <c r="T29" s="5"/>
      <c r="U29" s="5"/>
      <c r="V29" s="1"/>
      <c r="W29" s="1">
        <f t="shared" si="7"/>
        <v>12.000000000000002</v>
      </c>
      <c r="X29" s="1">
        <f t="shared" si="8"/>
        <v>8.0830233793836328</v>
      </c>
      <c r="Y29" s="1">
        <v>27.663799999999998</v>
      </c>
      <c r="Z29" s="1">
        <v>26.6038</v>
      </c>
      <c r="AA29" s="1">
        <v>26.090199999999999</v>
      </c>
      <c r="AB29" s="1">
        <v>31.3812</v>
      </c>
      <c r="AC29" s="1">
        <v>34.524799999999999</v>
      </c>
      <c r="AD29" s="1">
        <v>19.306999999999999</v>
      </c>
      <c r="AE29" s="1"/>
      <c r="AF29" s="1">
        <f t="shared" si="9"/>
        <v>118</v>
      </c>
      <c r="AG29" s="1">
        <f t="shared" si="10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62</v>
      </c>
      <c r="B30" s="1" t="s">
        <v>34</v>
      </c>
      <c r="C30" s="1">
        <v>271.142</v>
      </c>
      <c r="D30" s="1">
        <v>31.922999999999998</v>
      </c>
      <c r="E30" s="1">
        <v>220.19200000000001</v>
      </c>
      <c r="F30" s="1">
        <v>49.488</v>
      </c>
      <c r="G30" s="6">
        <v>1</v>
      </c>
      <c r="H30" s="1">
        <v>60</v>
      </c>
      <c r="I30" s="1" t="s">
        <v>35</v>
      </c>
      <c r="J30" s="1">
        <v>201.85</v>
      </c>
      <c r="K30" s="1">
        <f t="shared" si="2"/>
        <v>18.342000000000013</v>
      </c>
      <c r="L30" s="1">
        <f t="shared" si="3"/>
        <v>220.19200000000001</v>
      </c>
      <c r="M30" s="1"/>
      <c r="N30" s="1">
        <v>200</v>
      </c>
      <c r="O30" s="1">
        <v>65.67859999999996</v>
      </c>
      <c r="P30" s="1">
        <v>60.428400000000018</v>
      </c>
      <c r="Q30" s="1">
        <f t="shared" si="4"/>
        <v>44.038400000000003</v>
      </c>
      <c r="R30" s="5">
        <f t="shared" si="16"/>
        <v>152.86580000000009</v>
      </c>
      <c r="S30" s="5">
        <f t="shared" si="15"/>
        <v>152.86580000000009</v>
      </c>
      <c r="T30" s="5"/>
      <c r="U30" s="5"/>
      <c r="V30" s="1"/>
      <c r="W30" s="1">
        <f t="shared" si="7"/>
        <v>12</v>
      </c>
      <c r="X30" s="1">
        <f t="shared" si="8"/>
        <v>8.5288066778084577</v>
      </c>
      <c r="Y30" s="1">
        <v>41.944800000000001</v>
      </c>
      <c r="Z30" s="1">
        <v>48.485599999999998</v>
      </c>
      <c r="AA30" s="1">
        <v>48.835000000000001</v>
      </c>
      <c r="AB30" s="1">
        <v>41.8628</v>
      </c>
      <c r="AC30" s="1">
        <v>43.278199999999998</v>
      </c>
      <c r="AD30" s="1">
        <v>53.483400000000003</v>
      </c>
      <c r="AE30" s="1"/>
      <c r="AF30" s="1">
        <f t="shared" si="9"/>
        <v>153</v>
      </c>
      <c r="AG30" s="1">
        <f t="shared" si="10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63</v>
      </c>
      <c r="B31" s="1" t="s">
        <v>34</v>
      </c>
      <c r="C31" s="1">
        <v>165.46100000000001</v>
      </c>
      <c r="D31" s="1">
        <v>62.878</v>
      </c>
      <c r="E31" s="1">
        <v>89.480999999999995</v>
      </c>
      <c r="F31" s="1">
        <v>124.087</v>
      </c>
      <c r="G31" s="6">
        <v>1</v>
      </c>
      <c r="H31" s="1">
        <v>35</v>
      </c>
      <c r="I31" s="1" t="s">
        <v>35</v>
      </c>
      <c r="J31" s="1">
        <v>92.1</v>
      </c>
      <c r="K31" s="1">
        <f t="shared" si="2"/>
        <v>-2.6189999999999998</v>
      </c>
      <c r="L31" s="1">
        <f t="shared" si="3"/>
        <v>89.480999999999995</v>
      </c>
      <c r="M31" s="1"/>
      <c r="N31" s="1"/>
      <c r="O31" s="1"/>
      <c r="P31" s="1">
        <v>10</v>
      </c>
      <c r="Q31" s="1">
        <f t="shared" si="4"/>
        <v>17.8962</v>
      </c>
      <c r="R31" s="5">
        <f t="shared" ref="R31" si="17">11*Q31-P31-O31-N31-F31</f>
        <v>62.771200000000007</v>
      </c>
      <c r="S31" s="5">
        <f t="shared" si="15"/>
        <v>62.771200000000007</v>
      </c>
      <c r="T31" s="5"/>
      <c r="U31" s="5"/>
      <c r="V31" s="1"/>
      <c r="W31" s="1">
        <f t="shared" si="7"/>
        <v>11</v>
      </c>
      <c r="X31" s="1">
        <f t="shared" si="8"/>
        <v>7.4924844380371241</v>
      </c>
      <c r="Y31" s="1">
        <v>16.779599999999999</v>
      </c>
      <c r="Z31" s="1">
        <v>20.682600000000011</v>
      </c>
      <c r="AA31" s="1">
        <v>21.10860000000001</v>
      </c>
      <c r="AB31" s="1">
        <v>28.2014</v>
      </c>
      <c r="AC31" s="1">
        <v>26.904199999999989</v>
      </c>
      <c r="AD31" s="1">
        <v>21.5764</v>
      </c>
      <c r="AE31" s="1"/>
      <c r="AF31" s="1">
        <f t="shared" si="9"/>
        <v>63</v>
      </c>
      <c r="AG31" s="1">
        <f t="shared" si="10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0" t="s">
        <v>64</v>
      </c>
      <c r="B32" s="10" t="s">
        <v>34</v>
      </c>
      <c r="C32" s="10"/>
      <c r="D32" s="10"/>
      <c r="E32" s="10">
        <v>-0.71</v>
      </c>
      <c r="F32" s="10"/>
      <c r="G32" s="11">
        <v>0</v>
      </c>
      <c r="H32" s="10">
        <v>40</v>
      </c>
      <c r="I32" s="10" t="s">
        <v>45</v>
      </c>
      <c r="J32" s="10"/>
      <c r="K32" s="10">
        <f t="shared" si="2"/>
        <v>-0.71</v>
      </c>
      <c r="L32" s="10">
        <f t="shared" si="3"/>
        <v>-0.71</v>
      </c>
      <c r="M32" s="10"/>
      <c r="N32" s="10"/>
      <c r="O32" s="10"/>
      <c r="P32" s="10"/>
      <c r="Q32" s="10">
        <f t="shared" si="4"/>
        <v>-0.14199999999999999</v>
      </c>
      <c r="R32" s="12"/>
      <c r="S32" s="12"/>
      <c r="T32" s="12"/>
      <c r="U32" s="12"/>
      <c r="V32" s="10"/>
      <c r="W32" s="10">
        <f t="shared" si="7"/>
        <v>0</v>
      </c>
      <c r="X32" s="10">
        <f t="shared" si="8"/>
        <v>0</v>
      </c>
      <c r="Y32" s="10">
        <v>-0.14199999999999999</v>
      </c>
      <c r="Z32" s="10">
        <v>0</v>
      </c>
      <c r="AA32" s="10">
        <v>-0.1432000000000016</v>
      </c>
      <c r="AB32" s="10">
        <v>-0.14319999999999999</v>
      </c>
      <c r="AC32" s="10">
        <v>0</v>
      </c>
      <c r="AD32" s="10">
        <v>0</v>
      </c>
      <c r="AE32" s="10"/>
      <c r="AF32" s="10">
        <f t="shared" si="9"/>
        <v>0</v>
      </c>
      <c r="AG32" s="10">
        <f t="shared" si="10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65</v>
      </c>
      <c r="B33" s="1" t="s">
        <v>34</v>
      </c>
      <c r="C33" s="1">
        <v>297.12200000000001</v>
      </c>
      <c r="D33" s="1">
        <v>128.42500000000001</v>
      </c>
      <c r="E33" s="1">
        <v>319.07499999999999</v>
      </c>
      <c r="F33" s="1">
        <v>77.906000000000006</v>
      </c>
      <c r="G33" s="6">
        <v>1</v>
      </c>
      <c r="H33" s="1">
        <v>30</v>
      </c>
      <c r="I33" s="1" t="s">
        <v>35</v>
      </c>
      <c r="J33" s="1">
        <v>334.755</v>
      </c>
      <c r="K33" s="1">
        <f t="shared" si="2"/>
        <v>-15.680000000000007</v>
      </c>
      <c r="L33" s="1">
        <f t="shared" si="3"/>
        <v>190.64999999999998</v>
      </c>
      <c r="M33" s="1">
        <v>128.42500000000001</v>
      </c>
      <c r="N33" s="1"/>
      <c r="O33" s="1"/>
      <c r="P33" s="1">
        <v>165.62360000000001</v>
      </c>
      <c r="Q33" s="1">
        <f t="shared" si="4"/>
        <v>38.129999999999995</v>
      </c>
      <c r="R33" s="5">
        <f t="shared" ref="R33:R35" si="18">11*Q33-P33-O33-N33-F33</f>
        <v>175.90039999999993</v>
      </c>
      <c r="S33" s="5">
        <f t="shared" ref="S33:S35" si="19">R33-T33</f>
        <v>175.90039999999993</v>
      </c>
      <c r="T33" s="5"/>
      <c r="U33" s="5"/>
      <c r="V33" s="1"/>
      <c r="W33" s="1">
        <f t="shared" si="7"/>
        <v>11</v>
      </c>
      <c r="X33" s="1">
        <f t="shared" si="8"/>
        <v>6.3868240230789413</v>
      </c>
      <c r="Y33" s="1">
        <v>34.973199999999999</v>
      </c>
      <c r="Z33" s="1">
        <v>24.952199999999991</v>
      </c>
      <c r="AA33" s="1">
        <v>23.384799999999991</v>
      </c>
      <c r="AB33" s="1">
        <v>25.696999999999999</v>
      </c>
      <c r="AC33" s="1">
        <v>25.1036</v>
      </c>
      <c r="AD33" s="1">
        <v>45.693800000000003</v>
      </c>
      <c r="AE33" s="1"/>
      <c r="AF33" s="1">
        <f t="shared" si="9"/>
        <v>176</v>
      </c>
      <c r="AG33" s="1">
        <f t="shared" si="10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66</v>
      </c>
      <c r="B34" s="1" t="s">
        <v>34</v>
      </c>
      <c r="C34" s="1">
        <v>277.55500000000001</v>
      </c>
      <c r="D34" s="1">
        <v>560.26599999999996</v>
      </c>
      <c r="E34" s="1">
        <v>778.86900000000003</v>
      </c>
      <c r="F34" s="1">
        <v>23.588999999999999</v>
      </c>
      <c r="G34" s="6">
        <v>1</v>
      </c>
      <c r="H34" s="1">
        <v>30</v>
      </c>
      <c r="I34" s="1" t="s">
        <v>35</v>
      </c>
      <c r="J34" s="1">
        <v>759.32799999999997</v>
      </c>
      <c r="K34" s="1">
        <f t="shared" si="2"/>
        <v>19.541000000000054</v>
      </c>
      <c r="L34" s="1">
        <f t="shared" si="3"/>
        <v>267.44100000000003</v>
      </c>
      <c r="M34" s="1">
        <v>511.428</v>
      </c>
      <c r="N34" s="1">
        <v>145</v>
      </c>
      <c r="O34" s="1">
        <v>45.605000000000082</v>
      </c>
      <c r="P34" s="1">
        <v>153.06379999999999</v>
      </c>
      <c r="Q34" s="1">
        <f t="shared" si="4"/>
        <v>53.488200000000006</v>
      </c>
      <c r="R34" s="5">
        <f t="shared" si="18"/>
        <v>221.11239999999998</v>
      </c>
      <c r="S34" s="5">
        <f t="shared" si="19"/>
        <v>121.11239999999998</v>
      </c>
      <c r="T34" s="5">
        <v>100</v>
      </c>
      <c r="U34" s="5"/>
      <c r="V34" s="1"/>
      <c r="W34" s="1">
        <f t="shared" si="7"/>
        <v>11</v>
      </c>
      <c r="X34" s="1">
        <f t="shared" si="8"/>
        <v>6.86614617803553</v>
      </c>
      <c r="Y34" s="1">
        <v>47.764200000000002</v>
      </c>
      <c r="Z34" s="1">
        <v>48.299799999999998</v>
      </c>
      <c r="AA34" s="1">
        <v>51.240000000000009</v>
      </c>
      <c r="AB34" s="1">
        <v>46.248199999999997</v>
      </c>
      <c r="AC34" s="1">
        <v>44.32999999999997</v>
      </c>
      <c r="AD34" s="1">
        <v>62.77500000000002</v>
      </c>
      <c r="AE34" s="1"/>
      <c r="AF34" s="1">
        <f t="shared" si="9"/>
        <v>121</v>
      </c>
      <c r="AG34" s="1">
        <f t="shared" si="10"/>
        <v>100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67</v>
      </c>
      <c r="B35" s="1" t="s">
        <v>34</v>
      </c>
      <c r="C35" s="1">
        <v>221.62799999999999</v>
      </c>
      <c r="D35" s="1">
        <v>231.654</v>
      </c>
      <c r="E35" s="1">
        <v>372.70699999999999</v>
      </c>
      <c r="F35" s="1">
        <v>41.984000000000002</v>
      </c>
      <c r="G35" s="6">
        <v>1</v>
      </c>
      <c r="H35" s="1">
        <v>30</v>
      </c>
      <c r="I35" s="1" t="s">
        <v>35</v>
      </c>
      <c r="J35" s="1">
        <v>372.31099999999998</v>
      </c>
      <c r="K35" s="1">
        <f t="shared" si="2"/>
        <v>0.39600000000001501</v>
      </c>
      <c r="L35" s="1">
        <f t="shared" si="3"/>
        <v>268.19600000000003</v>
      </c>
      <c r="M35" s="1">
        <v>104.511</v>
      </c>
      <c r="N35" s="1">
        <v>125.5124999999999</v>
      </c>
      <c r="O35" s="1">
        <v>21.18950000000001</v>
      </c>
      <c r="P35" s="1">
        <v>213.35900000000009</v>
      </c>
      <c r="Q35" s="1">
        <f t="shared" si="4"/>
        <v>53.639200000000002</v>
      </c>
      <c r="R35" s="5">
        <f t="shared" si="18"/>
        <v>187.9862</v>
      </c>
      <c r="S35" s="5">
        <f t="shared" si="19"/>
        <v>187.9862</v>
      </c>
      <c r="T35" s="5"/>
      <c r="U35" s="5"/>
      <c r="V35" s="1"/>
      <c r="W35" s="1">
        <f t="shared" si="7"/>
        <v>11</v>
      </c>
      <c r="X35" s="1">
        <f t="shared" si="8"/>
        <v>7.4953578726006356</v>
      </c>
      <c r="Y35" s="1">
        <v>49.868000000000002</v>
      </c>
      <c r="Z35" s="1">
        <v>46.636200000000002</v>
      </c>
      <c r="AA35" s="1">
        <v>52.090200000000003</v>
      </c>
      <c r="AB35" s="1">
        <v>50.55980000000001</v>
      </c>
      <c r="AC35" s="1">
        <v>48.6066</v>
      </c>
      <c r="AD35" s="1">
        <v>61.605200000000004</v>
      </c>
      <c r="AE35" s="1"/>
      <c r="AF35" s="1">
        <f t="shared" si="9"/>
        <v>188</v>
      </c>
      <c r="AG35" s="1">
        <f t="shared" si="10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3" t="s">
        <v>68</v>
      </c>
      <c r="B36" s="13" t="s">
        <v>34</v>
      </c>
      <c r="C36" s="13"/>
      <c r="D36" s="13"/>
      <c r="E36" s="13"/>
      <c r="F36" s="13"/>
      <c r="G36" s="14">
        <v>0</v>
      </c>
      <c r="H36" s="13">
        <v>45</v>
      </c>
      <c r="I36" s="13" t="s">
        <v>35</v>
      </c>
      <c r="J36" s="13"/>
      <c r="K36" s="13">
        <f t="shared" si="2"/>
        <v>0</v>
      </c>
      <c r="L36" s="13">
        <f t="shared" si="3"/>
        <v>0</v>
      </c>
      <c r="M36" s="13"/>
      <c r="N36" s="13"/>
      <c r="O36" s="13"/>
      <c r="P36" s="13"/>
      <c r="Q36" s="13">
        <f t="shared" si="4"/>
        <v>0</v>
      </c>
      <c r="R36" s="15"/>
      <c r="S36" s="15"/>
      <c r="T36" s="15"/>
      <c r="U36" s="15"/>
      <c r="V36" s="13"/>
      <c r="W36" s="13" t="e">
        <f t="shared" si="7"/>
        <v>#DIV/0!</v>
      </c>
      <c r="X36" s="13" t="e">
        <f t="shared" si="8"/>
        <v>#DIV/0!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 t="s">
        <v>41</v>
      </c>
      <c r="AF36" s="13">
        <f t="shared" si="9"/>
        <v>0</v>
      </c>
      <c r="AG36" s="13">
        <f t="shared" si="10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3" t="s">
        <v>69</v>
      </c>
      <c r="B37" s="13" t="s">
        <v>34</v>
      </c>
      <c r="C37" s="13"/>
      <c r="D37" s="13"/>
      <c r="E37" s="13"/>
      <c r="F37" s="13"/>
      <c r="G37" s="14">
        <v>0</v>
      </c>
      <c r="H37" s="13">
        <v>40</v>
      </c>
      <c r="I37" s="13" t="s">
        <v>35</v>
      </c>
      <c r="J37" s="13"/>
      <c r="K37" s="13">
        <f t="shared" si="2"/>
        <v>0</v>
      </c>
      <c r="L37" s="13">
        <f t="shared" si="3"/>
        <v>0</v>
      </c>
      <c r="M37" s="13"/>
      <c r="N37" s="13"/>
      <c r="O37" s="13"/>
      <c r="P37" s="13"/>
      <c r="Q37" s="13">
        <f t="shared" si="4"/>
        <v>0</v>
      </c>
      <c r="R37" s="15"/>
      <c r="S37" s="15"/>
      <c r="T37" s="15"/>
      <c r="U37" s="15"/>
      <c r="V37" s="13"/>
      <c r="W37" s="13" t="e">
        <f t="shared" si="7"/>
        <v>#DIV/0!</v>
      </c>
      <c r="X37" s="13" t="e">
        <f t="shared" si="8"/>
        <v>#DIV/0!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 t="s">
        <v>41</v>
      </c>
      <c r="AF37" s="13">
        <f t="shared" si="9"/>
        <v>0</v>
      </c>
      <c r="AG37" s="13">
        <f t="shared" si="10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70</v>
      </c>
      <c r="B38" s="1" t="s">
        <v>34</v>
      </c>
      <c r="C38" s="1">
        <v>440.642</v>
      </c>
      <c r="D38" s="1">
        <v>319.94900000000001</v>
      </c>
      <c r="E38" s="1">
        <v>678.87300000000005</v>
      </c>
      <c r="F38" s="1">
        <v>-2.1000000000000001E-2</v>
      </c>
      <c r="G38" s="6">
        <v>1</v>
      </c>
      <c r="H38" s="1">
        <v>40</v>
      </c>
      <c r="I38" s="1" t="s">
        <v>35</v>
      </c>
      <c r="J38" s="1">
        <v>650.77200000000005</v>
      </c>
      <c r="K38" s="1">
        <f t="shared" ref="K38:K69" si="20">E38-J38</f>
        <v>28.100999999999999</v>
      </c>
      <c r="L38" s="1">
        <f t="shared" si="3"/>
        <v>548.40100000000007</v>
      </c>
      <c r="M38" s="1">
        <v>130.47200000000001</v>
      </c>
      <c r="N38" s="1">
        <v>378.17360000000008</v>
      </c>
      <c r="O38" s="1">
        <v>216.67619999999999</v>
      </c>
      <c r="P38" s="1">
        <v>357.03420000000011</v>
      </c>
      <c r="Q38" s="1">
        <f t="shared" si="4"/>
        <v>109.68020000000001</v>
      </c>
      <c r="R38" s="5">
        <f t="shared" ref="R38:R44" si="21">11*Q38-P38-O38-N38-F38</f>
        <v>254.61920000000001</v>
      </c>
      <c r="S38" s="5">
        <f t="shared" ref="S38:S44" si="22">R38-T38</f>
        <v>154.61920000000001</v>
      </c>
      <c r="T38" s="5">
        <v>100</v>
      </c>
      <c r="U38" s="5"/>
      <c r="V38" s="1"/>
      <c r="W38" s="1">
        <f t="shared" si="7"/>
        <v>11</v>
      </c>
      <c r="X38" s="1">
        <f t="shared" si="8"/>
        <v>8.6785308560706493</v>
      </c>
      <c r="Y38" s="1">
        <v>105.4418</v>
      </c>
      <c r="Z38" s="1">
        <v>103.89579999999999</v>
      </c>
      <c r="AA38" s="1">
        <v>100.5866</v>
      </c>
      <c r="AB38" s="1">
        <v>87.469799999999992</v>
      </c>
      <c r="AC38" s="1">
        <v>85.074400000000011</v>
      </c>
      <c r="AD38" s="1">
        <v>106.4546</v>
      </c>
      <c r="AE38" s="1" t="s">
        <v>71</v>
      </c>
      <c r="AF38" s="1">
        <f t="shared" si="9"/>
        <v>155</v>
      </c>
      <c r="AG38" s="1">
        <f t="shared" si="10"/>
        <v>100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72</v>
      </c>
      <c r="B39" s="1" t="s">
        <v>34</v>
      </c>
      <c r="C39" s="1">
        <v>172.67099999999999</v>
      </c>
      <c r="D39" s="1">
        <v>412.90499999999997</v>
      </c>
      <c r="E39" s="1">
        <v>534.55899999999997</v>
      </c>
      <c r="F39" s="1">
        <v>18.241</v>
      </c>
      <c r="G39" s="6">
        <v>1</v>
      </c>
      <c r="H39" s="1">
        <v>35</v>
      </c>
      <c r="I39" s="1" t="s">
        <v>35</v>
      </c>
      <c r="J39" s="1">
        <v>522.72299999999996</v>
      </c>
      <c r="K39" s="1">
        <f t="shared" si="20"/>
        <v>11.836000000000013</v>
      </c>
      <c r="L39" s="1">
        <f t="shared" si="3"/>
        <v>182.93599999999998</v>
      </c>
      <c r="M39" s="1">
        <v>351.62299999999999</v>
      </c>
      <c r="N39" s="1"/>
      <c r="O39" s="1">
        <v>65.50200000000001</v>
      </c>
      <c r="P39" s="1">
        <v>189.1673999999999</v>
      </c>
      <c r="Q39" s="1">
        <f t="shared" si="4"/>
        <v>36.587199999999996</v>
      </c>
      <c r="R39" s="5">
        <f t="shared" si="21"/>
        <v>129.54880000000003</v>
      </c>
      <c r="S39" s="5">
        <f t="shared" si="22"/>
        <v>79.548800000000028</v>
      </c>
      <c r="T39" s="5">
        <v>50</v>
      </c>
      <c r="U39" s="5"/>
      <c r="V39" s="1"/>
      <c r="W39" s="1">
        <f t="shared" si="7"/>
        <v>11</v>
      </c>
      <c r="X39" s="1">
        <f t="shared" si="8"/>
        <v>7.4591769799274052</v>
      </c>
      <c r="Y39" s="1">
        <v>34.901599999999988</v>
      </c>
      <c r="Z39" s="1">
        <v>26.912400000000002</v>
      </c>
      <c r="AA39" s="1">
        <v>24.250599999999999</v>
      </c>
      <c r="AB39" s="1">
        <v>27.991800000000001</v>
      </c>
      <c r="AC39" s="1">
        <v>27.89299999999999</v>
      </c>
      <c r="AD39" s="1">
        <v>28.9678</v>
      </c>
      <c r="AE39" s="1"/>
      <c r="AF39" s="1">
        <f t="shared" si="9"/>
        <v>80</v>
      </c>
      <c r="AG39" s="1">
        <f t="shared" si="10"/>
        <v>50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73</v>
      </c>
      <c r="B40" s="1" t="s">
        <v>34</v>
      </c>
      <c r="C40" s="1">
        <v>170.03399999999999</v>
      </c>
      <c r="D40" s="1"/>
      <c r="E40" s="1">
        <v>97.364000000000004</v>
      </c>
      <c r="F40" s="1">
        <v>61.328000000000003</v>
      </c>
      <c r="G40" s="6">
        <v>1</v>
      </c>
      <c r="H40" s="1">
        <v>45</v>
      </c>
      <c r="I40" s="1" t="s">
        <v>35</v>
      </c>
      <c r="J40" s="1">
        <v>104.1</v>
      </c>
      <c r="K40" s="1">
        <f t="shared" si="20"/>
        <v>-6.73599999999999</v>
      </c>
      <c r="L40" s="1">
        <f t="shared" si="3"/>
        <v>97.364000000000004</v>
      </c>
      <c r="M40" s="1"/>
      <c r="N40" s="1"/>
      <c r="O40" s="1"/>
      <c r="P40" s="1">
        <v>84.681999999999988</v>
      </c>
      <c r="Q40" s="1">
        <f t="shared" si="4"/>
        <v>19.472799999999999</v>
      </c>
      <c r="R40" s="5">
        <f t="shared" si="21"/>
        <v>68.190799999999996</v>
      </c>
      <c r="S40" s="5">
        <f t="shared" si="22"/>
        <v>68.190799999999996</v>
      </c>
      <c r="T40" s="5"/>
      <c r="U40" s="5"/>
      <c r="V40" s="1"/>
      <c r="W40" s="1">
        <f t="shared" si="7"/>
        <v>11</v>
      </c>
      <c r="X40" s="1">
        <f t="shared" si="8"/>
        <v>7.4981512674088986</v>
      </c>
      <c r="Y40" s="1">
        <v>18.193999999999999</v>
      </c>
      <c r="Z40" s="1">
        <v>10.9002</v>
      </c>
      <c r="AA40" s="1">
        <v>8.8469999999999995</v>
      </c>
      <c r="AB40" s="1">
        <v>5.194</v>
      </c>
      <c r="AC40" s="1">
        <v>8.6112000000000002</v>
      </c>
      <c r="AD40" s="1">
        <v>18.109200000000001</v>
      </c>
      <c r="AE40" s="1"/>
      <c r="AF40" s="1">
        <f t="shared" si="9"/>
        <v>68</v>
      </c>
      <c r="AG40" s="1">
        <f t="shared" si="10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74</v>
      </c>
      <c r="B41" s="1" t="s">
        <v>34</v>
      </c>
      <c r="C41" s="1">
        <v>59.79</v>
      </c>
      <c r="D41" s="1">
        <v>0.01</v>
      </c>
      <c r="E41" s="1">
        <v>46.95</v>
      </c>
      <c r="F41" s="1">
        <v>2E-3</v>
      </c>
      <c r="G41" s="6">
        <v>1</v>
      </c>
      <c r="H41" s="1">
        <v>30</v>
      </c>
      <c r="I41" s="1" t="s">
        <v>35</v>
      </c>
      <c r="J41" s="1">
        <v>69.099999999999994</v>
      </c>
      <c r="K41" s="1">
        <f t="shared" si="20"/>
        <v>-22.149999999999991</v>
      </c>
      <c r="L41" s="1">
        <f t="shared" si="3"/>
        <v>46.95</v>
      </c>
      <c r="M41" s="1"/>
      <c r="N41" s="1">
        <v>100</v>
      </c>
      <c r="O41" s="1">
        <v>71.115999999999985</v>
      </c>
      <c r="P41" s="1"/>
      <c r="Q41" s="1">
        <f t="shared" si="4"/>
        <v>9.39</v>
      </c>
      <c r="R41" s="5"/>
      <c r="S41" s="5">
        <f t="shared" si="22"/>
        <v>0</v>
      </c>
      <c r="T41" s="5"/>
      <c r="U41" s="5"/>
      <c r="V41" s="1"/>
      <c r="W41" s="1">
        <f t="shared" si="7"/>
        <v>18.223429179978698</v>
      </c>
      <c r="X41" s="1">
        <f t="shared" si="8"/>
        <v>18.223429179978698</v>
      </c>
      <c r="Y41" s="1">
        <v>11.6732</v>
      </c>
      <c r="Z41" s="1">
        <v>21.805800000000001</v>
      </c>
      <c r="AA41" s="1">
        <v>20.958200000000001</v>
      </c>
      <c r="AB41" s="1">
        <v>10.283200000000001</v>
      </c>
      <c r="AC41" s="1">
        <v>10.319599999999999</v>
      </c>
      <c r="AD41" s="1">
        <v>16.9694</v>
      </c>
      <c r="AE41" s="1"/>
      <c r="AF41" s="1">
        <f t="shared" si="9"/>
        <v>0</v>
      </c>
      <c r="AG41" s="1">
        <f t="shared" si="10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75</v>
      </c>
      <c r="B42" s="1" t="s">
        <v>34</v>
      </c>
      <c r="C42" s="1">
        <v>573.17600000000004</v>
      </c>
      <c r="D42" s="1">
        <v>208.60499999999999</v>
      </c>
      <c r="E42" s="1">
        <v>427.75400000000002</v>
      </c>
      <c r="F42" s="1">
        <v>294.83699999999999</v>
      </c>
      <c r="G42" s="6">
        <v>1</v>
      </c>
      <c r="H42" s="1">
        <v>45</v>
      </c>
      <c r="I42" s="1" t="s">
        <v>35</v>
      </c>
      <c r="J42" s="1">
        <v>421.6</v>
      </c>
      <c r="K42" s="1">
        <f t="shared" si="20"/>
        <v>6.1539999999999964</v>
      </c>
      <c r="L42" s="1">
        <f t="shared" si="3"/>
        <v>427.75400000000002</v>
      </c>
      <c r="M42" s="1"/>
      <c r="N42" s="1"/>
      <c r="O42" s="1">
        <v>60.567199999999957</v>
      </c>
      <c r="P42" s="1">
        <v>456.24079999999998</v>
      </c>
      <c r="Q42" s="1">
        <f t="shared" si="4"/>
        <v>85.55080000000001</v>
      </c>
      <c r="R42" s="5">
        <f t="shared" si="21"/>
        <v>129.41380000000021</v>
      </c>
      <c r="S42" s="5">
        <f t="shared" si="22"/>
        <v>79.413800000000208</v>
      </c>
      <c r="T42" s="5">
        <v>50</v>
      </c>
      <c r="U42" s="5"/>
      <c r="V42" s="1"/>
      <c r="W42" s="1">
        <f t="shared" si="7"/>
        <v>11.000000000000002</v>
      </c>
      <c r="X42" s="1">
        <f t="shared" si="8"/>
        <v>9.4872870855678713</v>
      </c>
      <c r="Y42" s="1">
        <v>86.524199999999993</v>
      </c>
      <c r="Z42" s="1">
        <v>71.262199999999993</v>
      </c>
      <c r="AA42" s="1">
        <v>76.767799999999994</v>
      </c>
      <c r="AB42" s="1">
        <v>98.536399999999986</v>
      </c>
      <c r="AC42" s="1">
        <v>97.0334</v>
      </c>
      <c r="AD42" s="1">
        <v>109.66719999999999</v>
      </c>
      <c r="AE42" s="1"/>
      <c r="AF42" s="1">
        <f t="shared" si="9"/>
        <v>79</v>
      </c>
      <c r="AG42" s="1">
        <f t="shared" si="10"/>
        <v>50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76</v>
      </c>
      <c r="B43" s="1" t="s">
        <v>34</v>
      </c>
      <c r="C43" s="1">
        <v>433.375</v>
      </c>
      <c r="D43" s="1">
        <v>295.988</v>
      </c>
      <c r="E43" s="1">
        <v>344.64400000000001</v>
      </c>
      <c r="F43" s="1">
        <v>344.65600000000001</v>
      </c>
      <c r="G43" s="6">
        <v>1</v>
      </c>
      <c r="H43" s="1">
        <v>45</v>
      </c>
      <c r="I43" s="1" t="s">
        <v>35</v>
      </c>
      <c r="J43" s="1">
        <v>340.339</v>
      </c>
      <c r="K43" s="1">
        <f t="shared" si="20"/>
        <v>4.3050000000000068</v>
      </c>
      <c r="L43" s="1">
        <f t="shared" si="3"/>
        <v>241.905</v>
      </c>
      <c r="M43" s="1">
        <v>102.739</v>
      </c>
      <c r="N43" s="1"/>
      <c r="O43" s="1"/>
      <c r="P43" s="1">
        <v>90.081000000000017</v>
      </c>
      <c r="Q43" s="1">
        <f t="shared" si="4"/>
        <v>48.381</v>
      </c>
      <c r="R43" s="5">
        <f t="shared" si="21"/>
        <v>97.454000000000008</v>
      </c>
      <c r="S43" s="5">
        <f t="shared" si="22"/>
        <v>97.454000000000008</v>
      </c>
      <c r="T43" s="5"/>
      <c r="U43" s="5"/>
      <c r="V43" s="1"/>
      <c r="W43" s="1">
        <f t="shared" si="7"/>
        <v>11</v>
      </c>
      <c r="X43" s="1">
        <f t="shared" si="8"/>
        <v>8.9856968644715902</v>
      </c>
      <c r="Y43" s="1">
        <v>47.679000000000002</v>
      </c>
      <c r="Z43" s="1">
        <v>44.883000000000003</v>
      </c>
      <c r="AA43" s="1">
        <v>51.944000000000003</v>
      </c>
      <c r="AB43" s="1">
        <v>66.335799999999992</v>
      </c>
      <c r="AC43" s="1">
        <v>61.761400000000002</v>
      </c>
      <c r="AD43" s="1">
        <v>71.097000000000008</v>
      </c>
      <c r="AE43" s="1"/>
      <c r="AF43" s="1">
        <f t="shared" si="9"/>
        <v>97</v>
      </c>
      <c r="AG43" s="1">
        <f t="shared" si="10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77</v>
      </c>
      <c r="B44" s="1" t="s">
        <v>34</v>
      </c>
      <c r="C44" s="1">
        <v>262.00200000000001</v>
      </c>
      <c r="D44" s="1">
        <v>163.709</v>
      </c>
      <c r="E44" s="1">
        <v>235.03899999999999</v>
      </c>
      <c r="F44" s="1">
        <v>162.554</v>
      </c>
      <c r="G44" s="6">
        <v>1</v>
      </c>
      <c r="H44" s="1">
        <v>45</v>
      </c>
      <c r="I44" s="1" t="s">
        <v>35</v>
      </c>
      <c r="J44" s="1">
        <v>233.88</v>
      </c>
      <c r="K44" s="1">
        <f t="shared" si="20"/>
        <v>1.1589999999999918</v>
      </c>
      <c r="L44" s="1">
        <f t="shared" si="3"/>
        <v>149.05899999999997</v>
      </c>
      <c r="M44" s="1">
        <v>85.98</v>
      </c>
      <c r="N44" s="1"/>
      <c r="O44" s="1"/>
      <c r="P44" s="1">
        <v>116.988</v>
      </c>
      <c r="Q44" s="1">
        <f t="shared" si="4"/>
        <v>29.811799999999995</v>
      </c>
      <c r="R44" s="5">
        <f t="shared" si="21"/>
        <v>48.387799999999942</v>
      </c>
      <c r="S44" s="5">
        <f t="shared" si="22"/>
        <v>48.387799999999942</v>
      </c>
      <c r="T44" s="5"/>
      <c r="U44" s="5"/>
      <c r="V44" s="1"/>
      <c r="W44" s="1">
        <f t="shared" si="7"/>
        <v>11.000000000000002</v>
      </c>
      <c r="X44" s="1">
        <f t="shared" si="8"/>
        <v>9.3768910297264867</v>
      </c>
      <c r="Y44" s="1">
        <v>30.394600000000001</v>
      </c>
      <c r="Z44" s="1">
        <v>27.975999999999999</v>
      </c>
      <c r="AA44" s="1">
        <v>29.5932</v>
      </c>
      <c r="AB44" s="1">
        <v>36.871600000000001</v>
      </c>
      <c r="AC44" s="1">
        <v>36.585599999999999</v>
      </c>
      <c r="AD44" s="1">
        <v>31.6782</v>
      </c>
      <c r="AE44" s="1"/>
      <c r="AF44" s="1">
        <f t="shared" si="9"/>
        <v>48</v>
      </c>
      <c r="AG44" s="1">
        <f t="shared" si="10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0" t="s">
        <v>78</v>
      </c>
      <c r="B45" s="10" t="s">
        <v>34</v>
      </c>
      <c r="C45" s="10"/>
      <c r="D45" s="10">
        <v>32.536999999999999</v>
      </c>
      <c r="E45" s="10">
        <v>32.536999999999999</v>
      </c>
      <c r="F45" s="10"/>
      <c r="G45" s="11">
        <v>0</v>
      </c>
      <c r="H45" s="10" t="e">
        <v>#N/A</v>
      </c>
      <c r="I45" s="10" t="s">
        <v>45</v>
      </c>
      <c r="J45" s="10">
        <v>32.536999999999999</v>
      </c>
      <c r="K45" s="10">
        <f t="shared" si="20"/>
        <v>0</v>
      </c>
      <c r="L45" s="10">
        <f t="shared" si="3"/>
        <v>0</v>
      </c>
      <c r="M45" s="10">
        <v>32.536999999999999</v>
      </c>
      <c r="N45" s="10"/>
      <c r="O45" s="10"/>
      <c r="P45" s="10"/>
      <c r="Q45" s="10">
        <f t="shared" si="4"/>
        <v>0</v>
      </c>
      <c r="R45" s="12"/>
      <c r="S45" s="12"/>
      <c r="T45" s="12"/>
      <c r="U45" s="12"/>
      <c r="V45" s="10"/>
      <c r="W45" s="10" t="e">
        <f t="shared" si="7"/>
        <v>#DIV/0!</v>
      </c>
      <c r="X45" s="10" t="e">
        <f t="shared" si="8"/>
        <v>#DIV/0!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 t="s">
        <v>79</v>
      </c>
      <c r="AF45" s="10">
        <f t="shared" si="9"/>
        <v>0</v>
      </c>
      <c r="AG45" s="10">
        <f t="shared" si="10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0" t="s">
        <v>80</v>
      </c>
      <c r="B46" s="10" t="s">
        <v>34</v>
      </c>
      <c r="C46" s="10"/>
      <c r="D46" s="10"/>
      <c r="E46" s="10"/>
      <c r="F46" s="10"/>
      <c r="G46" s="11">
        <v>0</v>
      </c>
      <c r="H46" s="10" t="e">
        <v>#N/A</v>
      </c>
      <c r="I46" s="10" t="s">
        <v>45</v>
      </c>
      <c r="J46" s="10"/>
      <c r="K46" s="10">
        <f t="shared" si="20"/>
        <v>0</v>
      </c>
      <c r="L46" s="10">
        <f t="shared" si="3"/>
        <v>0</v>
      </c>
      <c r="M46" s="10"/>
      <c r="N46" s="10"/>
      <c r="O46" s="10"/>
      <c r="P46" s="10"/>
      <c r="Q46" s="10">
        <f t="shared" si="4"/>
        <v>0</v>
      </c>
      <c r="R46" s="12"/>
      <c r="S46" s="12"/>
      <c r="T46" s="12"/>
      <c r="U46" s="12"/>
      <c r="V46" s="10"/>
      <c r="W46" s="10" t="e">
        <f t="shared" si="7"/>
        <v>#DIV/0!</v>
      </c>
      <c r="X46" s="10" t="e">
        <f t="shared" si="8"/>
        <v>#DIV/0!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/>
      <c r="AF46" s="10">
        <f t="shared" si="9"/>
        <v>0</v>
      </c>
      <c r="AG46" s="10">
        <f t="shared" si="10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81</v>
      </c>
      <c r="B47" s="1" t="s">
        <v>40</v>
      </c>
      <c r="C47" s="1">
        <v>333</v>
      </c>
      <c r="D47" s="1">
        <v>150</v>
      </c>
      <c r="E47" s="1">
        <v>401</v>
      </c>
      <c r="F47" s="1"/>
      <c r="G47" s="6">
        <v>0.4</v>
      </c>
      <c r="H47" s="1">
        <v>45</v>
      </c>
      <c r="I47" s="1" t="s">
        <v>35</v>
      </c>
      <c r="J47" s="1">
        <v>500</v>
      </c>
      <c r="K47" s="1">
        <f t="shared" si="20"/>
        <v>-99</v>
      </c>
      <c r="L47" s="1">
        <f t="shared" si="3"/>
        <v>401</v>
      </c>
      <c r="M47" s="1"/>
      <c r="N47" s="1">
        <v>378</v>
      </c>
      <c r="O47" s="1">
        <v>210.40000000000009</v>
      </c>
      <c r="P47" s="1">
        <v>302.59999999999991</v>
      </c>
      <c r="Q47" s="1">
        <f t="shared" si="4"/>
        <v>80.2</v>
      </c>
      <c r="R47" s="5"/>
      <c r="S47" s="5">
        <f>R47-T47</f>
        <v>0</v>
      </c>
      <c r="T47" s="5"/>
      <c r="U47" s="5"/>
      <c r="V47" s="1"/>
      <c r="W47" s="1">
        <f t="shared" si="7"/>
        <v>11.109725685785536</v>
      </c>
      <c r="X47" s="1">
        <f t="shared" si="8"/>
        <v>11.109725685785536</v>
      </c>
      <c r="Y47" s="1">
        <v>91.6</v>
      </c>
      <c r="Z47" s="1">
        <v>90.4</v>
      </c>
      <c r="AA47" s="1">
        <v>86.2</v>
      </c>
      <c r="AB47" s="1">
        <v>70.8</v>
      </c>
      <c r="AC47" s="1">
        <v>68.599999999999994</v>
      </c>
      <c r="AD47" s="1">
        <v>86</v>
      </c>
      <c r="AE47" s="1"/>
      <c r="AF47" s="1">
        <f t="shared" si="9"/>
        <v>0</v>
      </c>
      <c r="AG47" s="1">
        <f t="shared" si="10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3" t="s">
        <v>82</v>
      </c>
      <c r="B48" s="13" t="s">
        <v>40</v>
      </c>
      <c r="C48" s="13"/>
      <c r="D48" s="13"/>
      <c r="E48" s="13"/>
      <c r="F48" s="13"/>
      <c r="G48" s="14">
        <v>0</v>
      </c>
      <c r="H48" s="13">
        <v>50</v>
      </c>
      <c r="I48" s="13" t="s">
        <v>35</v>
      </c>
      <c r="J48" s="13"/>
      <c r="K48" s="13">
        <f t="shared" si="20"/>
        <v>0</v>
      </c>
      <c r="L48" s="13">
        <f t="shared" si="3"/>
        <v>0</v>
      </c>
      <c r="M48" s="13"/>
      <c r="N48" s="13"/>
      <c r="O48" s="13"/>
      <c r="P48" s="13"/>
      <c r="Q48" s="13">
        <f t="shared" si="4"/>
        <v>0</v>
      </c>
      <c r="R48" s="15"/>
      <c r="S48" s="15"/>
      <c r="T48" s="15"/>
      <c r="U48" s="15"/>
      <c r="V48" s="13"/>
      <c r="W48" s="13" t="e">
        <f t="shared" si="7"/>
        <v>#DIV/0!</v>
      </c>
      <c r="X48" s="13" t="e">
        <f t="shared" si="8"/>
        <v>#DIV/0!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 t="s">
        <v>41</v>
      </c>
      <c r="AF48" s="13">
        <f t="shared" si="9"/>
        <v>0</v>
      </c>
      <c r="AG48" s="13">
        <f t="shared" si="10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3" t="s">
        <v>83</v>
      </c>
      <c r="B49" s="13" t="s">
        <v>34</v>
      </c>
      <c r="C49" s="13"/>
      <c r="D49" s="13">
        <v>34.991</v>
      </c>
      <c r="E49" s="13">
        <v>34.991</v>
      </c>
      <c r="F49" s="13"/>
      <c r="G49" s="14">
        <v>0</v>
      </c>
      <c r="H49" s="13">
        <v>45</v>
      </c>
      <c r="I49" s="13" t="s">
        <v>35</v>
      </c>
      <c r="J49" s="13">
        <v>34.991</v>
      </c>
      <c r="K49" s="13">
        <f t="shared" si="20"/>
        <v>0</v>
      </c>
      <c r="L49" s="13">
        <f t="shared" si="3"/>
        <v>0</v>
      </c>
      <c r="M49" s="13">
        <v>34.991</v>
      </c>
      <c r="N49" s="13"/>
      <c r="O49" s="13"/>
      <c r="P49" s="13"/>
      <c r="Q49" s="13">
        <f t="shared" si="4"/>
        <v>0</v>
      </c>
      <c r="R49" s="15"/>
      <c r="S49" s="15"/>
      <c r="T49" s="15"/>
      <c r="U49" s="15"/>
      <c r="V49" s="13"/>
      <c r="W49" s="13" t="e">
        <f t="shared" si="7"/>
        <v>#DIV/0!</v>
      </c>
      <c r="X49" s="13" t="e">
        <f t="shared" si="8"/>
        <v>#DIV/0!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 t="s">
        <v>41</v>
      </c>
      <c r="AF49" s="13">
        <f t="shared" si="9"/>
        <v>0</v>
      </c>
      <c r="AG49" s="13">
        <f t="shared" si="10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3" t="s">
        <v>84</v>
      </c>
      <c r="B50" s="13" t="s">
        <v>40</v>
      </c>
      <c r="C50" s="13"/>
      <c r="D50" s="13"/>
      <c r="E50" s="13"/>
      <c r="F50" s="13"/>
      <c r="G50" s="14">
        <v>0</v>
      </c>
      <c r="H50" s="13">
        <v>40</v>
      </c>
      <c r="I50" s="13" t="s">
        <v>35</v>
      </c>
      <c r="J50" s="13"/>
      <c r="K50" s="13">
        <f t="shared" si="20"/>
        <v>0</v>
      </c>
      <c r="L50" s="13">
        <f t="shared" si="3"/>
        <v>0</v>
      </c>
      <c r="M50" s="13"/>
      <c r="N50" s="13"/>
      <c r="O50" s="13"/>
      <c r="P50" s="13"/>
      <c r="Q50" s="13">
        <f t="shared" si="4"/>
        <v>0</v>
      </c>
      <c r="R50" s="15"/>
      <c r="S50" s="15"/>
      <c r="T50" s="15"/>
      <c r="U50" s="15"/>
      <c r="V50" s="13"/>
      <c r="W50" s="13" t="e">
        <f t="shared" si="7"/>
        <v>#DIV/0!</v>
      </c>
      <c r="X50" s="13" t="e">
        <f t="shared" si="8"/>
        <v>#DIV/0!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 t="s">
        <v>41</v>
      </c>
      <c r="AF50" s="13">
        <f t="shared" si="9"/>
        <v>0</v>
      </c>
      <c r="AG50" s="13">
        <f t="shared" si="10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 t="s">
        <v>85</v>
      </c>
      <c r="B51" s="1" t="s">
        <v>34</v>
      </c>
      <c r="C51" s="1">
        <v>465.80799999999999</v>
      </c>
      <c r="D51" s="1"/>
      <c r="E51" s="1">
        <v>207.69</v>
      </c>
      <c r="F51" s="1">
        <v>238.61099999999999</v>
      </c>
      <c r="G51" s="6">
        <v>1</v>
      </c>
      <c r="H51" s="1">
        <v>40</v>
      </c>
      <c r="I51" s="1" t="s">
        <v>35</v>
      </c>
      <c r="J51" s="1">
        <v>204.2</v>
      </c>
      <c r="K51" s="1">
        <f t="shared" si="20"/>
        <v>3.4900000000000091</v>
      </c>
      <c r="L51" s="1">
        <f t="shared" si="3"/>
        <v>207.69</v>
      </c>
      <c r="M51" s="1"/>
      <c r="N51" s="1"/>
      <c r="O51" s="1"/>
      <c r="P51" s="1">
        <v>92.906000000000006</v>
      </c>
      <c r="Q51" s="1">
        <f t="shared" si="4"/>
        <v>41.537999999999997</v>
      </c>
      <c r="R51" s="5">
        <f t="shared" ref="R51:R54" si="23">11*Q51-P51-O51-N51-F51</f>
        <v>125.40099999999995</v>
      </c>
      <c r="S51" s="5">
        <f t="shared" ref="S51:S56" si="24">R51-T51</f>
        <v>125.40099999999995</v>
      </c>
      <c r="T51" s="5"/>
      <c r="U51" s="5"/>
      <c r="V51" s="1"/>
      <c r="W51" s="1">
        <f t="shared" si="7"/>
        <v>11</v>
      </c>
      <c r="X51" s="1">
        <f t="shared" si="8"/>
        <v>7.9810534931869617</v>
      </c>
      <c r="Y51" s="1">
        <v>37.151000000000003</v>
      </c>
      <c r="Z51" s="1">
        <v>35.642000000000003</v>
      </c>
      <c r="AA51" s="1">
        <v>35.663600000000002</v>
      </c>
      <c r="AB51" s="1">
        <v>34.982800000000012</v>
      </c>
      <c r="AC51" s="1">
        <v>38.456800000000001</v>
      </c>
      <c r="AD51" s="1">
        <v>66.178799999999995</v>
      </c>
      <c r="AE51" s="1"/>
      <c r="AF51" s="1">
        <f t="shared" si="9"/>
        <v>125</v>
      </c>
      <c r="AG51" s="1">
        <f t="shared" si="10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86</v>
      </c>
      <c r="B52" s="1" t="s">
        <v>40</v>
      </c>
      <c r="C52" s="1">
        <v>566</v>
      </c>
      <c r="D52" s="1">
        <v>60</v>
      </c>
      <c r="E52" s="1">
        <v>411</v>
      </c>
      <c r="F52" s="1">
        <v>174</v>
      </c>
      <c r="G52" s="6">
        <v>0.4</v>
      </c>
      <c r="H52" s="1">
        <v>40</v>
      </c>
      <c r="I52" s="1" t="s">
        <v>35</v>
      </c>
      <c r="J52" s="1">
        <v>407</v>
      </c>
      <c r="K52" s="1">
        <f t="shared" si="20"/>
        <v>4</v>
      </c>
      <c r="L52" s="1">
        <f t="shared" si="3"/>
        <v>351</v>
      </c>
      <c r="M52" s="1">
        <v>60</v>
      </c>
      <c r="N52" s="1">
        <v>58.600000000000023</v>
      </c>
      <c r="O52" s="1">
        <v>126.8000000000001</v>
      </c>
      <c r="P52" s="1">
        <v>278.59999999999991</v>
      </c>
      <c r="Q52" s="1">
        <f t="shared" si="4"/>
        <v>70.2</v>
      </c>
      <c r="R52" s="5">
        <f t="shared" si="23"/>
        <v>134.20000000000005</v>
      </c>
      <c r="S52" s="5">
        <f t="shared" si="24"/>
        <v>134.20000000000005</v>
      </c>
      <c r="T52" s="5"/>
      <c r="U52" s="5"/>
      <c r="V52" s="1"/>
      <c r="W52" s="1">
        <f t="shared" si="7"/>
        <v>11</v>
      </c>
      <c r="X52" s="1">
        <f t="shared" si="8"/>
        <v>9.0883190883190874</v>
      </c>
      <c r="Y52" s="1">
        <v>68.599999999999994</v>
      </c>
      <c r="Z52" s="1">
        <v>64.400000000000006</v>
      </c>
      <c r="AA52" s="1">
        <v>69.400000000000006</v>
      </c>
      <c r="AB52" s="1">
        <v>44.4</v>
      </c>
      <c r="AC52" s="1">
        <v>48.8</v>
      </c>
      <c r="AD52" s="1">
        <v>87.6</v>
      </c>
      <c r="AE52" s="1"/>
      <c r="AF52" s="1">
        <f t="shared" si="9"/>
        <v>54</v>
      </c>
      <c r="AG52" s="1">
        <f t="shared" si="10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87</v>
      </c>
      <c r="B53" s="1" t="s">
        <v>40</v>
      </c>
      <c r="C53" s="1">
        <v>512</v>
      </c>
      <c r="D53" s="1">
        <v>60</v>
      </c>
      <c r="E53" s="1">
        <v>518</v>
      </c>
      <c r="F53" s="1">
        <v>-2</v>
      </c>
      <c r="G53" s="6">
        <v>0.4</v>
      </c>
      <c r="H53" s="1">
        <v>45</v>
      </c>
      <c r="I53" s="1" t="s">
        <v>35</v>
      </c>
      <c r="J53" s="1">
        <v>526</v>
      </c>
      <c r="K53" s="1">
        <f t="shared" si="20"/>
        <v>-8</v>
      </c>
      <c r="L53" s="1">
        <f t="shared" si="3"/>
        <v>458</v>
      </c>
      <c r="M53" s="1">
        <v>60</v>
      </c>
      <c r="N53" s="1">
        <v>222</v>
      </c>
      <c r="O53" s="1">
        <v>128.40000000000009</v>
      </c>
      <c r="P53" s="1">
        <v>520.59999999999991</v>
      </c>
      <c r="Q53" s="1">
        <f t="shared" si="4"/>
        <v>91.6</v>
      </c>
      <c r="R53" s="5">
        <f t="shared" si="23"/>
        <v>138.59999999999991</v>
      </c>
      <c r="S53" s="5">
        <f t="shared" si="24"/>
        <v>138.59999999999991</v>
      </c>
      <c r="T53" s="5"/>
      <c r="U53" s="5"/>
      <c r="V53" s="1"/>
      <c r="W53" s="1">
        <f t="shared" si="7"/>
        <v>11</v>
      </c>
      <c r="X53" s="1">
        <f t="shared" si="8"/>
        <v>9.4868995633187776</v>
      </c>
      <c r="Y53" s="1">
        <v>92</v>
      </c>
      <c r="Z53" s="1">
        <v>73.400000000000006</v>
      </c>
      <c r="AA53" s="1">
        <v>73.400000000000006</v>
      </c>
      <c r="AB53" s="1">
        <v>61.2</v>
      </c>
      <c r="AC53" s="1">
        <v>57.8</v>
      </c>
      <c r="AD53" s="1">
        <v>94</v>
      </c>
      <c r="AE53" s="1"/>
      <c r="AF53" s="1">
        <f t="shared" si="9"/>
        <v>55</v>
      </c>
      <c r="AG53" s="1">
        <f t="shared" si="10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88</v>
      </c>
      <c r="B54" s="1" t="s">
        <v>40</v>
      </c>
      <c r="C54" s="1">
        <v>477</v>
      </c>
      <c r="D54" s="1">
        <v>443</v>
      </c>
      <c r="E54" s="1">
        <v>795</v>
      </c>
      <c r="F54" s="1"/>
      <c r="G54" s="6">
        <v>0.4</v>
      </c>
      <c r="H54" s="1">
        <v>40</v>
      </c>
      <c r="I54" s="1" t="s">
        <v>35</v>
      </c>
      <c r="J54" s="1">
        <v>845</v>
      </c>
      <c r="K54" s="1">
        <f t="shared" si="20"/>
        <v>-50</v>
      </c>
      <c r="L54" s="1">
        <f t="shared" si="3"/>
        <v>615</v>
      </c>
      <c r="M54" s="1">
        <v>180</v>
      </c>
      <c r="N54" s="1">
        <v>426.80000000000018</v>
      </c>
      <c r="O54" s="1">
        <v>222.19999999999979</v>
      </c>
      <c r="P54" s="1">
        <v>627</v>
      </c>
      <c r="Q54" s="1">
        <f t="shared" si="4"/>
        <v>123</v>
      </c>
      <c r="R54" s="5">
        <f t="shared" si="23"/>
        <v>77</v>
      </c>
      <c r="S54" s="5">
        <f t="shared" si="24"/>
        <v>77</v>
      </c>
      <c r="T54" s="5"/>
      <c r="U54" s="5"/>
      <c r="V54" s="1"/>
      <c r="W54" s="1">
        <f t="shared" si="7"/>
        <v>11</v>
      </c>
      <c r="X54" s="1">
        <f t="shared" si="8"/>
        <v>10.373983739837398</v>
      </c>
      <c r="Y54" s="1">
        <v>134.4</v>
      </c>
      <c r="Z54" s="1">
        <v>115</v>
      </c>
      <c r="AA54" s="1">
        <v>116.2</v>
      </c>
      <c r="AB54" s="1">
        <v>100</v>
      </c>
      <c r="AC54" s="1">
        <v>92.4</v>
      </c>
      <c r="AD54" s="1">
        <v>119.4</v>
      </c>
      <c r="AE54" s="1"/>
      <c r="AF54" s="1">
        <f t="shared" si="9"/>
        <v>31</v>
      </c>
      <c r="AG54" s="1">
        <f t="shared" si="10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89</v>
      </c>
      <c r="B55" s="1" t="s">
        <v>34</v>
      </c>
      <c r="C55" s="1">
        <v>61.93</v>
      </c>
      <c r="D55" s="1">
        <v>6.0000000000000001E-3</v>
      </c>
      <c r="E55" s="1">
        <v>45.677999999999997</v>
      </c>
      <c r="F55" s="1"/>
      <c r="G55" s="6">
        <v>1</v>
      </c>
      <c r="H55" s="1">
        <v>50</v>
      </c>
      <c r="I55" s="1" t="s">
        <v>35</v>
      </c>
      <c r="J55" s="1">
        <v>63.2</v>
      </c>
      <c r="K55" s="1">
        <f t="shared" si="20"/>
        <v>-17.522000000000006</v>
      </c>
      <c r="L55" s="1">
        <f t="shared" si="3"/>
        <v>45.677999999999997</v>
      </c>
      <c r="M55" s="1"/>
      <c r="N55" s="1">
        <v>104.8292</v>
      </c>
      <c r="O55" s="1">
        <v>74.378</v>
      </c>
      <c r="P55" s="1"/>
      <c r="Q55" s="1">
        <f t="shared" si="4"/>
        <v>9.1356000000000002</v>
      </c>
      <c r="R55" s="5"/>
      <c r="S55" s="5">
        <f t="shared" si="24"/>
        <v>0</v>
      </c>
      <c r="T55" s="5"/>
      <c r="U55" s="5"/>
      <c r="V55" s="1"/>
      <c r="W55" s="1">
        <f t="shared" si="7"/>
        <v>19.616357984149918</v>
      </c>
      <c r="X55" s="1">
        <f t="shared" si="8"/>
        <v>19.616357984149918</v>
      </c>
      <c r="Y55" s="1">
        <v>12.134399999999999</v>
      </c>
      <c r="Z55" s="1">
        <v>20.4572</v>
      </c>
      <c r="AA55" s="1">
        <v>18.5288</v>
      </c>
      <c r="AB55" s="1">
        <v>10.998200000000001</v>
      </c>
      <c r="AC55" s="1">
        <v>12.071400000000001</v>
      </c>
      <c r="AD55" s="1">
        <v>15.831200000000001</v>
      </c>
      <c r="AE55" s="1"/>
      <c r="AF55" s="1">
        <f t="shared" si="9"/>
        <v>0</v>
      </c>
      <c r="AG55" s="1">
        <f t="shared" si="10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90</v>
      </c>
      <c r="B56" s="1" t="s">
        <v>34</v>
      </c>
      <c r="C56" s="1">
        <v>164.22200000000001</v>
      </c>
      <c r="D56" s="1"/>
      <c r="E56" s="1">
        <v>95.634</v>
      </c>
      <c r="F56" s="1">
        <v>49.73</v>
      </c>
      <c r="G56" s="6">
        <v>1</v>
      </c>
      <c r="H56" s="1">
        <v>50</v>
      </c>
      <c r="I56" s="1" t="s">
        <v>35</v>
      </c>
      <c r="J56" s="1">
        <v>87.1</v>
      </c>
      <c r="K56" s="1">
        <f t="shared" si="20"/>
        <v>8.534000000000006</v>
      </c>
      <c r="L56" s="1">
        <f t="shared" si="3"/>
        <v>95.634</v>
      </c>
      <c r="M56" s="1"/>
      <c r="N56" s="1">
        <v>80.645999999999987</v>
      </c>
      <c r="O56" s="1">
        <v>49.282600000000002</v>
      </c>
      <c r="P56" s="1"/>
      <c r="Q56" s="1">
        <f t="shared" si="4"/>
        <v>19.126799999999999</v>
      </c>
      <c r="R56" s="5">
        <f>12*Q56-P56-O56-N56-F56</f>
        <v>49.862999999999992</v>
      </c>
      <c r="S56" s="5">
        <f t="shared" si="24"/>
        <v>49.862999999999992</v>
      </c>
      <c r="T56" s="5"/>
      <c r="U56" s="5"/>
      <c r="V56" s="1"/>
      <c r="W56" s="1">
        <f t="shared" si="7"/>
        <v>12</v>
      </c>
      <c r="X56" s="1">
        <f t="shared" si="8"/>
        <v>9.3930296756383704</v>
      </c>
      <c r="Y56" s="1">
        <v>17.5138</v>
      </c>
      <c r="Z56" s="1">
        <v>25.026599999999998</v>
      </c>
      <c r="AA56" s="1">
        <v>24.486799999999999</v>
      </c>
      <c r="AB56" s="1">
        <v>19.433399999999999</v>
      </c>
      <c r="AC56" s="1">
        <v>19.423200000000001</v>
      </c>
      <c r="AD56" s="1">
        <v>28.243600000000001</v>
      </c>
      <c r="AE56" s="1"/>
      <c r="AF56" s="1">
        <f t="shared" si="9"/>
        <v>50</v>
      </c>
      <c r="AG56" s="1">
        <f t="shared" si="10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3" t="s">
        <v>91</v>
      </c>
      <c r="B57" s="13" t="s">
        <v>34</v>
      </c>
      <c r="C57" s="13"/>
      <c r="D57" s="13"/>
      <c r="E57" s="13"/>
      <c r="F57" s="13"/>
      <c r="G57" s="14">
        <v>0</v>
      </c>
      <c r="H57" s="13">
        <v>55</v>
      </c>
      <c r="I57" s="13" t="s">
        <v>35</v>
      </c>
      <c r="J57" s="13"/>
      <c r="K57" s="13">
        <f t="shared" si="20"/>
        <v>0</v>
      </c>
      <c r="L57" s="13">
        <f t="shared" si="3"/>
        <v>0</v>
      </c>
      <c r="M57" s="13"/>
      <c r="N57" s="13"/>
      <c r="O57" s="13"/>
      <c r="P57" s="13"/>
      <c r="Q57" s="13">
        <f t="shared" si="4"/>
        <v>0</v>
      </c>
      <c r="R57" s="15"/>
      <c r="S57" s="15"/>
      <c r="T57" s="15"/>
      <c r="U57" s="15"/>
      <c r="V57" s="13"/>
      <c r="W57" s="13" t="e">
        <f t="shared" si="7"/>
        <v>#DIV/0!</v>
      </c>
      <c r="X57" s="13" t="e">
        <f t="shared" si="8"/>
        <v>#DIV/0!</v>
      </c>
      <c r="Y57" s="13">
        <v>-0.14399999999999999</v>
      </c>
      <c r="Z57" s="13">
        <v>-0.14399999999999999</v>
      </c>
      <c r="AA57" s="13">
        <v>0</v>
      </c>
      <c r="AB57" s="13">
        <v>0</v>
      </c>
      <c r="AC57" s="13">
        <v>0</v>
      </c>
      <c r="AD57" s="13">
        <v>0</v>
      </c>
      <c r="AE57" s="13" t="s">
        <v>41</v>
      </c>
      <c r="AF57" s="13">
        <f t="shared" si="9"/>
        <v>0</v>
      </c>
      <c r="AG57" s="13">
        <f t="shared" si="10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0" t="s">
        <v>92</v>
      </c>
      <c r="B58" s="10" t="s">
        <v>34</v>
      </c>
      <c r="C58" s="10"/>
      <c r="D58" s="10">
        <v>35.844999999999999</v>
      </c>
      <c r="E58" s="10">
        <v>35.844999999999999</v>
      </c>
      <c r="F58" s="10"/>
      <c r="G58" s="11">
        <v>0</v>
      </c>
      <c r="H58" s="10">
        <v>50</v>
      </c>
      <c r="I58" s="10" t="s">
        <v>45</v>
      </c>
      <c r="J58" s="10">
        <v>35.844999999999999</v>
      </c>
      <c r="K58" s="10">
        <f t="shared" si="20"/>
        <v>0</v>
      </c>
      <c r="L58" s="10">
        <f t="shared" si="3"/>
        <v>0</v>
      </c>
      <c r="M58" s="10">
        <v>35.844999999999999</v>
      </c>
      <c r="N58" s="10"/>
      <c r="O58" s="10"/>
      <c r="P58" s="10"/>
      <c r="Q58" s="10">
        <f t="shared" si="4"/>
        <v>0</v>
      </c>
      <c r="R58" s="12"/>
      <c r="S58" s="12"/>
      <c r="T58" s="12"/>
      <c r="U58" s="12"/>
      <c r="V58" s="10"/>
      <c r="W58" s="10" t="e">
        <f t="shared" si="7"/>
        <v>#DIV/0!</v>
      </c>
      <c r="X58" s="10" t="e">
        <f t="shared" si="8"/>
        <v>#DIV/0!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0.30600000000000022</v>
      </c>
      <c r="AE58" s="10"/>
      <c r="AF58" s="10">
        <f t="shared" si="9"/>
        <v>0</v>
      </c>
      <c r="AG58" s="10">
        <f t="shared" si="10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93</v>
      </c>
      <c r="B59" s="1" t="s">
        <v>34</v>
      </c>
      <c r="C59" s="1">
        <v>189.73400000000001</v>
      </c>
      <c r="D59" s="1">
        <v>77.88</v>
      </c>
      <c r="E59" s="1">
        <v>157.47800000000001</v>
      </c>
      <c r="F59" s="1">
        <v>83.158000000000001</v>
      </c>
      <c r="G59" s="6">
        <v>1</v>
      </c>
      <c r="H59" s="1">
        <v>40</v>
      </c>
      <c r="I59" s="1" t="s">
        <v>35</v>
      </c>
      <c r="J59" s="1">
        <v>152.52600000000001</v>
      </c>
      <c r="K59" s="1">
        <f t="shared" si="20"/>
        <v>4.9519999999999982</v>
      </c>
      <c r="L59" s="1">
        <f t="shared" si="3"/>
        <v>103.65200000000002</v>
      </c>
      <c r="M59" s="1">
        <v>53.826000000000001</v>
      </c>
      <c r="N59" s="1"/>
      <c r="O59" s="1">
        <v>67.328000000000003</v>
      </c>
      <c r="P59" s="1">
        <v>50.828000000000017</v>
      </c>
      <c r="Q59" s="1">
        <f t="shared" si="4"/>
        <v>20.730400000000003</v>
      </c>
      <c r="R59" s="5">
        <f t="shared" ref="R59:R63" si="25">11*Q59-P59-O59-N59-F59</f>
        <v>26.720400000000026</v>
      </c>
      <c r="S59" s="5">
        <f t="shared" ref="S59:S63" si="26">R59-T59</f>
        <v>26.720400000000026</v>
      </c>
      <c r="T59" s="5"/>
      <c r="U59" s="5"/>
      <c r="V59" s="1"/>
      <c r="W59" s="1">
        <f t="shared" si="7"/>
        <v>11.000000000000002</v>
      </c>
      <c r="X59" s="1">
        <f t="shared" si="8"/>
        <v>9.7110523675375298</v>
      </c>
      <c r="Y59" s="1">
        <v>21.7944</v>
      </c>
      <c r="Z59" s="1">
        <v>23.353999999999999</v>
      </c>
      <c r="AA59" s="1">
        <v>21.4724</v>
      </c>
      <c r="AB59" s="1">
        <v>24.2866</v>
      </c>
      <c r="AC59" s="1">
        <v>25.6174</v>
      </c>
      <c r="AD59" s="1">
        <v>25.051400000000001</v>
      </c>
      <c r="AE59" s="1" t="s">
        <v>94</v>
      </c>
      <c r="AF59" s="1">
        <f t="shared" si="9"/>
        <v>27</v>
      </c>
      <c r="AG59" s="1">
        <f t="shared" si="10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 t="s">
        <v>95</v>
      </c>
      <c r="B60" s="1" t="s">
        <v>34</v>
      </c>
      <c r="C60" s="1">
        <v>211.92</v>
      </c>
      <c r="D60" s="1">
        <v>0.84899999999999998</v>
      </c>
      <c r="E60" s="1">
        <v>113.14100000000001</v>
      </c>
      <c r="F60" s="1">
        <v>69.563999999999993</v>
      </c>
      <c r="G60" s="6">
        <v>1</v>
      </c>
      <c r="H60" s="1">
        <v>40</v>
      </c>
      <c r="I60" s="1" t="s">
        <v>35</v>
      </c>
      <c r="J60" s="1">
        <v>102.6</v>
      </c>
      <c r="K60" s="1">
        <f t="shared" si="20"/>
        <v>10.541000000000011</v>
      </c>
      <c r="L60" s="1">
        <f t="shared" si="3"/>
        <v>113.14100000000001</v>
      </c>
      <c r="M60" s="1"/>
      <c r="N60" s="1"/>
      <c r="O60" s="1">
        <v>40.522600000000011</v>
      </c>
      <c r="P60" s="1">
        <v>134.65940000000001</v>
      </c>
      <c r="Q60" s="1">
        <f t="shared" si="4"/>
        <v>22.6282</v>
      </c>
      <c r="R60" s="5"/>
      <c r="S60" s="5">
        <f t="shared" si="26"/>
        <v>0</v>
      </c>
      <c r="T60" s="5"/>
      <c r="U60" s="5"/>
      <c r="V60" s="1"/>
      <c r="W60" s="1">
        <f t="shared" si="7"/>
        <v>10.815972989455636</v>
      </c>
      <c r="X60" s="1">
        <f t="shared" si="8"/>
        <v>10.815972989455636</v>
      </c>
      <c r="Y60" s="1">
        <v>25.681999999999999</v>
      </c>
      <c r="Z60" s="1">
        <v>20.4636</v>
      </c>
      <c r="AA60" s="1">
        <v>17.667400000000001</v>
      </c>
      <c r="AB60" s="1">
        <v>22.60700000000001</v>
      </c>
      <c r="AC60" s="1">
        <v>23.134399999999989</v>
      </c>
      <c r="AD60" s="1">
        <v>32.4724</v>
      </c>
      <c r="AE60" s="1"/>
      <c r="AF60" s="1">
        <f t="shared" si="9"/>
        <v>0</v>
      </c>
      <c r="AG60" s="1">
        <f t="shared" si="10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 t="s">
        <v>96</v>
      </c>
      <c r="B61" s="1" t="s">
        <v>34</v>
      </c>
      <c r="C61" s="1">
        <v>467.69799999999998</v>
      </c>
      <c r="D61" s="1">
        <v>1307.682</v>
      </c>
      <c r="E61" s="1">
        <v>1731.9559999999999</v>
      </c>
      <c r="F61" s="1">
        <v>6.2E-2</v>
      </c>
      <c r="G61" s="6">
        <v>1</v>
      </c>
      <c r="H61" s="1">
        <v>40</v>
      </c>
      <c r="I61" s="1" t="s">
        <v>35</v>
      </c>
      <c r="J61" s="1">
        <v>1752.982</v>
      </c>
      <c r="K61" s="1">
        <f t="shared" si="20"/>
        <v>-21.026000000000067</v>
      </c>
      <c r="L61" s="1">
        <f t="shared" si="3"/>
        <v>424.27399999999989</v>
      </c>
      <c r="M61" s="1">
        <v>1307.682</v>
      </c>
      <c r="N61" s="1">
        <v>525.90199999999948</v>
      </c>
      <c r="O61" s="1">
        <v>87.011400000000208</v>
      </c>
      <c r="P61" s="1">
        <v>322.29660000000018</v>
      </c>
      <c r="Q61" s="1">
        <f t="shared" si="4"/>
        <v>84.854799999999983</v>
      </c>
      <c r="R61" s="5"/>
      <c r="S61" s="5">
        <f t="shared" si="26"/>
        <v>0</v>
      </c>
      <c r="T61" s="5"/>
      <c r="U61" s="5"/>
      <c r="V61" s="1"/>
      <c r="W61" s="1">
        <f t="shared" si="7"/>
        <v>11.022028217614091</v>
      </c>
      <c r="X61" s="1">
        <f t="shared" si="8"/>
        <v>11.022028217614091</v>
      </c>
      <c r="Y61" s="1">
        <v>93.527199999999993</v>
      </c>
      <c r="Z61" s="1">
        <v>94.295399999999972</v>
      </c>
      <c r="AA61" s="1">
        <v>99.359999999999943</v>
      </c>
      <c r="AB61" s="1">
        <v>64.799600000000012</v>
      </c>
      <c r="AC61" s="1">
        <v>63.891199999999976</v>
      </c>
      <c r="AD61" s="1">
        <v>98.04740000000001</v>
      </c>
      <c r="AE61" s="1" t="s">
        <v>97</v>
      </c>
      <c r="AF61" s="1">
        <f t="shared" si="9"/>
        <v>0</v>
      </c>
      <c r="AG61" s="1">
        <f t="shared" si="10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98</v>
      </c>
      <c r="B62" s="1" t="s">
        <v>40</v>
      </c>
      <c r="C62" s="1">
        <v>445</v>
      </c>
      <c r="D62" s="1">
        <v>275</v>
      </c>
      <c r="E62" s="1">
        <v>629</v>
      </c>
      <c r="F62" s="1"/>
      <c r="G62" s="6">
        <v>0.4</v>
      </c>
      <c r="H62" s="1">
        <v>45</v>
      </c>
      <c r="I62" s="1" t="s">
        <v>35</v>
      </c>
      <c r="J62" s="1">
        <v>713</v>
      </c>
      <c r="K62" s="1">
        <f t="shared" si="20"/>
        <v>-84</v>
      </c>
      <c r="L62" s="1">
        <f t="shared" si="3"/>
        <v>449</v>
      </c>
      <c r="M62" s="1">
        <v>180</v>
      </c>
      <c r="N62" s="1">
        <v>315.19999999999987</v>
      </c>
      <c r="O62" s="1">
        <v>233.2000000000003</v>
      </c>
      <c r="P62" s="1">
        <v>478.59999999999991</v>
      </c>
      <c r="Q62" s="1">
        <f t="shared" si="4"/>
        <v>89.8</v>
      </c>
      <c r="R62" s="5"/>
      <c r="S62" s="5">
        <f t="shared" si="26"/>
        <v>0</v>
      </c>
      <c r="T62" s="5"/>
      <c r="U62" s="5"/>
      <c r="V62" s="1"/>
      <c r="W62" s="1">
        <f t="shared" si="7"/>
        <v>11.436525612472161</v>
      </c>
      <c r="X62" s="1">
        <f t="shared" si="8"/>
        <v>11.436525612472161</v>
      </c>
      <c r="Y62" s="1">
        <v>104.4</v>
      </c>
      <c r="Z62" s="1">
        <v>90.4</v>
      </c>
      <c r="AA62" s="1">
        <v>84.6</v>
      </c>
      <c r="AB62" s="1">
        <v>73.400000000000006</v>
      </c>
      <c r="AC62" s="1">
        <v>78</v>
      </c>
      <c r="AD62" s="1">
        <v>92.4</v>
      </c>
      <c r="AE62" s="1"/>
      <c r="AF62" s="1">
        <f t="shared" si="9"/>
        <v>0</v>
      </c>
      <c r="AG62" s="1">
        <f t="shared" si="10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 t="s">
        <v>99</v>
      </c>
      <c r="B63" s="1" t="s">
        <v>34</v>
      </c>
      <c r="C63" s="1">
        <v>246.63499999999999</v>
      </c>
      <c r="D63" s="1">
        <v>215.387</v>
      </c>
      <c r="E63" s="1">
        <v>429.459</v>
      </c>
      <c r="F63" s="1">
        <v>4.7569999999999997</v>
      </c>
      <c r="G63" s="6">
        <v>1</v>
      </c>
      <c r="H63" s="1">
        <v>40</v>
      </c>
      <c r="I63" s="1" t="s">
        <v>35</v>
      </c>
      <c r="J63" s="1">
        <v>395.36799999999999</v>
      </c>
      <c r="K63" s="1">
        <f t="shared" si="20"/>
        <v>34.091000000000008</v>
      </c>
      <c r="L63" s="1">
        <f t="shared" si="3"/>
        <v>238.191</v>
      </c>
      <c r="M63" s="1">
        <v>191.268</v>
      </c>
      <c r="N63" s="1">
        <v>148.6211999999997</v>
      </c>
      <c r="O63" s="1">
        <v>49.490600000000278</v>
      </c>
      <c r="P63" s="1">
        <v>256.54020000000003</v>
      </c>
      <c r="Q63" s="1">
        <f t="shared" si="4"/>
        <v>47.638199999999998</v>
      </c>
      <c r="R63" s="5">
        <f t="shared" si="25"/>
        <v>64.611199999999911</v>
      </c>
      <c r="S63" s="5">
        <f t="shared" si="26"/>
        <v>64.611199999999911</v>
      </c>
      <c r="T63" s="5"/>
      <c r="U63" s="5"/>
      <c r="V63" s="1"/>
      <c r="W63" s="1">
        <f t="shared" si="7"/>
        <v>10.999999999999998</v>
      </c>
      <c r="X63" s="1">
        <f t="shared" si="8"/>
        <v>9.6437102997174531</v>
      </c>
      <c r="Y63" s="1">
        <v>48.360399999999998</v>
      </c>
      <c r="Z63" s="1">
        <v>40.219799999999999</v>
      </c>
      <c r="AA63" s="1">
        <v>41.184600000000003</v>
      </c>
      <c r="AB63" s="1">
        <v>35.400799999999997</v>
      </c>
      <c r="AC63" s="1">
        <v>32.087400000000002</v>
      </c>
      <c r="AD63" s="1">
        <v>48.427999999999997</v>
      </c>
      <c r="AE63" s="1"/>
      <c r="AF63" s="1">
        <f t="shared" si="9"/>
        <v>65</v>
      </c>
      <c r="AG63" s="1">
        <f t="shared" si="10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3" t="s">
        <v>100</v>
      </c>
      <c r="B64" s="13" t="s">
        <v>40</v>
      </c>
      <c r="C64" s="13"/>
      <c r="D64" s="13">
        <v>120</v>
      </c>
      <c r="E64" s="13">
        <v>120</v>
      </c>
      <c r="F64" s="13"/>
      <c r="G64" s="14">
        <v>0</v>
      </c>
      <c r="H64" s="13">
        <v>40</v>
      </c>
      <c r="I64" s="13" t="s">
        <v>35</v>
      </c>
      <c r="J64" s="13">
        <v>120</v>
      </c>
      <c r="K64" s="13">
        <f t="shared" si="20"/>
        <v>0</v>
      </c>
      <c r="L64" s="13">
        <f t="shared" si="3"/>
        <v>0</v>
      </c>
      <c r="M64" s="13">
        <v>120</v>
      </c>
      <c r="N64" s="13"/>
      <c r="O64" s="13"/>
      <c r="P64" s="13"/>
      <c r="Q64" s="13">
        <f t="shared" si="4"/>
        <v>0</v>
      </c>
      <c r="R64" s="15"/>
      <c r="S64" s="15"/>
      <c r="T64" s="15"/>
      <c r="U64" s="15"/>
      <c r="V64" s="13"/>
      <c r="W64" s="13" t="e">
        <f t="shared" si="7"/>
        <v>#DIV/0!</v>
      </c>
      <c r="X64" s="13" t="e">
        <f t="shared" si="8"/>
        <v>#DIV/0!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 t="s">
        <v>41</v>
      </c>
      <c r="AF64" s="13">
        <f t="shared" si="9"/>
        <v>0</v>
      </c>
      <c r="AG64" s="13">
        <f t="shared" si="10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3" t="s">
        <v>101</v>
      </c>
      <c r="B65" s="13" t="s">
        <v>40</v>
      </c>
      <c r="C65" s="13"/>
      <c r="D65" s="13"/>
      <c r="E65" s="13"/>
      <c r="F65" s="13"/>
      <c r="G65" s="14">
        <v>0</v>
      </c>
      <c r="H65" s="13">
        <v>50</v>
      </c>
      <c r="I65" s="13" t="s">
        <v>35</v>
      </c>
      <c r="J65" s="13"/>
      <c r="K65" s="13">
        <f t="shared" si="20"/>
        <v>0</v>
      </c>
      <c r="L65" s="13">
        <f t="shared" si="3"/>
        <v>0</v>
      </c>
      <c r="M65" s="13"/>
      <c r="N65" s="13"/>
      <c r="O65" s="13"/>
      <c r="P65" s="13"/>
      <c r="Q65" s="13">
        <f t="shared" si="4"/>
        <v>0</v>
      </c>
      <c r="R65" s="15"/>
      <c r="S65" s="15"/>
      <c r="T65" s="15"/>
      <c r="U65" s="15"/>
      <c r="V65" s="13"/>
      <c r="W65" s="13" t="e">
        <f t="shared" si="7"/>
        <v>#DIV/0!</v>
      </c>
      <c r="X65" s="13" t="e">
        <f t="shared" si="8"/>
        <v>#DIV/0!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 t="s">
        <v>41</v>
      </c>
      <c r="AF65" s="13">
        <f t="shared" si="9"/>
        <v>0</v>
      </c>
      <c r="AG65" s="13">
        <f t="shared" si="10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3" t="s">
        <v>102</v>
      </c>
      <c r="B66" s="13" t="s">
        <v>40</v>
      </c>
      <c r="C66" s="13"/>
      <c r="D66" s="13"/>
      <c r="E66" s="13"/>
      <c r="F66" s="13"/>
      <c r="G66" s="14">
        <v>0</v>
      </c>
      <c r="H66" s="13">
        <v>45</v>
      </c>
      <c r="I66" s="13" t="s">
        <v>35</v>
      </c>
      <c r="J66" s="13"/>
      <c r="K66" s="13">
        <f t="shared" si="20"/>
        <v>0</v>
      </c>
      <c r="L66" s="13">
        <f t="shared" si="3"/>
        <v>0</v>
      </c>
      <c r="M66" s="13"/>
      <c r="N66" s="13"/>
      <c r="O66" s="13"/>
      <c r="P66" s="13"/>
      <c r="Q66" s="13">
        <f t="shared" si="4"/>
        <v>0</v>
      </c>
      <c r="R66" s="15"/>
      <c r="S66" s="15"/>
      <c r="T66" s="15"/>
      <c r="U66" s="15"/>
      <c r="V66" s="13"/>
      <c r="W66" s="13" t="e">
        <f t="shared" si="7"/>
        <v>#DIV/0!</v>
      </c>
      <c r="X66" s="13" t="e">
        <f t="shared" si="8"/>
        <v>#DIV/0!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 t="s">
        <v>41</v>
      </c>
      <c r="AF66" s="13">
        <f t="shared" si="9"/>
        <v>0</v>
      </c>
      <c r="AG66" s="13">
        <f t="shared" si="10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 t="s">
        <v>103</v>
      </c>
      <c r="B67" s="1" t="s">
        <v>40</v>
      </c>
      <c r="C67" s="1">
        <v>469</v>
      </c>
      <c r="D67" s="1">
        <v>329</v>
      </c>
      <c r="E67" s="1">
        <v>741</v>
      </c>
      <c r="F67" s="1"/>
      <c r="G67" s="6">
        <v>0.4</v>
      </c>
      <c r="H67" s="1">
        <v>40</v>
      </c>
      <c r="I67" s="1" t="s">
        <v>35</v>
      </c>
      <c r="J67" s="1">
        <v>745</v>
      </c>
      <c r="K67" s="1">
        <f t="shared" si="20"/>
        <v>-4</v>
      </c>
      <c r="L67" s="1">
        <f t="shared" si="3"/>
        <v>417</v>
      </c>
      <c r="M67" s="1">
        <v>324</v>
      </c>
      <c r="N67" s="1">
        <v>173</v>
      </c>
      <c r="O67" s="1">
        <v>156.59999999999991</v>
      </c>
      <c r="P67" s="1">
        <v>432.40000000000009</v>
      </c>
      <c r="Q67" s="1">
        <f t="shared" si="4"/>
        <v>83.4</v>
      </c>
      <c r="R67" s="5">
        <f>11*Q67-P67-O67-N67-F67</f>
        <v>155.40000000000009</v>
      </c>
      <c r="S67" s="5">
        <f>R67-T67</f>
        <v>155.40000000000009</v>
      </c>
      <c r="T67" s="5"/>
      <c r="U67" s="5"/>
      <c r="V67" s="1"/>
      <c r="W67" s="1">
        <f t="shared" si="7"/>
        <v>11</v>
      </c>
      <c r="X67" s="1">
        <f t="shared" si="8"/>
        <v>9.1366906474820144</v>
      </c>
      <c r="Y67" s="1">
        <v>81.8</v>
      </c>
      <c r="Z67" s="1">
        <v>67.599999999999994</v>
      </c>
      <c r="AA67" s="1">
        <v>64.2</v>
      </c>
      <c r="AB67" s="1">
        <v>56.4</v>
      </c>
      <c r="AC67" s="1">
        <v>60.2</v>
      </c>
      <c r="AD67" s="1">
        <v>56.6</v>
      </c>
      <c r="AE67" s="1"/>
      <c r="AF67" s="1">
        <f t="shared" si="9"/>
        <v>62</v>
      </c>
      <c r="AG67" s="1">
        <f t="shared" si="10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3" t="s">
        <v>104</v>
      </c>
      <c r="B68" s="13" t="s">
        <v>34</v>
      </c>
      <c r="C68" s="13"/>
      <c r="D68" s="13"/>
      <c r="E68" s="13"/>
      <c r="F68" s="13"/>
      <c r="G68" s="14">
        <v>0</v>
      </c>
      <c r="H68" s="13">
        <v>40</v>
      </c>
      <c r="I68" s="13" t="s">
        <v>35</v>
      </c>
      <c r="J68" s="13"/>
      <c r="K68" s="13">
        <f t="shared" si="20"/>
        <v>0</v>
      </c>
      <c r="L68" s="13">
        <f t="shared" si="3"/>
        <v>0</v>
      </c>
      <c r="M68" s="13"/>
      <c r="N68" s="13"/>
      <c r="O68" s="13"/>
      <c r="P68" s="13"/>
      <c r="Q68" s="13">
        <f t="shared" si="4"/>
        <v>0</v>
      </c>
      <c r="R68" s="15"/>
      <c r="S68" s="15"/>
      <c r="T68" s="15"/>
      <c r="U68" s="15"/>
      <c r="V68" s="13"/>
      <c r="W68" s="13" t="e">
        <f t="shared" si="7"/>
        <v>#DIV/0!</v>
      </c>
      <c r="X68" s="13" t="e">
        <f t="shared" si="8"/>
        <v>#DIV/0!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 t="s">
        <v>41</v>
      </c>
      <c r="AF68" s="13">
        <f t="shared" si="9"/>
        <v>0</v>
      </c>
      <c r="AG68" s="13">
        <f t="shared" si="10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 t="s">
        <v>105</v>
      </c>
      <c r="B69" s="1" t="s">
        <v>34</v>
      </c>
      <c r="C69" s="1">
        <v>135.10499999999999</v>
      </c>
      <c r="D69" s="1">
        <v>5.2169999999999996</v>
      </c>
      <c r="E69" s="1">
        <v>116.258</v>
      </c>
      <c r="F69" s="1">
        <v>0.35199999999999998</v>
      </c>
      <c r="G69" s="6">
        <v>1</v>
      </c>
      <c r="H69" s="1">
        <v>30</v>
      </c>
      <c r="I69" s="1" t="s">
        <v>35</v>
      </c>
      <c r="J69" s="1">
        <v>104.8</v>
      </c>
      <c r="K69" s="1">
        <f t="shared" si="20"/>
        <v>11.457999999999998</v>
      </c>
      <c r="L69" s="1">
        <f t="shared" si="3"/>
        <v>116.258</v>
      </c>
      <c r="M69" s="1"/>
      <c r="N69" s="1"/>
      <c r="O69" s="1">
        <v>73.189000000000007</v>
      </c>
      <c r="P69" s="1">
        <v>110.2376</v>
      </c>
      <c r="Q69" s="1">
        <f t="shared" si="4"/>
        <v>23.2516</v>
      </c>
      <c r="R69" s="5">
        <f>11*Q69-P69-O69-N69-F69</f>
        <v>71.988999999999962</v>
      </c>
      <c r="S69" s="5">
        <f>R69-T69</f>
        <v>71.988999999999962</v>
      </c>
      <c r="T69" s="5"/>
      <c r="U69" s="5"/>
      <c r="V69" s="1"/>
      <c r="W69" s="1">
        <f t="shared" si="7"/>
        <v>10.999999999999998</v>
      </c>
      <c r="X69" s="1">
        <f t="shared" si="8"/>
        <v>7.9039119888523803</v>
      </c>
      <c r="Y69" s="1">
        <v>24.401199999999999</v>
      </c>
      <c r="Z69" s="1">
        <v>18.327400000000001</v>
      </c>
      <c r="AA69" s="1">
        <v>14.8918</v>
      </c>
      <c r="AB69" s="1">
        <v>12.979200000000001</v>
      </c>
      <c r="AC69" s="1">
        <v>11.967599999999999</v>
      </c>
      <c r="AD69" s="1">
        <v>22.712199999999999</v>
      </c>
      <c r="AE69" s="1"/>
      <c r="AF69" s="1">
        <f t="shared" si="9"/>
        <v>72</v>
      </c>
      <c r="AG69" s="1">
        <f t="shared" si="10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3" t="s">
        <v>106</v>
      </c>
      <c r="B70" s="13" t="s">
        <v>40</v>
      </c>
      <c r="C70" s="13"/>
      <c r="D70" s="13"/>
      <c r="E70" s="13"/>
      <c r="F70" s="13"/>
      <c r="G70" s="14">
        <v>0</v>
      </c>
      <c r="H70" s="13">
        <v>50</v>
      </c>
      <c r="I70" s="13" t="s">
        <v>35</v>
      </c>
      <c r="J70" s="13"/>
      <c r="K70" s="13">
        <f t="shared" ref="K70:K101" si="27">E70-J70</f>
        <v>0</v>
      </c>
      <c r="L70" s="13">
        <f t="shared" si="3"/>
        <v>0</v>
      </c>
      <c r="M70" s="13"/>
      <c r="N70" s="13"/>
      <c r="O70" s="13"/>
      <c r="P70" s="13"/>
      <c r="Q70" s="13">
        <f t="shared" si="4"/>
        <v>0</v>
      </c>
      <c r="R70" s="15"/>
      <c r="S70" s="15"/>
      <c r="T70" s="15"/>
      <c r="U70" s="15"/>
      <c r="V70" s="13"/>
      <c r="W70" s="13" t="e">
        <f t="shared" si="7"/>
        <v>#DIV/0!</v>
      </c>
      <c r="X70" s="13" t="e">
        <f t="shared" si="8"/>
        <v>#DIV/0!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 t="s">
        <v>41</v>
      </c>
      <c r="AF70" s="13">
        <f t="shared" si="9"/>
        <v>0</v>
      </c>
      <c r="AG70" s="13">
        <f t="shared" si="10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 t="s">
        <v>107</v>
      </c>
      <c r="B71" s="1" t="s">
        <v>34</v>
      </c>
      <c r="C71" s="1">
        <v>221.136</v>
      </c>
      <c r="D71" s="1"/>
      <c r="E71" s="1">
        <v>130.60300000000001</v>
      </c>
      <c r="F71" s="1">
        <v>64.400999999999996</v>
      </c>
      <c r="G71" s="6">
        <v>1</v>
      </c>
      <c r="H71" s="1">
        <v>50</v>
      </c>
      <c r="I71" s="1" t="s">
        <v>35</v>
      </c>
      <c r="J71" s="1">
        <v>111.6</v>
      </c>
      <c r="K71" s="1">
        <f t="shared" si="27"/>
        <v>19.003000000000014</v>
      </c>
      <c r="L71" s="1">
        <f t="shared" ref="L71:L101" si="28">E71-M71</f>
        <v>130.60300000000001</v>
      </c>
      <c r="M71" s="1"/>
      <c r="N71" s="1"/>
      <c r="O71" s="1">
        <v>27.163000000000011</v>
      </c>
      <c r="P71" s="1">
        <v>127.202</v>
      </c>
      <c r="Q71" s="1">
        <f t="shared" ref="Q71:Q101" si="29">L71/5</f>
        <v>26.120600000000003</v>
      </c>
      <c r="R71" s="5">
        <f>12*Q71-P71-O71-N71-F71</f>
        <v>94.681200000000061</v>
      </c>
      <c r="S71" s="5">
        <f>R71-T71</f>
        <v>94.681200000000061</v>
      </c>
      <c r="T71" s="5"/>
      <c r="U71" s="5"/>
      <c r="V71" s="1"/>
      <c r="W71" s="1">
        <f t="shared" ref="W71:W101" si="30">(F71+N71+O71+P71+R71)/Q71</f>
        <v>12.000000000000002</v>
      </c>
      <c r="X71" s="1">
        <f t="shared" ref="X71:X101" si="31">(F71+N71+O71+P71)/Q71</f>
        <v>8.3752287466597242</v>
      </c>
      <c r="Y71" s="1">
        <v>25.0334</v>
      </c>
      <c r="Z71" s="1">
        <v>20.196999999999999</v>
      </c>
      <c r="AA71" s="1">
        <v>19.021000000000001</v>
      </c>
      <c r="AB71" s="1">
        <v>23.863</v>
      </c>
      <c r="AC71" s="1">
        <v>23.118600000000001</v>
      </c>
      <c r="AD71" s="1">
        <v>32.5396</v>
      </c>
      <c r="AE71" s="1"/>
      <c r="AF71" s="1">
        <f t="shared" ref="AF71:AF101" si="32">ROUND(S71*G71,0)</f>
        <v>95</v>
      </c>
      <c r="AG71" s="1">
        <f t="shared" ref="AG71:AG101" si="33">ROUND(T71*G71,0)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3" t="s">
        <v>108</v>
      </c>
      <c r="B72" s="13" t="s">
        <v>34</v>
      </c>
      <c r="C72" s="13"/>
      <c r="D72" s="13"/>
      <c r="E72" s="13"/>
      <c r="F72" s="13"/>
      <c r="G72" s="14">
        <v>0</v>
      </c>
      <c r="H72" s="13">
        <v>50</v>
      </c>
      <c r="I72" s="13" t="s">
        <v>35</v>
      </c>
      <c r="J72" s="13"/>
      <c r="K72" s="13">
        <f t="shared" si="27"/>
        <v>0</v>
      </c>
      <c r="L72" s="13">
        <f t="shared" si="28"/>
        <v>0</v>
      </c>
      <c r="M72" s="13"/>
      <c r="N72" s="13"/>
      <c r="O72" s="13"/>
      <c r="P72" s="13"/>
      <c r="Q72" s="13">
        <f t="shared" si="29"/>
        <v>0</v>
      </c>
      <c r="R72" s="15"/>
      <c r="S72" s="15"/>
      <c r="T72" s="15"/>
      <c r="U72" s="15"/>
      <c r="V72" s="13"/>
      <c r="W72" s="13" t="e">
        <f t="shared" si="30"/>
        <v>#DIV/0!</v>
      </c>
      <c r="X72" s="13" t="e">
        <f t="shared" si="31"/>
        <v>#DIV/0!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 t="s">
        <v>41</v>
      </c>
      <c r="AF72" s="13">
        <f t="shared" si="32"/>
        <v>0</v>
      </c>
      <c r="AG72" s="13">
        <f t="shared" si="33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 t="s">
        <v>109</v>
      </c>
      <c r="B73" s="1" t="s">
        <v>40</v>
      </c>
      <c r="C73" s="1">
        <v>459</v>
      </c>
      <c r="D73" s="1">
        <v>782</v>
      </c>
      <c r="E73" s="1">
        <v>1086</v>
      </c>
      <c r="F73" s="1"/>
      <c r="G73" s="6">
        <v>0.4</v>
      </c>
      <c r="H73" s="1">
        <v>40</v>
      </c>
      <c r="I73" s="1" t="s">
        <v>35</v>
      </c>
      <c r="J73" s="1">
        <v>1112</v>
      </c>
      <c r="K73" s="1">
        <f t="shared" si="27"/>
        <v>-26</v>
      </c>
      <c r="L73" s="1">
        <f t="shared" si="28"/>
        <v>606</v>
      </c>
      <c r="M73" s="1">
        <v>480</v>
      </c>
      <c r="N73" s="1">
        <v>463.60000000000008</v>
      </c>
      <c r="O73" s="1">
        <v>275.19999999999982</v>
      </c>
      <c r="P73" s="1">
        <v>747.2</v>
      </c>
      <c r="Q73" s="1">
        <f t="shared" si="29"/>
        <v>121.2</v>
      </c>
      <c r="R73" s="5"/>
      <c r="S73" s="5">
        <f t="shared" ref="S73:S77" si="34">R73-T73</f>
        <v>0</v>
      </c>
      <c r="T73" s="5"/>
      <c r="U73" s="5"/>
      <c r="V73" s="1"/>
      <c r="W73" s="1">
        <f t="shared" si="30"/>
        <v>12.260726072607261</v>
      </c>
      <c r="X73" s="1">
        <f t="shared" si="31"/>
        <v>12.260726072607261</v>
      </c>
      <c r="Y73" s="1">
        <v>148.6</v>
      </c>
      <c r="Z73" s="1">
        <v>121.8</v>
      </c>
      <c r="AA73" s="1">
        <v>120.8</v>
      </c>
      <c r="AB73" s="1">
        <v>101.2</v>
      </c>
      <c r="AC73" s="1">
        <v>96.6</v>
      </c>
      <c r="AD73" s="1">
        <v>119.4</v>
      </c>
      <c r="AE73" s="1"/>
      <c r="AF73" s="1">
        <f t="shared" si="32"/>
        <v>0</v>
      </c>
      <c r="AG73" s="1">
        <f t="shared" si="33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 t="s">
        <v>110</v>
      </c>
      <c r="B74" s="1" t="s">
        <v>40</v>
      </c>
      <c r="C74" s="1">
        <v>446</v>
      </c>
      <c r="D74" s="1">
        <v>433</v>
      </c>
      <c r="E74" s="1">
        <v>759</v>
      </c>
      <c r="F74" s="1"/>
      <c r="G74" s="6">
        <v>0.4</v>
      </c>
      <c r="H74" s="1">
        <v>40</v>
      </c>
      <c r="I74" s="1" t="s">
        <v>35</v>
      </c>
      <c r="J74" s="1">
        <v>794</v>
      </c>
      <c r="K74" s="1">
        <f t="shared" si="27"/>
        <v>-35</v>
      </c>
      <c r="L74" s="1">
        <f t="shared" si="28"/>
        <v>579</v>
      </c>
      <c r="M74" s="1">
        <v>180</v>
      </c>
      <c r="N74" s="1">
        <v>373.89999999999958</v>
      </c>
      <c r="O74" s="1">
        <v>149.90000000000029</v>
      </c>
      <c r="P74" s="1">
        <v>506.2</v>
      </c>
      <c r="Q74" s="1">
        <f t="shared" si="29"/>
        <v>115.8</v>
      </c>
      <c r="R74" s="5">
        <f t="shared" ref="R74:R77" si="35">11*Q74-P74-O74-N74-F74</f>
        <v>243.8</v>
      </c>
      <c r="S74" s="5">
        <f t="shared" si="34"/>
        <v>243.8</v>
      </c>
      <c r="T74" s="5"/>
      <c r="U74" s="5"/>
      <c r="V74" s="1"/>
      <c r="W74" s="1">
        <f t="shared" si="30"/>
        <v>10.999999999999998</v>
      </c>
      <c r="X74" s="1">
        <f t="shared" si="31"/>
        <v>8.8946459412780641</v>
      </c>
      <c r="Y74" s="1">
        <v>113.4</v>
      </c>
      <c r="Z74" s="1">
        <v>99.8</v>
      </c>
      <c r="AA74" s="1">
        <v>105</v>
      </c>
      <c r="AB74" s="1">
        <v>89.4</v>
      </c>
      <c r="AC74" s="1">
        <v>87.2</v>
      </c>
      <c r="AD74" s="1">
        <v>106.8</v>
      </c>
      <c r="AE74" s="1"/>
      <c r="AF74" s="1">
        <f t="shared" si="32"/>
        <v>98</v>
      </c>
      <c r="AG74" s="1">
        <f t="shared" si="33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 t="s">
        <v>111</v>
      </c>
      <c r="B75" s="1" t="s">
        <v>40</v>
      </c>
      <c r="C75" s="1">
        <v>479</v>
      </c>
      <c r="D75" s="1">
        <v>330</v>
      </c>
      <c r="E75" s="1">
        <v>756</v>
      </c>
      <c r="F75" s="1"/>
      <c r="G75" s="6">
        <v>0.4</v>
      </c>
      <c r="H75" s="1">
        <v>40</v>
      </c>
      <c r="I75" s="1" t="s">
        <v>35</v>
      </c>
      <c r="J75" s="1">
        <v>775</v>
      </c>
      <c r="K75" s="1">
        <f t="shared" si="27"/>
        <v>-19</v>
      </c>
      <c r="L75" s="1">
        <f t="shared" si="28"/>
        <v>432</v>
      </c>
      <c r="M75" s="1">
        <v>324</v>
      </c>
      <c r="N75" s="1">
        <v>203</v>
      </c>
      <c r="O75" s="1">
        <v>108.40000000000011</v>
      </c>
      <c r="P75" s="1">
        <v>561.59999999999991</v>
      </c>
      <c r="Q75" s="1">
        <f t="shared" si="29"/>
        <v>86.4</v>
      </c>
      <c r="R75" s="5">
        <f t="shared" si="35"/>
        <v>77.400000000000091</v>
      </c>
      <c r="S75" s="5">
        <f t="shared" si="34"/>
        <v>77.400000000000091</v>
      </c>
      <c r="T75" s="5"/>
      <c r="U75" s="5"/>
      <c r="V75" s="1"/>
      <c r="W75" s="1">
        <f t="shared" si="30"/>
        <v>11</v>
      </c>
      <c r="X75" s="1">
        <f t="shared" si="31"/>
        <v>10.104166666666666</v>
      </c>
      <c r="Y75" s="1">
        <v>97</v>
      </c>
      <c r="Z75" s="1">
        <v>67.400000000000006</v>
      </c>
      <c r="AA75" s="1">
        <v>68.2</v>
      </c>
      <c r="AB75" s="1">
        <v>63.2</v>
      </c>
      <c r="AC75" s="1">
        <v>63.8</v>
      </c>
      <c r="AD75" s="1">
        <v>53.8</v>
      </c>
      <c r="AE75" s="1"/>
      <c r="AF75" s="1">
        <f t="shared" si="32"/>
        <v>31</v>
      </c>
      <c r="AG75" s="1">
        <f t="shared" si="33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 t="s">
        <v>112</v>
      </c>
      <c r="B76" s="1" t="s">
        <v>34</v>
      </c>
      <c r="C76" s="1">
        <v>227.256</v>
      </c>
      <c r="D76" s="1">
        <v>62.54</v>
      </c>
      <c r="E76" s="1">
        <v>199.589</v>
      </c>
      <c r="F76" s="1">
        <v>68.980999999999995</v>
      </c>
      <c r="G76" s="6">
        <v>1</v>
      </c>
      <c r="H76" s="1">
        <v>40</v>
      </c>
      <c r="I76" s="1" t="s">
        <v>35</v>
      </c>
      <c r="J76" s="1">
        <v>190.35</v>
      </c>
      <c r="K76" s="1">
        <f t="shared" si="27"/>
        <v>9.2390000000000043</v>
      </c>
      <c r="L76" s="1">
        <f t="shared" si="28"/>
        <v>165.839</v>
      </c>
      <c r="M76" s="1">
        <v>33.75</v>
      </c>
      <c r="N76" s="1">
        <v>135.6019999999998</v>
      </c>
      <c r="O76" s="1">
        <v>64.569400000000115</v>
      </c>
      <c r="P76" s="1">
        <v>61.186600000000141</v>
      </c>
      <c r="Q76" s="1">
        <f t="shared" si="29"/>
        <v>33.1678</v>
      </c>
      <c r="R76" s="5">
        <f t="shared" si="35"/>
        <v>34.506799999999913</v>
      </c>
      <c r="S76" s="5">
        <f t="shared" si="34"/>
        <v>34.506799999999913</v>
      </c>
      <c r="T76" s="5"/>
      <c r="U76" s="5"/>
      <c r="V76" s="1"/>
      <c r="W76" s="1">
        <f t="shared" si="30"/>
        <v>10.999999999999998</v>
      </c>
      <c r="X76" s="1">
        <f t="shared" si="31"/>
        <v>9.9596295201973017</v>
      </c>
      <c r="Y76" s="1">
        <v>34.493600000000001</v>
      </c>
      <c r="Z76" s="1">
        <v>39.618399999999987</v>
      </c>
      <c r="AA76" s="1">
        <v>38.475199999999987</v>
      </c>
      <c r="AB76" s="1">
        <v>34.1648</v>
      </c>
      <c r="AC76" s="1">
        <v>36.616599999999991</v>
      </c>
      <c r="AD76" s="1">
        <v>36.475399999999993</v>
      </c>
      <c r="AE76" s="1"/>
      <c r="AF76" s="1">
        <f t="shared" si="32"/>
        <v>35</v>
      </c>
      <c r="AG76" s="1">
        <f t="shared" si="33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 t="s">
        <v>113</v>
      </c>
      <c r="B77" s="1" t="s">
        <v>34</v>
      </c>
      <c r="C77" s="1">
        <v>182.11199999999999</v>
      </c>
      <c r="D77" s="1">
        <v>166.28700000000001</v>
      </c>
      <c r="E77" s="1">
        <v>252.84100000000001</v>
      </c>
      <c r="F77" s="1">
        <v>75.040000000000006</v>
      </c>
      <c r="G77" s="6">
        <v>1</v>
      </c>
      <c r="H77" s="1">
        <v>40</v>
      </c>
      <c r="I77" s="1" t="s">
        <v>35</v>
      </c>
      <c r="J77" s="1">
        <v>244.10499999999999</v>
      </c>
      <c r="K77" s="1">
        <f t="shared" si="27"/>
        <v>8.7360000000000184</v>
      </c>
      <c r="L77" s="1">
        <f t="shared" si="28"/>
        <v>125.816</v>
      </c>
      <c r="M77" s="1">
        <v>127.02500000000001</v>
      </c>
      <c r="N77" s="1">
        <v>77.899199999999979</v>
      </c>
      <c r="O77" s="1">
        <v>59.288000000000011</v>
      </c>
      <c r="P77" s="1">
        <v>36.061799999999948</v>
      </c>
      <c r="Q77" s="1">
        <f t="shared" si="29"/>
        <v>25.1632</v>
      </c>
      <c r="R77" s="5">
        <f t="shared" si="35"/>
        <v>28.506200000000078</v>
      </c>
      <c r="S77" s="5">
        <f t="shared" si="34"/>
        <v>28.506200000000078</v>
      </c>
      <c r="T77" s="5"/>
      <c r="U77" s="5"/>
      <c r="V77" s="1"/>
      <c r="W77" s="1">
        <f t="shared" si="30"/>
        <v>11.000000000000002</v>
      </c>
      <c r="X77" s="1">
        <f t="shared" si="31"/>
        <v>9.8671472626692918</v>
      </c>
      <c r="Y77" s="1">
        <v>26.308199999999989</v>
      </c>
      <c r="Z77" s="1">
        <v>30.731200000000001</v>
      </c>
      <c r="AA77" s="1">
        <v>29.38280000000001</v>
      </c>
      <c r="AB77" s="1">
        <v>28.259399999999999</v>
      </c>
      <c r="AC77" s="1">
        <v>29.08199999999999</v>
      </c>
      <c r="AD77" s="1">
        <v>27.38099999999999</v>
      </c>
      <c r="AE77" s="1"/>
      <c r="AF77" s="1">
        <f t="shared" si="32"/>
        <v>29</v>
      </c>
      <c r="AG77" s="1">
        <f t="shared" si="33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3" t="s">
        <v>114</v>
      </c>
      <c r="B78" s="13" t="s">
        <v>40</v>
      </c>
      <c r="C78" s="13"/>
      <c r="D78" s="13"/>
      <c r="E78" s="13"/>
      <c r="F78" s="13"/>
      <c r="G78" s="14">
        <v>0</v>
      </c>
      <c r="H78" s="13">
        <v>50</v>
      </c>
      <c r="I78" s="13" t="s">
        <v>35</v>
      </c>
      <c r="J78" s="13"/>
      <c r="K78" s="13">
        <f t="shared" si="27"/>
        <v>0</v>
      </c>
      <c r="L78" s="13">
        <f t="shared" si="28"/>
        <v>0</v>
      </c>
      <c r="M78" s="13"/>
      <c r="N78" s="13"/>
      <c r="O78" s="13"/>
      <c r="P78" s="13"/>
      <c r="Q78" s="13">
        <f t="shared" si="29"/>
        <v>0</v>
      </c>
      <c r="R78" s="15"/>
      <c r="S78" s="15"/>
      <c r="T78" s="15"/>
      <c r="U78" s="15"/>
      <c r="V78" s="13"/>
      <c r="W78" s="13" t="e">
        <f t="shared" si="30"/>
        <v>#DIV/0!</v>
      </c>
      <c r="X78" s="13" t="e">
        <f t="shared" si="31"/>
        <v>#DIV/0!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 t="s">
        <v>41</v>
      </c>
      <c r="AF78" s="13">
        <f t="shared" si="32"/>
        <v>0</v>
      </c>
      <c r="AG78" s="13">
        <f t="shared" si="33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3" t="s">
        <v>115</v>
      </c>
      <c r="B79" s="13" t="s">
        <v>40</v>
      </c>
      <c r="C79" s="13"/>
      <c r="D79" s="13"/>
      <c r="E79" s="13"/>
      <c r="F79" s="13"/>
      <c r="G79" s="14">
        <v>0</v>
      </c>
      <c r="H79" s="13">
        <v>55</v>
      </c>
      <c r="I79" s="13" t="s">
        <v>35</v>
      </c>
      <c r="J79" s="13"/>
      <c r="K79" s="13">
        <f t="shared" si="27"/>
        <v>0</v>
      </c>
      <c r="L79" s="13">
        <f t="shared" si="28"/>
        <v>0</v>
      </c>
      <c r="M79" s="13"/>
      <c r="N79" s="13"/>
      <c r="O79" s="13"/>
      <c r="P79" s="13"/>
      <c r="Q79" s="13">
        <f t="shared" si="29"/>
        <v>0</v>
      </c>
      <c r="R79" s="15"/>
      <c r="S79" s="15"/>
      <c r="T79" s="15"/>
      <c r="U79" s="15"/>
      <c r="V79" s="13"/>
      <c r="W79" s="13" t="e">
        <f t="shared" si="30"/>
        <v>#DIV/0!</v>
      </c>
      <c r="X79" s="13" t="e">
        <f t="shared" si="31"/>
        <v>#DIV/0!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 t="s">
        <v>41</v>
      </c>
      <c r="AF79" s="13">
        <f t="shared" si="32"/>
        <v>0</v>
      </c>
      <c r="AG79" s="13">
        <f t="shared" si="33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3" t="s">
        <v>116</v>
      </c>
      <c r="B80" s="13" t="s">
        <v>40</v>
      </c>
      <c r="C80" s="13"/>
      <c r="D80" s="13"/>
      <c r="E80" s="13"/>
      <c r="F80" s="13"/>
      <c r="G80" s="14">
        <v>0</v>
      </c>
      <c r="H80" s="13">
        <v>50</v>
      </c>
      <c r="I80" s="13" t="s">
        <v>35</v>
      </c>
      <c r="J80" s="13"/>
      <c r="K80" s="13">
        <f t="shared" si="27"/>
        <v>0</v>
      </c>
      <c r="L80" s="13">
        <f t="shared" si="28"/>
        <v>0</v>
      </c>
      <c r="M80" s="13"/>
      <c r="N80" s="13"/>
      <c r="O80" s="13"/>
      <c r="P80" s="13"/>
      <c r="Q80" s="13">
        <f t="shared" si="29"/>
        <v>0</v>
      </c>
      <c r="R80" s="15"/>
      <c r="S80" s="15"/>
      <c r="T80" s="15"/>
      <c r="U80" s="15"/>
      <c r="V80" s="13"/>
      <c r="W80" s="13" t="e">
        <f t="shared" si="30"/>
        <v>#DIV/0!</v>
      </c>
      <c r="X80" s="13" t="e">
        <f t="shared" si="31"/>
        <v>#DIV/0!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 t="s">
        <v>41</v>
      </c>
      <c r="AF80" s="13">
        <f t="shared" si="32"/>
        <v>0</v>
      </c>
      <c r="AG80" s="13">
        <f t="shared" si="33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3" t="s">
        <v>117</v>
      </c>
      <c r="B81" s="13" t="s">
        <v>40</v>
      </c>
      <c r="C81" s="13"/>
      <c r="D81" s="13"/>
      <c r="E81" s="13"/>
      <c r="F81" s="13"/>
      <c r="G81" s="14">
        <v>0</v>
      </c>
      <c r="H81" s="13">
        <v>50</v>
      </c>
      <c r="I81" s="13" t="s">
        <v>35</v>
      </c>
      <c r="J81" s="13"/>
      <c r="K81" s="13">
        <f t="shared" si="27"/>
        <v>0</v>
      </c>
      <c r="L81" s="13">
        <f t="shared" si="28"/>
        <v>0</v>
      </c>
      <c r="M81" s="13"/>
      <c r="N81" s="13"/>
      <c r="O81" s="13"/>
      <c r="P81" s="13"/>
      <c r="Q81" s="13">
        <f t="shared" si="29"/>
        <v>0</v>
      </c>
      <c r="R81" s="15"/>
      <c r="S81" s="15"/>
      <c r="T81" s="15"/>
      <c r="U81" s="15"/>
      <c r="V81" s="13"/>
      <c r="W81" s="13" t="e">
        <f t="shared" si="30"/>
        <v>#DIV/0!</v>
      </c>
      <c r="X81" s="13" t="e">
        <f t="shared" si="31"/>
        <v>#DIV/0!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 t="s">
        <v>41</v>
      </c>
      <c r="AF81" s="13">
        <f t="shared" si="32"/>
        <v>0</v>
      </c>
      <c r="AG81" s="13">
        <f t="shared" si="33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3" t="s">
        <v>118</v>
      </c>
      <c r="B82" s="13" t="s">
        <v>40</v>
      </c>
      <c r="C82" s="13"/>
      <c r="D82" s="13"/>
      <c r="E82" s="13"/>
      <c r="F82" s="13"/>
      <c r="G82" s="14">
        <v>0</v>
      </c>
      <c r="H82" s="13">
        <v>55</v>
      </c>
      <c r="I82" s="13" t="s">
        <v>35</v>
      </c>
      <c r="J82" s="13"/>
      <c r="K82" s="13">
        <f t="shared" si="27"/>
        <v>0</v>
      </c>
      <c r="L82" s="13">
        <f t="shared" si="28"/>
        <v>0</v>
      </c>
      <c r="M82" s="13"/>
      <c r="N82" s="13"/>
      <c r="O82" s="13"/>
      <c r="P82" s="13"/>
      <c r="Q82" s="13">
        <f t="shared" si="29"/>
        <v>0</v>
      </c>
      <c r="R82" s="15"/>
      <c r="S82" s="15"/>
      <c r="T82" s="15"/>
      <c r="U82" s="15"/>
      <c r="V82" s="13"/>
      <c r="W82" s="13" t="e">
        <f t="shared" si="30"/>
        <v>#DIV/0!</v>
      </c>
      <c r="X82" s="13" t="e">
        <f t="shared" si="31"/>
        <v>#DIV/0!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 t="s">
        <v>41</v>
      </c>
      <c r="AF82" s="13">
        <f t="shared" si="32"/>
        <v>0</v>
      </c>
      <c r="AG82" s="13">
        <f t="shared" si="33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3" t="s">
        <v>119</v>
      </c>
      <c r="B83" s="13" t="s">
        <v>40</v>
      </c>
      <c r="C83" s="13"/>
      <c r="D83" s="13"/>
      <c r="E83" s="13"/>
      <c r="F83" s="13"/>
      <c r="G83" s="14">
        <v>0</v>
      </c>
      <c r="H83" s="13">
        <v>30</v>
      </c>
      <c r="I83" s="13" t="s">
        <v>35</v>
      </c>
      <c r="J83" s="13"/>
      <c r="K83" s="13">
        <f t="shared" si="27"/>
        <v>0</v>
      </c>
      <c r="L83" s="13">
        <f t="shared" si="28"/>
        <v>0</v>
      </c>
      <c r="M83" s="13"/>
      <c r="N83" s="13"/>
      <c r="O83" s="13"/>
      <c r="P83" s="13"/>
      <c r="Q83" s="13">
        <f t="shared" si="29"/>
        <v>0</v>
      </c>
      <c r="R83" s="15"/>
      <c r="S83" s="15"/>
      <c r="T83" s="15"/>
      <c r="U83" s="15"/>
      <c r="V83" s="13"/>
      <c r="W83" s="13" t="e">
        <f t="shared" si="30"/>
        <v>#DIV/0!</v>
      </c>
      <c r="X83" s="13" t="e">
        <f t="shared" si="31"/>
        <v>#DIV/0!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 t="s">
        <v>41</v>
      </c>
      <c r="AF83" s="13">
        <f t="shared" si="32"/>
        <v>0</v>
      </c>
      <c r="AG83" s="13">
        <f t="shared" si="33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3" t="s">
        <v>120</v>
      </c>
      <c r="B84" s="13" t="s">
        <v>40</v>
      </c>
      <c r="C84" s="13"/>
      <c r="D84" s="13"/>
      <c r="E84" s="13"/>
      <c r="F84" s="13"/>
      <c r="G84" s="14">
        <v>0</v>
      </c>
      <c r="H84" s="13">
        <v>40</v>
      </c>
      <c r="I84" s="13" t="s">
        <v>35</v>
      </c>
      <c r="J84" s="13"/>
      <c r="K84" s="13">
        <f t="shared" si="27"/>
        <v>0</v>
      </c>
      <c r="L84" s="13">
        <f t="shared" si="28"/>
        <v>0</v>
      </c>
      <c r="M84" s="13"/>
      <c r="N84" s="13"/>
      <c r="O84" s="13"/>
      <c r="P84" s="13"/>
      <c r="Q84" s="13">
        <f t="shared" si="29"/>
        <v>0</v>
      </c>
      <c r="R84" s="15"/>
      <c r="S84" s="15"/>
      <c r="T84" s="15"/>
      <c r="U84" s="15"/>
      <c r="V84" s="13"/>
      <c r="W84" s="13" t="e">
        <f t="shared" si="30"/>
        <v>#DIV/0!</v>
      </c>
      <c r="X84" s="13" t="e">
        <f t="shared" si="31"/>
        <v>#DIV/0!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3">
        <v>0</v>
      </c>
      <c r="AE84" s="13" t="s">
        <v>41</v>
      </c>
      <c r="AF84" s="13">
        <f t="shared" si="32"/>
        <v>0</v>
      </c>
      <c r="AG84" s="13">
        <f t="shared" si="33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3" t="s">
        <v>121</v>
      </c>
      <c r="B85" s="13" t="s">
        <v>34</v>
      </c>
      <c r="C85" s="13"/>
      <c r="D85" s="13"/>
      <c r="E85" s="13"/>
      <c r="F85" s="13"/>
      <c r="G85" s="14">
        <v>0</v>
      </c>
      <c r="H85" s="13">
        <v>45</v>
      </c>
      <c r="I85" s="13" t="s">
        <v>35</v>
      </c>
      <c r="J85" s="13"/>
      <c r="K85" s="13">
        <f t="shared" si="27"/>
        <v>0</v>
      </c>
      <c r="L85" s="13">
        <f t="shared" si="28"/>
        <v>0</v>
      </c>
      <c r="M85" s="13"/>
      <c r="N85" s="13"/>
      <c r="O85" s="13"/>
      <c r="P85" s="13"/>
      <c r="Q85" s="13">
        <f t="shared" si="29"/>
        <v>0</v>
      </c>
      <c r="R85" s="15"/>
      <c r="S85" s="15"/>
      <c r="T85" s="15"/>
      <c r="U85" s="15"/>
      <c r="V85" s="13"/>
      <c r="W85" s="13" t="e">
        <f t="shared" si="30"/>
        <v>#DIV/0!</v>
      </c>
      <c r="X85" s="13" t="e">
        <f t="shared" si="31"/>
        <v>#DIV/0!</v>
      </c>
      <c r="Y85" s="13">
        <v>0</v>
      </c>
      <c r="Z85" s="13">
        <v>0</v>
      </c>
      <c r="AA85" s="13">
        <v>0</v>
      </c>
      <c r="AB85" s="13">
        <v>0</v>
      </c>
      <c r="AC85" s="13">
        <v>0</v>
      </c>
      <c r="AD85" s="13">
        <v>0</v>
      </c>
      <c r="AE85" s="13" t="s">
        <v>41</v>
      </c>
      <c r="AF85" s="13">
        <f t="shared" si="32"/>
        <v>0</v>
      </c>
      <c r="AG85" s="13">
        <f t="shared" si="33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3" t="s">
        <v>122</v>
      </c>
      <c r="B86" s="13" t="s">
        <v>34</v>
      </c>
      <c r="C86" s="13"/>
      <c r="D86" s="13">
        <v>185.10499999999999</v>
      </c>
      <c r="E86" s="13">
        <v>185.10499999999999</v>
      </c>
      <c r="F86" s="13"/>
      <c r="G86" s="14">
        <v>0</v>
      </c>
      <c r="H86" s="13">
        <v>40</v>
      </c>
      <c r="I86" s="13" t="s">
        <v>35</v>
      </c>
      <c r="J86" s="13">
        <v>185.10499999999999</v>
      </c>
      <c r="K86" s="13">
        <f t="shared" si="27"/>
        <v>0</v>
      </c>
      <c r="L86" s="13">
        <f t="shared" si="28"/>
        <v>0</v>
      </c>
      <c r="M86" s="13">
        <v>185.10499999999999</v>
      </c>
      <c r="N86" s="13"/>
      <c r="O86" s="13"/>
      <c r="P86" s="13"/>
      <c r="Q86" s="13">
        <f t="shared" si="29"/>
        <v>0</v>
      </c>
      <c r="R86" s="15"/>
      <c r="S86" s="15"/>
      <c r="T86" s="15"/>
      <c r="U86" s="15"/>
      <c r="V86" s="13"/>
      <c r="W86" s="13" t="e">
        <f t="shared" si="30"/>
        <v>#DIV/0!</v>
      </c>
      <c r="X86" s="13" t="e">
        <f t="shared" si="31"/>
        <v>#DIV/0!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 t="s">
        <v>41</v>
      </c>
      <c r="AF86" s="13">
        <f t="shared" si="32"/>
        <v>0</v>
      </c>
      <c r="AG86" s="13">
        <f t="shared" si="33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0" t="s">
        <v>123</v>
      </c>
      <c r="B87" s="10" t="s">
        <v>34</v>
      </c>
      <c r="C87" s="10"/>
      <c r="D87" s="10">
        <v>39.93</v>
      </c>
      <c r="E87" s="10">
        <v>39.93</v>
      </c>
      <c r="F87" s="10"/>
      <c r="G87" s="11">
        <v>0</v>
      </c>
      <c r="H87" s="10" t="e">
        <v>#N/A</v>
      </c>
      <c r="I87" s="10" t="s">
        <v>45</v>
      </c>
      <c r="J87" s="10">
        <v>39.93</v>
      </c>
      <c r="K87" s="10">
        <f t="shared" si="27"/>
        <v>0</v>
      </c>
      <c r="L87" s="10">
        <f t="shared" si="28"/>
        <v>0</v>
      </c>
      <c r="M87" s="10">
        <v>39.93</v>
      </c>
      <c r="N87" s="10"/>
      <c r="O87" s="10"/>
      <c r="P87" s="10"/>
      <c r="Q87" s="10">
        <f t="shared" si="29"/>
        <v>0</v>
      </c>
      <c r="R87" s="12"/>
      <c r="S87" s="12"/>
      <c r="T87" s="12"/>
      <c r="U87" s="12"/>
      <c r="V87" s="10"/>
      <c r="W87" s="10" t="e">
        <f t="shared" si="30"/>
        <v>#DIV/0!</v>
      </c>
      <c r="X87" s="10" t="e">
        <f t="shared" si="31"/>
        <v>#DIV/0!</v>
      </c>
      <c r="Y87" s="10">
        <v>0</v>
      </c>
      <c r="Z87" s="10">
        <v>0</v>
      </c>
      <c r="AA87" s="10">
        <v>0</v>
      </c>
      <c r="AB87" s="10">
        <v>0</v>
      </c>
      <c r="AC87" s="10">
        <v>0</v>
      </c>
      <c r="AD87" s="10">
        <v>0</v>
      </c>
      <c r="AE87" s="10"/>
      <c r="AF87" s="10">
        <f t="shared" si="32"/>
        <v>0</v>
      </c>
      <c r="AG87" s="10">
        <f t="shared" si="33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0" t="s">
        <v>124</v>
      </c>
      <c r="B88" s="10" t="s">
        <v>40</v>
      </c>
      <c r="C88" s="10"/>
      <c r="D88" s="10">
        <v>36</v>
      </c>
      <c r="E88" s="10">
        <v>36</v>
      </c>
      <c r="F88" s="10"/>
      <c r="G88" s="11">
        <v>0</v>
      </c>
      <c r="H88" s="10" t="e">
        <v>#N/A</v>
      </c>
      <c r="I88" s="10" t="s">
        <v>45</v>
      </c>
      <c r="J88" s="10">
        <v>36</v>
      </c>
      <c r="K88" s="10">
        <f t="shared" si="27"/>
        <v>0</v>
      </c>
      <c r="L88" s="10">
        <f t="shared" si="28"/>
        <v>0</v>
      </c>
      <c r="M88" s="10">
        <v>36</v>
      </c>
      <c r="N88" s="10"/>
      <c r="O88" s="10"/>
      <c r="P88" s="10"/>
      <c r="Q88" s="10">
        <f t="shared" si="29"/>
        <v>0</v>
      </c>
      <c r="R88" s="12"/>
      <c r="S88" s="12"/>
      <c r="T88" s="12"/>
      <c r="U88" s="12"/>
      <c r="V88" s="10"/>
      <c r="W88" s="10" t="e">
        <f t="shared" si="30"/>
        <v>#DIV/0!</v>
      </c>
      <c r="X88" s="10" t="e">
        <f t="shared" si="31"/>
        <v>#DIV/0!</v>
      </c>
      <c r="Y88" s="10">
        <v>0</v>
      </c>
      <c r="Z88" s="10">
        <v>0</v>
      </c>
      <c r="AA88" s="10">
        <v>0</v>
      </c>
      <c r="AB88" s="10">
        <v>0</v>
      </c>
      <c r="AC88" s="10">
        <v>0</v>
      </c>
      <c r="AD88" s="10">
        <v>0</v>
      </c>
      <c r="AE88" s="10" t="s">
        <v>79</v>
      </c>
      <c r="AF88" s="10">
        <f t="shared" si="32"/>
        <v>0</v>
      </c>
      <c r="AG88" s="10">
        <f t="shared" si="33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0" t="s">
        <v>125</v>
      </c>
      <c r="B89" s="10" t="s">
        <v>40</v>
      </c>
      <c r="C89" s="10">
        <v>55</v>
      </c>
      <c r="D89" s="10">
        <v>36</v>
      </c>
      <c r="E89" s="10">
        <v>76</v>
      </c>
      <c r="F89" s="10"/>
      <c r="G89" s="11">
        <v>0</v>
      </c>
      <c r="H89" s="10" t="e">
        <v>#N/A</v>
      </c>
      <c r="I89" s="10" t="s">
        <v>45</v>
      </c>
      <c r="J89" s="10">
        <v>94</v>
      </c>
      <c r="K89" s="10">
        <f t="shared" si="27"/>
        <v>-18</v>
      </c>
      <c r="L89" s="10">
        <f t="shared" si="28"/>
        <v>40</v>
      </c>
      <c r="M89" s="10">
        <v>36</v>
      </c>
      <c r="N89" s="10"/>
      <c r="O89" s="10"/>
      <c r="P89" s="10"/>
      <c r="Q89" s="10">
        <f t="shared" si="29"/>
        <v>8</v>
      </c>
      <c r="R89" s="12"/>
      <c r="S89" s="12"/>
      <c r="T89" s="12"/>
      <c r="U89" s="12"/>
      <c r="V89" s="10"/>
      <c r="W89" s="10">
        <f t="shared" si="30"/>
        <v>0</v>
      </c>
      <c r="X89" s="10">
        <f t="shared" si="31"/>
        <v>0</v>
      </c>
      <c r="Y89" s="10">
        <v>9.8000000000000007</v>
      </c>
      <c r="Z89" s="10">
        <v>3.2</v>
      </c>
      <c r="AA89" s="10">
        <v>1.8</v>
      </c>
      <c r="AB89" s="10">
        <v>5.2</v>
      </c>
      <c r="AC89" s="10">
        <v>6.2</v>
      </c>
      <c r="AD89" s="10">
        <v>6.2</v>
      </c>
      <c r="AE89" s="10" t="s">
        <v>79</v>
      </c>
      <c r="AF89" s="10">
        <f t="shared" si="32"/>
        <v>0</v>
      </c>
      <c r="AG89" s="10">
        <f t="shared" si="33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0" t="s">
        <v>126</v>
      </c>
      <c r="B90" s="10" t="s">
        <v>34</v>
      </c>
      <c r="C90" s="10"/>
      <c r="D90" s="10">
        <v>209.49199999999999</v>
      </c>
      <c r="E90" s="10">
        <v>209.3</v>
      </c>
      <c r="F90" s="10">
        <v>0.192</v>
      </c>
      <c r="G90" s="11">
        <v>0</v>
      </c>
      <c r="H90" s="10" t="e">
        <v>#N/A</v>
      </c>
      <c r="I90" s="10" t="s">
        <v>45</v>
      </c>
      <c r="J90" s="10">
        <v>209.49199999999999</v>
      </c>
      <c r="K90" s="10">
        <f t="shared" si="27"/>
        <v>-0.19199999999997885</v>
      </c>
      <c r="L90" s="10">
        <f t="shared" si="28"/>
        <v>0</v>
      </c>
      <c r="M90" s="10">
        <v>209.3</v>
      </c>
      <c r="N90" s="10"/>
      <c r="O90" s="10"/>
      <c r="P90" s="10"/>
      <c r="Q90" s="10">
        <f t="shared" si="29"/>
        <v>0</v>
      </c>
      <c r="R90" s="12"/>
      <c r="S90" s="12"/>
      <c r="T90" s="12"/>
      <c r="U90" s="12"/>
      <c r="V90" s="10"/>
      <c r="W90" s="10" t="e">
        <f t="shared" si="30"/>
        <v>#DIV/0!</v>
      </c>
      <c r="X90" s="10" t="e">
        <f t="shared" si="31"/>
        <v>#DIV/0!</v>
      </c>
      <c r="Y90" s="10">
        <v>0</v>
      </c>
      <c r="Z90" s="10">
        <v>0</v>
      </c>
      <c r="AA90" s="10">
        <v>0</v>
      </c>
      <c r="AB90" s="10">
        <v>0</v>
      </c>
      <c r="AC90" s="10">
        <v>0</v>
      </c>
      <c r="AD90" s="10">
        <v>0</v>
      </c>
      <c r="AE90" s="10"/>
      <c r="AF90" s="10">
        <f t="shared" si="32"/>
        <v>0</v>
      </c>
      <c r="AG90" s="10">
        <f t="shared" si="33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0" t="s">
        <v>127</v>
      </c>
      <c r="B91" s="10" t="s">
        <v>40</v>
      </c>
      <c r="C91" s="10"/>
      <c r="D91" s="10">
        <v>180</v>
      </c>
      <c r="E91" s="10">
        <v>180</v>
      </c>
      <c r="F91" s="10"/>
      <c r="G91" s="11">
        <v>0</v>
      </c>
      <c r="H91" s="10" t="e">
        <v>#N/A</v>
      </c>
      <c r="I91" s="10" t="s">
        <v>45</v>
      </c>
      <c r="J91" s="10">
        <v>180</v>
      </c>
      <c r="K91" s="10">
        <f t="shared" si="27"/>
        <v>0</v>
      </c>
      <c r="L91" s="10">
        <f t="shared" si="28"/>
        <v>0</v>
      </c>
      <c r="M91" s="10">
        <v>180</v>
      </c>
      <c r="N91" s="10"/>
      <c r="O91" s="10"/>
      <c r="P91" s="10"/>
      <c r="Q91" s="10">
        <f t="shared" si="29"/>
        <v>0</v>
      </c>
      <c r="R91" s="12"/>
      <c r="S91" s="12"/>
      <c r="T91" s="12"/>
      <c r="U91" s="12"/>
      <c r="V91" s="10"/>
      <c r="W91" s="10" t="e">
        <f t="shared" si="30"/>
        <v>#DIV/0!</v>
      </c>
      <c r="X91" s="10" t="e">
        <f t="shared" si="31"/>
        <v>#DIV/0!</v>
      </c>
      <c r="Y91" s="10">
        <v>0</v>
      </c>
      <c r="Z91" s="10">
        <v>0</v>
      </c>
      <c r="AA91" s="10">
        <v>0</v>
      </c>
      <c r="AB91" s="10">
        <v>0</v>
      </c>
      <c r="AC91" s="10">
        <v>0</v>
      </c>
      <c r="AD91" s="10">
        <v>0</v>
      </c>
      <c r="AE91" s="10"/>
      <c r="AF91" s="10">
        <f t="shared" si="32"/>
        <v>0</v>
      </c>
      <c r="AG91" s="10">
        <f t="shared" si="33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3" t="s">
        <v>128</v>
      </c>
      <c r="B92" s="13" t="s">
        <v>34</v>
      </c>
      <c r="C92" s="13"/>
      <c r="D92" s="13"/>
      <c r="E92" s="13"/>
      <c r="F92" s="13"/>
      <c r="G92" s="14">
        <v>0</v>
      </c>
      <c r="H92" s="13">
        <v>50</v>
      </c>
      <c r="I92" s="13" t="s">
        <v>35</v>
      </c>
      <c r="J92" s="13"/>
      <c r="K92" s="13">
        <f t="shared" si="27"/>
        <v>0</v>
      </c>
      <c r="L92" s="13">
        <f t="shared" si="28"/>
        <v>0</v>
      </c>
      <c r="M92" s="13"/>
      <c r="N92" s="13"/>
      <c r="O92" s="13"/>
      <c r="P92" s="13"/>
      <c r="Q92" s="13">
        <f t="shared" si="29"/>
        <v>0</v>
      </c>
      <c r="R92" s="15"/>
      <c r="S92" s="15"/>
      <c r="T92" s="15"/>
      <c r="U92" s="15"/>
      <c r="V92" s="13"/>
      <c r="W92" s="13" t="e">
        <f t="shared" si="30"/>
        <v>#DIV/0!</v>
      </c>
      <c r="X92" s="13" t="e">
        <f t="shared" si="31"/>
        <v>#DIV/0!</v>
      </c>
      <c r="Y92" s="13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0</v>
      </c>
      <c r="AE92" s="13" t="s">
        <v>41</v>
      </c>
      <c r="AF92" s="13">
        <f t="shared" si="32"/>
        <v>0</v>
      </c>
      <c r="AG92" s="13">
        <f t="shared" si="33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 t="s">
        <v>129</v>
      </c>
      <c r="B93" s="1" t="s">
        <v>40</v>
      </c>
      <c r="C93" s="1">
        <v>80</v>
      </c>
      <c r="D93" s="1"/>
      <c r="E93" s="1">
        <v>78</v>
      </c>
      <c r="F93" s="1"/>
      <c r="G93" s="6">
        <v>0.06</v>
      </c>
      <c r="H93" s="1">
        <v>60</v>
      </c>
      <c r="I93" s="1" t="s">
        <v>35</v>
      </c>
      <c r="J93" s="1">
        <v>81</v>
      </c>
      <c r="K93" s="1">
        <f t="shared" si="27"/>
        <v>-3</v>
      </c>
      <c r="L93" s="1">
        <f t="shared" si="28"/>
        <v>78</v>
      </c>
      <c r="M93" s="1"/>
      <c r="N93" s="1"/>
      <c r="O93" s="1"/>
      <c r="P93" s="1">
        <v>76</v>
      </c>
      <c r="Q93" s="1">
        <f t="shared" si="29"/>
        <v>15.6</v>
      </c>
      <c r="R93" s="5">
        <f t="shared" ref="R93:R96" si="36">12*Q93-P93-O93-N93-F93</f>
        <v>111.19999999999999</v>
      </c>
      <c r="S93" s="5">
        <f t="shared" ref="S93:S101" si="37">R93-T93</f>
        <v>111.19999999999999</v>
      </c>
      <c r="T93" s="5"/>
      <c r="U93" s="5"/>
      <c r="V93" s="1"/>
      <c r="W93" s="1">
        <f t="shared" si="30"/>
        <v>12</v>
      </c>
      <c r="X93" s="1">
        <f t="shared" si="31"/>
        <v>4.8717948717948723</v>
      </c>
      <c r="Y93" s="1">
        <v>13</v>
      </c>
      <c r="Z93" s="1">
        <v>0.4</v>
      </c>
      <c r="AA93" s="1">
        <v>0</v>
      </c>
      <c r="AB93" s="1">
        <v>0</v>
      </c>
      <c r="AC93" s="1">
        <v>0</v>
      </c>
      <c r="AD93" s="1">
        <v>0</v>
      </c>
      <c r="AE93" s="1" t="s">
        <v>130</v>
      </c>
      <c r="AF93" s="1">
        <f t="shared" si="32"/>
        <v>7</v>
      </c>
      <c r="AG93" s="1">
        <f t="shared" si="33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 t="s">
        <v>131</v>
      </c>
      <c r="B94" s="1" t="s">
        <v>34</v>
      </c>
      <c r="C94" s="1">
        <v>160.67599999999999</v>
      </c>
      <c r="D94" s="1"/>
      <c r="E94" s="1">
        <v>63.634</v>
      </c>
      <c r="F94" s="1">
        <v>86.951999999999998</v>
      </c>
      <c r="G94" s="6">
        <v>1</v>
      </c>
      <c r="H94" s="1">
        <v>55</v>
      </c>
      <c r="I94" s="1" t="s">
        <v>35</v>
      </c>
      <c r="J94" s="1">
        <v>60.7</v>
      </c>
      <c r="K94" s="1">
        <f t="shared" si="27"/>
        <v>2.9339999999999975</v>
      </c>
      <c r="L94" s="1">
        <f t="shared" si="28"/>
        <v>63.634</v>
      </c>
      <c r="M94" s="1"/>
      <c r="N94" s="1"/>
      <c r="O94" s="1">
        <v>27.908799999999989</v>
      </c>
      <c r="P94" s="1"/>
      <c r="Q94" s="1">
        <f t="shared" si="29"/>
        <v>12.726800000000001</v>
      </c>
      <c r="R94" s="5">
        <f t="shared" si="36"/>
        <v>37.86080000000004</v>
      </c>
      <c r="S94" s="5">
        <f t="shared" si="37"/>
        <v>37.86080000000004</v>
      </c>
      <c r="T94" s="5"/>
      <c r="U94" s="5"/>
      <c r="V94" s="1"/>
      <c r="W94" s="1">
        <f t="shared" si="30"/>
        <v>12.000000000000002</v>
      </c>
      <c r="X94" s="1">
        <f t="shared" si="31"/>
        <v>9.0251123613162765</v>
      </c>
      <c r="Y94" s="1">
        <v>12.4368</v>
      </c>
      <c r="Z94" s="1">
        <v>16.226800000000001</v>
      </c>
      <c r="AA94" s="1">
        <v>15.643599999999999</v>
      </c>
      <c r="AB94" s="1">
        <v>14.41</v>
      </c>
      <c r="AC94" s="1">
        <v>15.5852</v>
      </c>
      <c r="AD94" s="1">
        <v>21.229199999999999</v>
      </c>
      <c r="AE94" s="1"/>
      <c r="AF94" s="1">
        <f t="shared" si="32"/>
        <v>38</v>
      </c>
      <c r="AG94" s="1">
        <f t="shared" si="33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 t="s">
        <v>132</v>
      </c>
      <c r="B95" s="1" t="s">
        <v>34</v>
      </c>
      <c r="C95" s="1">
        <v>199.73</v>
      </c>
      <c r="D95" s="1"/>
      <c r="E95" s="1">
        <v>69.066999999999993</v>
      </c>
      <c r="F95" s="1">
        <v>114.86499999999999</v>
      </c>
      <c r="G95" s="6">
        <v>1</v>
      </c>
      <c r="H95" s="1">
        <v>55</v>
      </c>
      <c r="I95" s="1" t="s">
        <v>35</v>
      </c>
      <c r="J95" s="1">
        <v>63.1</v>
      </c>
      <c r="K95" s="1">
        <f t="shared" si="27"/>
        <v>5.9669999999999916</v>
      </c>
      <c r="L95" s="1">
        <f t="shared" si="28"/>
        <v>69.066999999999993</v>
      </c>
      <c r="M95" s="1"/>
      <c r="N95" s="1"/>
      <c r="O95" s="1">
        <v>10.1036</v>
      </c>
      <c r="P95" s="1">
        <v>10.267400000000009</v>
      </c>
      <c r="Q95" s="1">
        <f t="shared" si="29"/>
        <v>13.813399999999998</v>
      </c>
      <c r="R95" s="5">
        <f t="shared" si="36"/>
        <v>30.524799999999956</v>
      </c>
      <c r="S95" s="5">
        <f t="shared" si="37"/>
        <v>30.524799999999956</v>
      </c>
      <c r="T95" s="5"/>
      <c r="U95" s="5"/>
      <c r="V95" s="1"/>
      <c r="W95" s="1">
        <f t="shared" si="30"/>
        <v>11.999999999999998</v>
      </c>
      <c r="X95" s="1">
        <f t="shared" si="31"/>
        <v>9.7902037152330355</v>
      </c>
      <c r="Y95" s="1">
        <v>14.673400000000001</v>
      </c>
      <c r="Z95" s="1">
        <v>17.639600000000002</v>
      </c>
      <c r="AA95" s="1">
        <v>15.948399999999999</v>
      </c>
      <c r="AB95" s="1">
        <v>16.261199999999999</v>
      </c>
      <c r="AC95" s="1">
        <v>16.242000000000001</v>
      </c>
      <c r="AD95" s="1">
        <v>22.375599999999999</v>
      </c>
      <c r="AE95" s="1"/>
      <c r="AF95" s="1">
        <f t="shared" si="32"/>
        <v>31</v>
      </c>
      <c r="AG95" s="1">
        <f t="shared" si="33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 t="s">
        <v>133</v>
      </c>
      <c r="B96" s="1" t="s">
        <v>40</v>
      </c>
      <c r="C96" s="1">
        <v>159</v>
      </c>
      <c r="D96" s="1"/>
      <c r="E96" s="1">
        <v>60</v>
      </c>
      <c r="F96" s="1">
        <v>84</v>
      </c>
      <c r="G96" s="6">
        <v>0.4</v>
      </c>
      <c r="H96" s="1">
        <v>55</v>
      </c>
      <c r="I96" s="1" t="s">
        <v>35</v>
      </c>
      <c r="J96" s="1">
        <v>56</v>
      </c>
      <c r="K96" s="1">
        <f t="shared" si="27"/>
        <v>4</v>
      </c>
      <c r="L96" s="1">
        <f t="shared" si="28"/>
        <v>60</v>
      </c>
      <c r="M96" s="1"/>
      <c r="N96" s="1"/>
      <c r="O96" s="1"/>
      <c r="P96" s="1">
        <v>31.399999999999991</v>
      </c>
      <c r="Q96" s="1">
        <f t="shared" si="29"/>
        <v>12</v>
      </c>
      <c r="R96" s="5">
        <f t="shared" si="36"/>
        <v>28.600000000000009</v>
      </c>
      <c r="S96" s="5">
        <f t="shared" si="37"/>
        <v>28.600000000000009</v>
      </c>
      <c r="T96" s="5"/>
      <c r="U96" s="5"/>
      <c r="V96" s="1"/>
      <c r="W96" s="1">
        <f t="shared" si="30"/>
        <v>12</v>
      </c>
      <c r="X96" s="1">
        <f t="shared" si="31"/>
        <v>9.6166666666666654</v>
      </c>
      <c r="Y96" s="1">
        <v>13.6</v>
      </c>
      <c r="Z96" s="1">
        <v>10.4</v>
      </c>
      <c r="AA96" s="1">
        <v>8.6</v>
      </c>
      <c r="AB96" s="1">
        <v>13.2</v>
      </c>
      <c r="AC96" s="1">
        <v>12.6</v>
      </c>
      <c r="AD96" s="1">
        <v>18.600000000000001</v>
      </c>
      <c r="AE96" s="1"/>
      <c r="AF96" s="1">
        <f t="shared" si="32"/>
        <v>11</v>
      </c>
      <c r="AG96" s="1">
        <f t="shared" si="33"/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 t="s">
        <v>134</v>
      </c>
      <c r="B97" s="1" t="s">
        <v>40</v>
      </c>
      <c r="C97" s="1">
        <v>110</v>
      </c>
      <c r="D97" s="1"/>
      <c r="E97" s="1">
        <v>23</v>
      </c>
      <c r="F97" s="1">
        <v>67</v>
      </c>
      <c r="G97" s="6">
        <v>0.4</v>
      </c>
      <c r="H97" s="1">
        <v>55</v>
      </c>
      <c r="I97" s="1" t="s">
        <v>35</v>
      </c>
      <c r="J97" s="1">
        <v>35</v>
      </c>
      <c r="K97" s="1">
        <f t="shared" si="27"/>
        <v>-12</v>
      </c>
      <c r="L97" s="1">
        <f t="shared" si="28"/>
        <v>23</v>
      </c>
      <c r="M97" s="1"/>
      <c r="N97" s="1"/>
      <c r="O97" s="1">
        <v>24.400000000000009</v>
      </c>
      <c r="P97" s="1"/>
      <c r="Q97" s="1">
        <f t="shared" si="29"/>
        <v>4.5999999999999996</v>
      </c>
      <c r="R97" s="5"/>
      <c r="S97" s="5">
        <f t="shared" si="37"/>
        <v>0</v>
      </c>
      <c r="T97" s="5"/>
      <c r="U97" s="5"/>
      <c r="V97" s="1"/>
      <c r="W97" s="1">
        <f t="shared" si="30"/>
        <v>19.869565217391308</v>
      </c>
      <c r="X97" s="1">
        <f t="shared" si="31"/>
        <v>19.869565217391308</v>
      </c>
      <c r="Y97" s="1">
        <v>7.6</v>
      </c>
      <c r="Z97" s="1">
        <v>10.4</v>
      </c>
      <c r="AA97" s="1">
        <v>7</v>
      </c>
      <c r="AB97" s="1">
        <v>11</v>
      </c>
      <c r="AC97" s="1">
        <v>11.4</v>
      </c>
      <c r="AD97" s="1">
        <v>2.6</v>
      </c>
      <c r="AE97" s="1"/>
      <c r="AF97" s="1">
        <f t="shared" si="32"/>
        <v>0</v>
      </c>
      <c r="AG97" s="1">
        <f t="shared" si="33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 t="s">
        <v>135</v>
      </c>
      <c r="B98" s="1" t="s">
        <v>40</v>
      </c>
      <c r="C98" s="1">
        <v>14</v>
      </c>
      <c r="D98" s="1"/>
      <c r="E98" s="1">
        <v>2</v>
      </c>
      <c r="F98" s="1"/>
      <c r="G98" s="6">
        <v>0.3</v>
      </c>
      <c r="H98" s="1">
        <v>30</v>
      </c>
      <c r="I98" s="1" t="s">
        <v>35</v>
      </c>
      <c r="J98" s="1">
        <v>2</v>
      </c>
      <c r="K98" s="1">
        <f t="shared" si="27"/>
        <v>0</v>
      </c>
      <c r="L98" s="1">
        <f t="shared" si="28"/>
        <v>2</v>
      </c>
      <c r="M98" s="1"/>
      <c r="N98" s="1">
        <v>14.8</v>
      </c>
      <c r="O98" s="1">
        <v>45.2</v>
      </c>
      <c r="P98" s="1"/>
      <c r="Q98" s="1">
        <f t="shared" si="29"/>
        <v>0.4</v>
      </c>
      <c r="R98" s="5"/>
      <c r="S98" s="5">
        <f t="shared" si="37"/>
        <v>0</v>
      </c>
      <c r="T98" s="5"/>
      <c r="U98" s="5"/>
      <c r="V98" s="1"/>
      <c r="W98" s="1">
        <f t="shared" si="30"/>
        <v>150</v>
      </c>
      <c r="X98" s="1">
        <f t="shared" si="31"/>
        <v>150</v>
      </c>
      <c r="Y98" s="1">
        <v>2.8</v>
      </c>
      <c r="Z98" s="1">
        <v>6</v>
      </c>
      <c r="AA98" s="1">
        <v>3.2</v>
      </c>
      <c r="AB98" s="1">
        <v>0</v>
      </c>
      <c r="AC98" s="1">
        <v>0</v>
      </c>
      <c r="AD98" s="1">
        <v>0</v>
      </c>
      <c r="AE98" s="1" t="s">
        <v>130</v>
      </c>
      <c r="AF98" s="1">
        <f t="shared" si="32"/>
        <v>0</v>
      </c>
      <c r="AG98" s="1">
        <f t="shared" si="33"/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 t="s">
        <v>136</v>
      </c>
      <c r="B99" s="1" t="s">
        <v>40</v>
      </c>
      <c r="C99" s="1">
        <v>18</v>
      </c>
      <c r="D99" s="1"/>
      <c r="E99" s="1">
        <v>2</v>
      </c>
      <c r="F99" s="1"/>
      <c r="G99" s="6">
        <v>0.3</v>
      </c>
      <c r="H99" s="1">
        <v>30</v>
      </c>
      <c r="I99" s="1" t="s">
        <v>35</v>
      </c>
      <c r="J99" s="1">
        <v>14</v>
      </c>
      <c r="K99" s="1">
        <f t="shared" si="27"/>
        <v>-12</v>
      </c>
      <c r="L99" s="1">
        <f t="shared" si="28"/>
        <v>2</v>
      </c>
      <c r="M99" s="1"/>
      <c r="N99" s="1">
        <v>10</v>
      </c>
      <c r="O99" s="1">
        <v>50</v>
      </c>
      <c r="P99" s="1"/>
      <c r="Q99" s="1">
        <f t="shared" si="29"/>
        <v>0.4</v>
      </c>
      <c r="R99" s="5"/>
      <c r="S99" s="5">
        <f t="shared" si="37"/>
        <v>0</v>
      </c>
      <c r="T99" s="5"/>
      <c r="U99" s="5"/>
      <c r="V99" s="1"/>
      <c r="W99" s="1">
        <f t="shared" si="30"/>
        <v>150</v>
      </c>
      <c r="X99" s="1">
        <f t="shared" si="31"/>
        <v>150</v>
      </c>
      <c r="Y99" s="1">
        <v>3.2</v>
      </c>
      <c r="Z99" s="1">
        <v>6</v>
      </c>
      <c r="AA99" s="1">
        <v>2.4</v>
      </c>
      <c r="AB99" s="1">
        <v>0</v>
      </c>
      <c r="AC99" s="1">
        <v>0</v>
      </c>
      <c r="AD99" s="1">
        <v>0</v>
      </c>
      <c r="AE99" s="1" t="s">
        <v>130</v>
      </c>
      <c r="AF99" s="1">
        <f t="shared" si="32"/>
        <v>0</v>
      </c>
      <c r="AG99" s="1">
        <f t="shared" si="33"/>
        <v>0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 t="s">
        <v>137</v>
      </c>
      <c r="B100" s="1" t="s">
        <v>40</v>
      </c>
      <c r="C100" s="1">
        <v>100</v>
      </c>
      <c r="D100" s="1"/>
      <c r="E100" s="1">
        <v>77</v>
      </c>
      <c r="F100" s="1"/>
      <c r="G100" s="6">
        <v>0.15</v>
      </c>
      <c r="H100" s="1">
        <v>60</v>
      </c>
      <c r="I100" s="1" t="s">
        <v>35</v>
      </c>
      <c r="J100" s="1">
        <v>78</v>
      </c>
      <c r="K100" s="1">
        <f t="shared" si="27"/>
        <v>-1</v>
      </c>
      <c r="L100" s="1">
        <f t="shared" si="28"/>
        <v>77</v>
      </c>
      <c r="M100" s="1"/>
      <c r="N100" s="1"/>
      <c r="O100" s="1"/>
      <c r="P100" s="1">
        <v>140</v>
      </c>
      <c r="Q100" s="1">
        <f t="shared" si="29"/>
        <v>15.4</v>
      </c>
      <c r="R100" s="5">
        <f>12*Q100-P100-O100-N100-F100</f>
        <v>44.800000000000011</v>
      </c>
      <c r="S100" s="5">
        <f t="shared" si="37"/>
        <v>44.800000000000011</v>
      </c>
      <c r="T100" s="5"/>
      <c r="U100" s="5"/>
      <c r="V100" s="1"/>
      <c r="W100" s="1">
        <f t="shared" si="30"/>
        <v>12</v>
      </c>
      <c r="X100" s="1">
        <f t="shared" si="31"/>
        <v>9.0909090909090899</v>
      </c>
      <c r="Y100" s="1">
        <v>20</v>
      </c>
      <c r="Z100" s="1">
        <v>4.4000000000000004</v>
      </c>
      <c r="AA100" s="1">
        <v>0</v>
      </c>
      <c r="AB100" s="1">
        <v>0</v>
      </c>
      <c r="AC100" s="1">
        <v>0</v>
      </c>
      <c r="AD100" s="1">
        <v>0</v>
      </c>
      <c r="AE100" s="1" t="s">
        <v>130</v>
      </c>
      <c r="AF100" s="1">
        <f t="shared" si="32"/>
        <v>7</v>
      </c>
      <c r="AG100" s="1">
        <f t="shared" si="33"/>
        <v>0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6" t="s">
        <v>138</v>
      </c>
      <c r="B101" s="1" t="s">
        <v>40</v>
      </c>
      <c r="C101" s="1"/>
      <c r="D101" s="1"/>
      <c r="E101" s="1"/>
      <c r="F101" s="1"/>
      <c r="G101" s="6">
        <v>0.1</v>
      </c>
      <c r="H101" s="1">
        <v>60</v>
      </c>
      <c r="I101" s="1" t="s">
        <v>35</v>
      </c>
      <c r="J101" s="1"/>
      <c r="K101" s="1">
        <f t="shared" si="27"/>
        <v>0</v>
      </c>
      <c r="L101" s="1">
        <f t="shared" si="28"/>
        <v>0</v>
      </c>
      <c r="M101" s="1"/>
      <c r="N101" s="1">
        <v>50</v>
      </c>
      <c r="O101" s="1"/>
      <c r="P101" s="1"/>
      <c r="Q101" s="1">
        <f t="shared" si="29"/>
        <v>0</v>
      </c>
      <c r="R101" s="5"/>
      <c r="S101" s="5">
        <f t="shared" si="37"/>
        <v>0</v>
      </c>
      <c r="T101" s="5"/>
      <c r="U101" s="5"/>
      <c r="V101" s="1"/>
      <c r="W101" s="1" t="e">
        <f t="shared" si="30"/>
        <v>#DIV/0!</v>
      </c>
      <c r="X101" s="1" t="e">
        <f t="shared" si="31"/>
        <v>#DIV/0!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 t="s">
        <v>139</v>
      </c>
      <c r="AF101" s="1">
        <f t="shared" si="32"/>
        <v>0</v>
      </c>
      <c r="AG101" s="1">
        <f t="shared" si="33"/>
        <v>0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</sheetData>
  <autoFilter ref="A3:AF101" xr:uid="{04756F83-0CA8-4B84-9876-56BF036633F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2024-05-23T12:58:48Z</dcterms:created>
  <dcterms:modified xsi:type="dcterms:W3CDTF">2024-05-24T07:23:33Z</dcterms:modified>
</cp:coreProperties>
</file>